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"/>
    </mc:Choice>
  </mc:AlternateContent>
  <xr:revisionPtr revIDLastSave="0" documentId="8_{8E6D4874-2A05-4D16-A75E-6F7DE402D073}" xr6:coauthVersionLast="36" xr6:coauthVersionMax="36" xr10:uidLastSave="{00000000-0000-0000-0000-000000000000}"/>
  <bookViews>
    <workbookView xWindow="0" yWindow="0" windowWidth="28800" windowHeight="1525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</sheets>
  <definedNames>
    <definedName name="_29.1.2022">Seniori!$K$5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L144" i="7" l="1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K144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K131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K95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K74" i="7"/>
  <c r="I220" i="7"/>
  <c r="I221" i="7"/>
  <c r="I222" i="7"/>
  <c r="I224" i="7"/>
  <c r="I225" i="7"/>
  <c r="I226" i="7"/>
  <c r="I228" i="7"/>
  <c r="I229" i="7"/>
  <c r="J229" i="7" s="1"/>
  <c r="I230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L11" i="7"/>
  <c r="M11" i="7"/>
  <c r="N11" i="7"/>
  <c r="O11" i="7"/>
  <c r="P11" i="7"/>
  <c r="Q11" i="7"/>
  <c r="R11" i="7"/>
  <c r="S11" i="7"/>
  <c r="T11" i="7"/>
  <c r="U11" i="7"/>
  <c r="V11" i="7"/>
  <c r="W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M11" i="7"/>
  <c r="EN11" i="7"/>
  <c r="EO11" i="7"/>
  <c r="EP11" i="7"/>
  <c r="EQ11" i="7"/>
  <c r="ER11" i="7"/>
  <c r="ES11" i="7"/>
  <c r="ET11" i="7"/>
  <c r="EU11" i="7"/>
  <c r="EW11" i="7"/>
  <c r="EX11" i="7"/>
  <c r="EY11" i="7"/>
  <c r="EZ11" i="7"/>
  <c r="FA11" i="7"/>
  <c r="FB11" i="7"/>
  <c r="FC11" i="7"/>
  <c r="FD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GA11" i="7"/>
  <c r="GB11" i="7"/>
  <c r="GC11" i="7"/>
  <c r="GD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G11" i="7"/>
  <c r="HH11" i="7"/>
  <c r="HI11" i="7"/>
  <c r="HJ11" i="7"/>
  <c r="HK11" i="7"/>
  <c r="HL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U11" i="7"/>
  <c r="IV11" i="7"/>
  <c r="IW11" i="7"/>
  <c r="IX11" i="7"/>
  <c r="IY11" i="7"/>
  <c r="IZ11" i="7"/>
  <c r="JA11" i="7"/>
  <c r="JB11" i="7"/>
  <c r="JC11" i="7"/>
  <c r="JD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K11" i="7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MC25" i="2"/>
  <c r="MC10" i="2"/>
  <c r="MD7" i="2"/>
  <c r="MB27" i="2"/>
  <c r="MB58" i="7" s="1"/>
  <c r="MB31" i="2"/>
  <c r="MB25" i="2"/>
  <c r="MB10" i="2"/>
  <c r="MB19" i="7" s="1"/>
  <c r="MB49" i="1"/>
  <c r="MB36" i="7" s="1"/>
  <c r="LZ23" i="2"/>
  <c r="LZ12" i="15" s="1"/>
  <c r="LZ16" i="2"/>
  <c r="LZ14" i="15" s="1"/>
  <c r="LZ68" i="1"/>
  <c r="LZ30" i="15" s="1"/>
  <c r="LZ41" i="1"/>
  <c r="LZ9" i="15" s="1"/>
  <c r="LZ19" i="1"/>
  <c r="LY50" i="7"/>
  <c r="LY8" i="14"/>
  <c r="I43" i="3"/>
  <c r="J43" i="3" s="1"/>
  <c r="I44" i="3"/>
  <c r="J44" i="3" s="1"/>
  <c r="I45" i="3"/>
  <c r="J45" i="3" s="1"/>
  <c r="I46" i="3"/>
  <c r="J46" i="3" s="1"/>
  <c r="I47" i="3"/>
  <c r="J47" i="3" s="1"/>
  <c r="I36" i="3"/>
  <c r="J36" i="3" s="1"/>
  <c r="I42" i="3"/>
  <c r="J42" i="3" s="1"/>
  <c r="I48" i="3"/>
  <c r="J48" i="3" s="1"/>
  <c r="LY13" i="3"/>
  <c r="LY47" i="1"/>
  <c r="LY41" i="1"/>
  <c r="LS48" i="1"/>
  <c r="LS31" i="7" s="1"/>
  <c r="LS10" i="2"/>
  <c r="LR10" i="2"/>
  <c r="LR49" i="1"/>
  <c r="LR36" i="7" s="1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P45" i="15"/>
  <c r="LZ45" i="15"/>
  <c r="MA45" i="15"/>
  <c r="MB45" i="15"/>
  <c r="MC45" i="15"/>
  <c r="MD45" i="15"/>
  <c r="ME45" i="15"/>
  <c r="K45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P42" i="15"/>
  <c r="LZ42" i="15"/>
  <c r="MA42" i="15"/>
  <c r="MB42" i="15"/>
  <c r="MC42" i="15"/>
  <c r="MD42" i="15"/>
  <c r="ME42" i="15"/>
  <c r="K42" i="15"/>
  <c r="I9" i="3"/>
  <c r="I15" i="3"/>
  <c r="I16" i="3"/>
  <c r="I17" i="3"/>
  <c r="I18" i="3"/>
  <c r="I19" i="3"/>
  <c r="I20" i="3"/>
  <c r="I21" i="3"/>
  <c r="I22" i="3"/>
  <c r="I23" i="3"/>
  <c r="I24" i="3"/>
  <c r="I30" i="3"/>
  <c r="I31" i="3"/>
  <c r="I32" i="3"/>
  <c r="I33" i="3"/>
  <c r="I34" i="3"/>
  <c r="I35" i="3"/>
  <c r="I37" i="3"/>
  <c r="I38" i="3"/>
  <c r="I39" i="3"/>
  <c r="I40" i="3"/>
  <c r="I41" i="3"/>
  <c r="LP10" i="3"/>
  <c r="I10" i="3" s="1"/>
  <c r="LP29" i="3"/>
  <c r="I29" i="3" s="1"/>
  <c r="LP16" i="2"/>
  <c r="LP23" i="2"/>
  <c r="LP12" i="15" s="1"/>
  <c r="LP68" i="1"/>
  <c r="LP30" i="15" s="1"/>
  <c r="LP41" i="1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P40" i="15"/>
  <c r="LZ40" i="15"/>
  <c r="MA40" i="15"/>
  <c r="MB40" i="15"/>
  <c r="MC40" i="15"/>
  <c r="MD40" i="15"/>
  <c r="ME40" i="15"/>
  <c r="K40" i="15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K121" i="7"/>
  <c r="I135" i="7"/>
  <c r="J135" i="7" s="1"/>
  <c r="I84" i="1"/>
  <c r="J84" i="1" s="1"/>
  <c r="LP45" i="1"/>
  <c r="LP25" i="7" s="1"/>
  <c r="LP19" i="1"/>
  <c r="LF33" i="15"/>
  <c r="LG33" i="15"/>
  <c r="LH33" i="15"/>
  <c r="LI33" i="15"/>
  <c r="LJ33" i="15"/>
  <c r="LK33" i="15"/>
  <c r="LL33" i="15"/>
  <c r="LM33" i="15"/>
  <c r="LN33" i="15"/>
  <c r="LP33" i="15"/>
  <c r="LZ33" i="15"/>
  <c r="MA33" i="15"/>
  <c r="MB33" i="15"/>
  <c r="MC33" i="15"/>
  <c r="MD33" i="15"/>
  <c r="ME33" i="15"/>
  <c r="LF34" i="15"/>
  <c r="LG34" i="15"/>
  <c r="LH34" i="15"/>
  <c r="LI34" i="15"/>
  <c r="LJ34" i="15"/>
  <c r="LK34" i="15"/>
  <c r="LL34" i="15"/>
  <c r="LM34" i="15"/>
  <c r="LN34" i="15"/>
  <c r="LP34" i="15"/>
  <c r="LZ34" i="15"/>
  <c r="MA34" i="15"/>
  <c r="MB34" i="15"/>
  <c r="MC34" i="15"/>
  <c r="MD34" i="15"/>
  <c r="ME34" i="15"/>
  <c r="LF35" i="15"/>
  <c r="LG35" i="15"/>
  <c r="LH35" i="15"/>
  <c r="LI35" i="15"/>
  <c r="LJ35" i="15"/>
  <c r="LK35" i="15"/>
  <c r="LL35" i="15"/>
  <c r="LM35" i="15"/>
  <c r="LN35" i="15"/>
  <c r="LP35" i="15"/>
  <c r="LZ35" i="15"/>
  <c r="MA35" i="15"/>
  <c r="MB35" i="15"/>
  <c r="MC35" i="15"/>
  <c r="MD35" i="15"/>
  <c r="ME35" i="15"/>
  <c r="LF36" i="15"/>
  <c r="LG36" i="15"/>
  <c r="LH36" i="15"/>
  <c r="LI36" i="15"/>
  <c r="LJ36" i="15"/>
  <c r="LK36" i="15"/>
  <c r="LL36" i="15"/>
  <c r="LM36" i="15"/>
  <c r="LN36" i="15"/>
  <c r="LP36" i="15"/>
  <c r="LZ36" i="15"/>
  <c r="MA36" i="15"/>
  <c r="MB36" i="15"/>
  <c r="MC36" i="15"/>
  <c r="MD36" i="15"/>
  <c r="ME36" i="15"/>
  <c r="LF37" i="15"/>
  <c r="LG37" i="15"/>
  <c r="LH37" i="15"/>
  <c r="LI37" i="15"/>
  <c r="LJ37" i="15"/>
  <c r="LK37" i="15"/>
  <c r="LL37" i="15"/>
  <c r="LM37" i="15"/>
  <c r="LN37" i="15"/>
  <c r="LP37" i="15"/>
  <c r="LZ37" i="15"/>
  <c r="MA37" i="15"/>
  <c r="MB37" i="15"/>
  <c r="MC37" i="15"/>
  <c r="MD37" i="15"/>
  <c r="ME37" i="15"/>
  <c r="LF39" i="15"/>
  <c r="LG39" i="15"/>
  <c r="LH39" i="15"/>
  <c r="LI39" i="15"/>
  <c r="LJ39" i="15"/>
  <c r="LK39" i="15"/>
  <c r="LL39" i="15"/>
  <c r="LM39" i="15"/>
  <c r="LN39" i="15"/>
  <c r="LP39" i="15"/>
  <c r="LZ39" i="15"/>
  <c r="MA39" i="15"/>
  <c r="MB39" i="15"/>
  <c r="MC39" i="15"/>
  <c r="MD39" i="15"/>
  <c r="ME39" i="15"/>
  <c r="LF43" i="15"/>
  <c r="LG43" i="15"/>
  <c r="LH43" i="15"/>
  <c r="LI43" i="15"/>
  <c r="LJ43" i="15"/>
  <c r="LK43" i="15"/>
  <c r="LL43" i="15"/>
  <c r="LM43" i="15"/>
  <c r="LN43" i="15"/>
  <c r="LP43" i="15"/>
  <c r="LZ43" i="15"/>
  <c r="MA43" i="15"/>
  <c r="MB43" i="15"/>
  <c r="MC43" i="15"/>
  <c r="MD43" i="15"/>
  <c r="ME43" i="15"/>
  <c r="LF30" i="15"/>
  <c r="LG30" i="15"/>
  <c r="LH30" i="15"/>
  <c r="LI30" i="15"/>
  <c r="LJ30" i="15"/>
  <c r="LK30" i="15"/>
  <c r="LL30" i="15"/>
  <c r="LM30" i="15"/>
  <c r="LN30" i="15"/>
  <c r="MA30" i="15"/>
  <c r="MB30" i="15"/>
  <c r="MC30" i="15"/>
  <c r="MD30" i="15"/>
  <c r="ME30" i="15"/>
  <c r="LF44" i="15"/>
  <c r="LG44" i="15"/>
  <c r="LH44" i="15"/>
  <c r="LI44" i="15"/>
  <c r="LJ44" i="15"/>
  <c r="LK44" i="15"/>
  <c r="LL44" i="15"/>
  <c r="LM44" i="15"/>
  <c r="LN44" i="15"/>
  <c r="LP44" i="15"/>
  <c r="LZ44" i="15"/>
  <c r="MA44" i="15"/>
  <c r="MB44" i="15"/>
  <c r="MC44" i="15"/>
  <c r="MD44" i="15"/>
  <c r="ME44" i="15"/>
  <c r="LF46" i="15"/>
  <c r="LG46" i="15"/>
  <c r="LH46" i="15"/>
  <c r="LI46" i="15"/>
  <c r="LJ46" i="15"/>
  <c r="LK46" i="15"/>
  <c r="LL46" i="15"/>
  <c r="LM46" i="15"/>
  <c r="LN46" i="15"/>
  <c r="LP46" i="15"/>
  <c r="LZ46" i="15"/>
  <c r="MA46" i="15"/>
  <c r="MB46" i="15"/>
  <c r="MC46" i="15"/>
  <c r="MD46" i="15"/>
  <c r="ME46" i="15"/>
  <c r="LF47" i="15"/>
  <c r="LG47" i="15"/>
  <c r="LH47" i="15"/>
  <c r="LI47" i="15"/>
  <c r="LJ47" i="15"/>
  <c r="LK47" i="15"/>
  <c r="LL47" i="15"/>
  <c r="LM47" i="15"/>
  <c r="LN47" i="15"/>
  <c r="LP47" i="15"/>
  <c r="LZ47" i="15"/>
  <c r="MA47" i="15"/>
  <c r="MB47" i="15"/>
  <c r="MC47" i="15"/>
  <c r="MD47" i="15"/>
  <c r="ME47" i="15"/>
  <c r="LF48" i="15"/>
  <c r="LG48" i="15"/>
  <c r="LH48" i="15"/>
  <c r="LI48" i="15"/>
  <c r="LJ48" i="15"/>
  <c r="LK48" i="15"/>
  <c r="LL48" i="15"/>
  <c r="LM48" i="15"/>
  <c r="LN48" i="15"/>
  <c r="LP48" i="15"/>
  <c r="LZ48" i="15"/>
  <c r="MA48" i="15"/>
  <c r="MB48" i="15"/>
  <c r="MC48" i="15"/>
  <c r="MD48" i="15"/>
  <c r="ME48" i="15"/>
  <c r="ME29" i="15"/>
  <c r="ME31" i="15"/>
  <c r="ME25" i="15"/>
  <c r="LF29" i="15"/>
  <c r="LG29" i="15"/>
  <c r="LH29" i="15"/>
  <c r="LI29" i="15"/>
  <c r="LJ29" i="15"/>
  <c r="LK29" i="15"/>
  <c r="LL29" i="15"/>
  <c r="LM29" i="15"/>
  <c r="LN29" i="15"/>
  <c r="LP29" i="15"/>
  <c r="LZ29" i="15"/>
  <c r="MA29" i="15"/>
  <c r="MB29" i="15"/>
  <c r="MC29" i="15"/>
  <c r="MD29" i="15"/>
  <c r="LF31" i="15"/>
  <c r="LG31" i="15"/>
  <c r="LH31" i="15"/>
  <c r="LI31" i="15"/>
  <c r="LJ31" i="15"/>
  <c r="LK31" i="15"/>
  <c r="LL31" i="15"/>
  <c r="LM31" i="15"/>
  <c r="LN31" i="15"/>
  <c r="LP31" i="15"/>
  <c r="LZ31" i="15"/>
  <c r="MA31" i="15"/>
  <c r="MB31" i="15"/>
  <c r="MC31" i="15"/>
  <c r="MD31" i="15"/>
  <c r="LF25" i="15"/>
  <c r="LG25" i="15"/>
  <c r="LH25" i="15"/>
  <c r="LI25" i="15"/>
  <c r="LK25" i="15"/>
  <c r="LM25" i="15"/>
  <c r="LN25" i="15"/>
  <c r="LP25" i="15"/>
  <c r="LZ25" i="15"/>
  <c r="MA25" i="15"/>
  <c r="MB25" i="15"/>
  <c r="MC25" i="15"/>
  <c r="MD25" i="15"/>
  <c r="LF8" i="15"/>
  <c r="LG8" i="15"/>
  <c r="LH8" i="15"/>
  <c r="LI8" i="15"/>
  <c r="LJ8" i="15"/>
  <c r="LK8" i="15"/>
  <c r="LL8" i="15"/>
  <c r="LM8" i="15"/>
  <c r="LN8" i="15"/>
  <c r="LP8" i="15"/>
  <c r="LZ8" i="15"/>
  <c r="MA8" i="15"/>
  <c r="MB8" i="15"/>
  <c r="MC8" i="15"/>
  <c r="MD8" i="15"/>
  <c r="ME8" i="15"/>
  <c r="LF9" i="15"/>
  <c r="LG9" i="15"/>
  <c r="LH9" i="15"/>
  <c r="LI9" i="15"/>
  <c r="LJ9" i="15"/>
  <c r="LK9" i="15"/>
  <c r="LL9" i="15"/>
  <c r="LM9" i="15"/>
  <c r="LN9" i="15"/>
  <c r="LP9" i="15"/>
  <c r="MA9" i="15"/>
  <c r="MB9" i="15"/>
  <c r="MC9" i="15"/>
  <c r="MD9" i="15"/>
  <c r="ME9" i="15"/>
  <c r="LF10" i="15"/>
  <c r="LG10" i="15"/>
  <c r="LH10" i="15"/>
  <c r="LI10" i="15"/>
  <c r="LJ10" i="15"/>
  <c r="LK10" i="15"/>
  <c r="LL10" i="15"/>
  <c r="LM10" i="15"/>
  <c r="LN10" i="15"/>
  <c r="LP10" i="15"/>
  <c r="LZ10" i="15"/>
  <c r="MA10" i="15"/>
  <c r="MB10" i="15"/>
  <c r="MC10" i="15"/>
  <c r="MD10" i="15"/>
  <c r="ME10" i="15"/>
  <c r="LF11" i="15"/>
  <c r="LG11" i="15"/>
  <c r="LH11" i="15"/>
  <c r="LI11" i="15"/>
  <c r="LJ11" i="15"/>
  <c r="LK11" i="15"/>
  <c r="LL11" i="15"/>
  <c r="LM11" i="15"/>
  <c r="LN11" i="15"/>
  <c r="LZ11" i="15"/>
  <c r="MA11" i="15"/>
  <c r="MB11" i="15"/>
  <c r="MC11" i="15"/>
  <c r="MD11" i="15"/>
  <c r="ME11" i="15"/>
  <c r="LF13" i="15"/>
  <c r="LG13" i="15"/>
  <c r="LH13" i="15"/>
  <c r="LI13" i="15"/>
  <c r="LJ13" i="15"/>
  <c r="LK13" i="15"/>
  <c r="LL13" i="15"/>
  <c r="LM13" i="15"/>
  <c r="LN13" i="15"/>
  <c r="LP13" i="15"/>
  <c r="LZ13" i="15"/>
  <c r="MA13" i="15"/>
  <c r="MB13" i="15"/>
  <c r="MC13" i="15"/>
  <c r="MD13" i="15"/>
  <c r="ME13" i="15"/>
  <c r="LF12" i="15"/>
  <c r="LG12" i="15"/>
  <c r="LH12" i="15"/>
  <c r="LI12" i="15"/>
  <c r="LJ12" i="15"/>
  <c r="LK12" i="15"/>
  <c r="LL12" i="15"/>
  <c r="LM12" i="15"/>
  <c r="LN12" i="15"/>
  <c r="MA12" i="15"/>
  <c r="MB12" i="15"/>
  <c r="MC12" i="15"/>
  <c r="MD12" i="15"/>
  <c r="ME12" i="15"/>
  <c r="LF16" i="15"/>
  <c r="LG16" i="15"/>
  <c r="LH16" i="15"/>
  <c r="LI16" i="15"/>
  <c r="LJ16" i="15"/>
  <c r="LK16" i="15"/>
  <c r="LL16" i="15"/>
  <c r="LM16" i="15"/>
  <c r="LN16" i="15"/>
  <c r="LP16" i="15"/>
  <c r="LZ16" i="15"/>
  <c r="MA16" i="15"/>
  <c r="MB16" i="15"/>
  <c r="MC16" i="15"/>
  <c r="MD16" i="15"/>
  <c r="ME16" i="15"/>
  <c r="LF17" i="15"/>
  <c r="LG17" i="15"/>
  <c r="LH17" i="15"/>
  <c r="LI17" i="15"/>
  <c r="LJ17" i="15"/>
  <c r="LK17" i="15"/>
  <c r="LL17" i="15"/>
  <c r="LM17" i="15"/>
  <c r="LN17" i="15"/>
  <c r="LP17" i="15"/>
  <c r="LZ17" i="15"/>
  <c r="MA17" i="15"/>
  <c r="MB17" i="15"/>
  <c r="MC17" i="15"/>
  <c r="MD17" i="15"/>
  <c r="ME17" i="15"/>
  <c r="LF18" i="15"/>
  <c r="LG18" i="15"/>
  <c r="LH18" i="15"/>
  <c r="LI18" i="15"/>
  <c r="LJ18" i="15"/>
  <c r="LK18" i="15"/>
  <c r="LL18" i="15"/>
  <c r="LM18" i="15"/>
  <c r="LN18" i="15"/>
  <c r="LP18" i="15"/>
  <c r="LZ18" i="15"/>
  <c r="MA18" i="15"/>
  <c r="MB18" i="15"/>
  <c r="MC18" i="15"/>
  <c r="MD18" i="15"/>
  <c r="ME18" i="15"/>
  <c r="LF19" i="15"/>
  <c r="LG19" i="15"/>
  <c r="LH19" i="15"/>
  <c r="LI19" i="15"/>
  <c r="LJ19" i="15"/>
  <c r="LK19" i="15"/>
  <c r="LL19" i="15"/>
  <c r="LM19" i="15"/>
  <c r="LN19" i="15"/>
  <c r="LP19" i="15"/>
  <c r="LZ19" i="15"/>
  <c r="MA19" i="15"/>
  <c r="MB19" i="15"/>
  <c r="MC19" i="15"/>
  <c r="MD19" i="15"/>
  <c r="ME19" i="15"/>
  <c r="LF15" i="15"/>
  <c r="LG15" i="15"/>
  <c r="LH15" i="15"/>
  <c r="LJ15" i="15"/>
  <c r="LL15" i="15"/>
  <c r="LM15" i="15"/>
  <c r="LN15" i="15"/>
  <c r="LP15" i="15"/>
  <c r="LZ15" i="15"/>
  <c r="MA15" i="15"/>
  <c r="MB15" i="15"/>
  <c r="MC15" i="15"/>
  <c r="MD15" i="15"/>
  <c r="ME15" i="15"/>
  <c r="LF14" i="15"/>
  <c r="LG14" i="15"/>
  <c r="LH14" i="15"/>
  <c r="LI14" i="15"/>
  <c r="LJ14" i="15"/>
  <c r="LK14" i="15"/>
  <c r="LL14" i="15"/>
  <c r="LM14" i="15"/>
  <c r="LN14" i="15"/>
  <c r="LP14" i="15"/>
  <c r="MA14" i="15"/>
  <c r="MB14" i="15"/>
  <c r="MC14" i="15"/>
  <c r="MD14" i="15"/>
  <c r="ME14" i="15"/>
  <c r="LF21" i="15"/>
  <c r="LG21" i="15"/>
  <c r="LH21" i="15"/>
  <c r="LI21" i="15"/>
  <c r="LJ21" i="15"/>
  <c r="LK21" i="15"/>
  <c r="LL21" i="15"/>
  <c r="LM21" i="15"/>
  <c r="LN21" i="15"/>
  <c r="LP21" i="15"/>
  <c r="LZ21" i="15"/>
  <c r="MA21" i="15"/>
  <c r="MB21" i="15"/>
  <c r="MC21" i="15"/>
  <c r="MD21" i="15"/>
  <c r="ME21" i="15"/>
  <c r="LF22" i="15"/>
  <c r="LG22" i="15"/>
  <c r="LH22" i="15"/>
  <c r="LI22" i="15"/>
  <c r="LJ22" i="15"/>
  <c r="LK22" i="15"/>
  <c r="LL22" i="15"/>
  <c r="LM22" i="15"/>
  <c r="LN22" i="15"/>
  <c r="LP22" i="15"/>
  <c r="LZ22" i="15"/>
  <c r="MA22" i="15"/>
  <c r="MB22" i="15"/>
  <c r="MC22" i="15"/>
  <c r="MD22" i="15"/>
  <c r="ME22" i="15"/>
  <c r="LF24" i="15"/>
  <c r="LG24" i="15"/>
  <c r="LH24" i="15"/>
  <c r="LI24" i="15"/>
  <c r="LJ24" i="15"/>
  <c r="LK24" i="15"/>
  <c r="LL24" i="15"/>
  <c r="LM24" i="15"/>
  <c r="LN24" i="15"/>
  <c r="LP24" i="15"/>
  <c r="LZ24" i="15"/>
  <c r="MA24" i="15"/>
  <c r="MB24" i="15"/>
  <c r="MC24" i="15"/>
  <c r="MD24" i="15"/>
  <c r="ME24" i="15"/>
  <c r="LF26" i="15"/>
  <c r="LG26" i="15"/>
  <c r="LH26" i="15"/>
  <c r="LI26" i="15"/>
  <c r="LJ26" i="15"/>
  <c r="LK26" i="15"/>
  <c r="LL26" i="15"/>
  <c r="LM26" i="15"/>
  <c r="LN26" i="15"/>
  <c r="LP26" i="15"/>
  <c r="LZ26" i="15"/>
  <c r="MA26" i="15"/>
  <c r="MB26" i="15"/>
  <c r="MC26" i="15"/>
  <c r="MD26" i="15"/>
  <c r="ME26" i="15"/>
  <c r="LF23" i="15"/>
  <c r="LG23" i="15"/>
  <c r="LH23" i="15"/>
  <c r="LJ23" i="15"/>
  <c r="LL23" i="15"/>
  <c r="LM23" i="15"/>
  <c r="LN23" i="15"/>
  <c r="LP23" i="15"/>
  <c r="LZ23" i="15"/>
  <c r="MA23" i="15"/>
  <c r="MB23" i="15"/>
  <c r="MC23" i="15"/>
  <c r="MD23" i="15"/>
  <c r="ME23" i="15"/>
  <c r="LF27" i="15"/>
  <c r="LG27" i="15"/>
  <c r="LH27" i="15"/>
  <c r="LI27" i="15"/>
  <c r="LJ27" i="15"/>
  <c r="LK27" i="15"/>
  <c r="LL27" i="15"/>
  <c r="LM27" i="15"/>
  <c r="LN27" i="15"/>
  <c r="LP27" i="15"/>
  <c r="LZ27" i="15"/>
  <c r="MA27" i="15"/>
  <c r="MB27" i="15"/>
  <c r="MC27" i="15"/>
  <c r="MD27" i="15"/>
  <c r="ME27" i="15"/>
  <c r="LF20" i="15"/>
  <c r="LG20" i="15"/>
  <c r="LH20" i="15"/>
  <c r="LI20" i="15"/>
  <c r="LJ20" i="15"/>
  <c r="LK20" i="15"/>
  <c r="LL20" i="15"/>
  <c r="LM20" i="15"/>
  <c r="LN20" i="15"/>
  <c r="LP20" i="15"/>
  <c r="LZ20" i="15"/>
  <c r="MA20" i="15"/>
  <c r="MB20" i="15"/>
  <c r="MC20" i="15"/>
  <c r="MD20" i="15"/>
  <c r="ME20" i="15"/>
  <c r="LE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K8" i="15"/>
  <c r="AL8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Z8" i="15"/>
  <c r="BA8" i="15"/>
  <c r="BB8" i="15"/>
  <c r="BC8" i="15"/>
  <c r="BD8" i="15"/>
  <c r="BE8" i="15"/>
  <c r="BF8" i="15"/>
  <c r="BG8" i="15"/>
  <c r="BH8" i="15"/>
  <c r="BI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C8" i="15"/>
  <c r="DD8" i="15"/>
  <c r="DE8" i="15"/>
  <c r="DF8" i="15"/>
  <c r="DG8" i="15"/>
  <c r="DH8" i="15"/>
  <c r="DK8" i="15"/>
  <c r="DL8" i="15"/>
  <c r="DM8" i="15"/>
  <c r="DN8" i="15"/>
  <c r="DO8" i="15"/>
  <c r="DP8" i="15"/>
  <c r="DQ8" i="15"/>
  <c r="DR8" i="15"/>
  <c r="DT8" i="15"/>
  <c r="DU8" i="15"/>
  <c r="DV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K9" i="15"/>
  <c r="AL9" i="15"/>
  <c r="AM9" i="15"/>
  <c r="AN9" i="15"/>
  <c r="AO9" i="15"/>
  <c r="AP9" i="15"/>
  <c r="AQ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T9" i="15"/>
  <c r="BU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B9" i="15"/>
  <c r="DC9" i="15"/>
  <c r="DE9" i="15"/>
  <c r="DF9" i="15"/>
  <c r="DG9" i="15"/>
  <c r="DH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B10" i="15"/>
  <c r="DC10" i="15"/>
  <c r="DE10" i="15"/>
  <c r="DF10" i="15"/>
  <c r="DG10" i="15"/>
  <c r="DH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J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C11" i="15"/>
  <c r="DD11" i="15"/>
  <c r="DE11" i="15"/>
  <c r="DF11" i="15"/>
  <c r="DG11" i="15"/>
  <c r="DH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T13" i="15"/>
  <c r="BU13" i="15"/>
  <c r="BV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B13" i="15"/>
  <c r="DC13" i="15"/>
  <c r="DD13" i="15"/>
  <c r="DE13" i="15"/>
  <c r="DF13" i="15"/>
  <c r="DG13" i="15"/>
  <c r="DH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L16" i="15"/>
  <c r="N16" i="15"/>
  <c r="O16" i="15"/>
  <c r="P16" i="15"/>
  <c r="Q16" i="15"/>
  <c r="R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J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C17" i="15"/>
  <c r="DD17" i="15"/>
  <c r="DE17" i="15"/>
  <c r="DF17" i="15"/>
  <c r="DG17" i="15"/>
  <c r="DH17" i="15"/>
  <c r="DI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K19" i="15"/>
  <c r="BL19" i="15"/>
  <c r="BM19" i="15"/>
  <c r="BN19" i="15"/>
  <c r="BO19" i="15"/>
  <c r="BP19" i="15"/>
  <c r="BQ19" i="15"/>
  <c r="BR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L14" i="15"/>
  <c r="N14" i="15"/>
  <c r="O14" i="15"/>
  <c r="P14" i="15"/>
  <c r="Q14" i="15"/>
  <c r="R14" i="15"/>
  <c r="U14" i="15"/>
  <c r="V14" i="15"/>
  <c r="W14" i="15"/>
  <c r="X14" i="15"/>
  <c r="Y14" i="15"/>
  <c r="Z14" i="15"/>
  <c r="AA14" i="15"/>
  <c r="AC14" i="15"/>
  <c r="AD14" i="15"/>
  <c r="AE14" i="15"/>
  <c r="AF14" i="15"/>
  <c r="AG14" i="15"/>
  <c r="AH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B24" i="15"/>
  <c r="DC24" i="15"/>
  <c r="DD24" i="15"/>
  <c r="DE24" i="15"/>
  <c r="DF24" i="15"/>
  <c r="DG24" i="15"/>
  <c r="DH24" i="15"/>
  <c r="DI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DB231" i="7"/>
  <c r="DC231" i="7"/>
  <c r="DD231" i="7"/>
  <c r="DE231" i="7"/>
  <c r="DF231" i="7"/>
  <c r="DG231" i="7"/>
  <c r="DH231" i="7"/>
  <c r="DI231" i="7"/>
  <c r="DJ231" i="7"/>
  <c r="DK231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FD231" i="7"/>
  <c r="FE231" i="7"/>
  <c r="FF231" i="7"/>
  <c r="FG231" i="7"/>
  <c r="FH231" i="7"/>
  <c r="FI231" i="7"/>
  <c r="FJ231" i="7"/>
  <c r="FK231" i="7"/>
  <c r="FL231" i="7"/>
  <c r="FM231" i="7"/>
  <c r="FN231" i="7"/>
  <c r="FO231" i="7"/>
  <c r="FP231" i="7"/>
  <c r="FQ231" i="7"/>
  <c r="FR231" i="7"/>
  <c r="FS231" i="7"/>
  <c r="FT231" i="7"/>
  <c r="FU231" i="7"/>
  <c r="FV231" i="7"/>
  <c r="FW231" i="7"/>
  <c r="FX231" i="7"/>
  <c r="FY231" i="7"/>
  <c r="FZ231" i="7"/>
  <c r="GA231" i="7"/>
  <c r="GB231" i="7"/>
  <c r="GC231" i="7"/>
  <c r="GD231" i="7"/>
  <c r="GE231" i="7"/>
  <c r="GF231" i="7"/>
  <c r="GG231" i="7"/>
  <c r="GH231" i="7"/>
  <c r="GI231" i="7"/>
  <c r="GJ231" i="7"/>
  <c r="GK231" i="7"/>
  <c r="GL231" i="7"/>
  <c r="GM231" i="7"/>
  <c r="GN231" i="7"/>
  <c r="GO231" i="7"/>
  <c r="GP231" i="7"/>
  <c r="GQ231" i="7"/>
  <c r="GR231" i="7"/>
  <c r="GS231" i="7"/>
  <c r="GT231" i="7"/>
  <c r="GU231" i="7"/>
  <c r="GV231" i="7"/>
  <c r="GW231" i="7"/>
  <c r="GX231" i="7"/>
  <c r="GY231" i="7"/>
  <c r="GZ231" i="7"/>
  <c r="HA231" i="7"/>
  <c r="HB231" i="7"/>
  <c r="HC231" i="7"/>
  <c r="HD231" i="7"/>
  <c r="HE231" i="7"/>
  <c r="HF231" i="7"/>
  <c r="HG231" i="7"/>
  <c r="HH231" i="7"/>
  <c r="HI231" i="7"/>
  <c r="HJ231" i="7"/>
  <c r="HK231" i="7"/>
  <c r="HL231" i="7"/>
  <c r="HM231" i="7"/>
  <c r="HN231" i="7"/>
  <c r="HO231" i="7"/>
  <c r="HP231" i="7"/>
  <c r="HQ231" i="7"/>
  <c r="HR231" i="7"/>
  <c r="HS231" i="7"/>
  <c r="HT231" i="7"/>
  <c r="HU231" i="7"/>
  <c r="HV231" i="7"/>
  <c r="HW231" i="7"/>
  <c r="HX231" i="7"/>
  <c r="HY231" i="7"/>
  <c r="HZ231" i="7"/>
  <c r="IA231" i="7"/>
  <c r="IB231" i="7"/>
  <c r="IC231" i="7"/>
  <c r="ID231" i="7"/>
  <c r="IE231" i="7"/>
  <c r="IF231" i="7"/>
  <c r="IG231" i="7"/>
  <c r="IH231" i="7"/>
  <c r="II231" i="7"/>
  <c r="IJ231" i="7"/>
  <c r="IK231" i="7"/>
  <c r="IL231" i="7"/>
  <c r="IM231" i="7"/>
  <c r="IN231" i="7"/>
  <c r="IO231" i="7"/>
  <c r="IP231" i="7"/>
  <c r="IQ231" i="7"/>
  <c r="IR231" i="7"/>
  <c r="IS231" i="7"/>
  <c r="IT231" i="7"/>
  <c r="IU231" i="7"/>
  <c r="IV231" i="7"/>
  <c r="IW231" i="7"/>
  <c r="IX231" i="7"/>
  <c r="IY231" i="7"/>
  <c r="IZ231" i="7"/>
  <c r="JA231" i="7"/>
  <c r="JB231" i="7"/>
  <c r="JC231" i="7"/>
  <c r="JD231" i="7"/>
  <c r="JE231" i="7"/>
  <c r="JF231" i="7"/>
  <c r="JG231" i="7"/>
  <c r="JH231" i="7"/>
  <c r="JI231" i="7"/>
  <c r="JJ231" i="7"/>
  <c r="JK231" i="7"/>
  <c r="JL231" i="7"/>
  <c r="JM231" i="7"/>
  <c r="JN231" i="7"/>
  <c r="JO231" i="7"/>
  <c r="JP231" i="7"/>
  <c r="JQ231" i="7"/>
  <c r="JR231" i="7"/>
  <c r="JS231" i="7"/>
  <c r="JT231" i="7"/>
  <c r="JU231" i="7"/>
  <c r="JV231" i="7"/>
  <c r="JW231" i="7"/>
  <c r="JX231" i="7"/>
  <c r="JY231" i="7"/>
  <c r="JZ231" i="7"/>
  <c r="KA231" i="7"/>
  <c r="KB231" i="7"/>
  <c r="KC231" i="7"/>
  <c r="KD231" i="7"/>
  <c r="KE231" i="7"/>
  <c r="KF231" i="7"/>
  <c r="KG231" i="7"/>
  <c r="KH231" i="7"/>
  <c r="KI231" i="7"/>
  <c r="KJ231" i="7"/>
  <c r="KK231" i="7"/>
  <c r="KL231" i="7"/>
  <c r="KM231" i="7"/>
  <c r="KN231" i="7"/>
  <c r="KO231" i="7"/>
  <c r="KP231" i="7"/>
  <c r="KQ231" i="7"/>
  <c r="KR231" i="7"/>
  <c r="KS231" i="7"/>
  <c r="KT231" i="7"/>
  <c r="KU231" i="7"/>
  <c r="KV231" i="7"/>
  <c r="KW231" i="7"/>
  <c r="KX231" i="7"/>
  <c r="KY231" i="7"/>
  <c r="KZ231" i="7"/>
  <c r="LA231" i="7"/>
  <c r="LB231" i="7"/>
  <c r="LC231" i="7"/>
  <c r="LD231" i="7"/>
  <c r="LE231" i="7"/>
  <c r="LF231" i="7"/>
  <c r="LG231" i="7"/>
  <c r="LH231" i="7"/>
  <c r="LI231" i="7"/>
  <c r="LJ231" i="7"/>
  <c r="LK231" i="7"/>
  <c r="LL231" i="7"/>
  <c r="LM231" i="7"/>
  <c r="LN231" i="7"/>
  <c r="LO231" i="7"/>
  <c r="LP231" i="7"/>
  <c r="LQ231" i="7"/>
  <c r="LR231" i="7"/>
  <c r="LS231" i="7"/>
  <c r="LT231" i="7"/>
  <c r="LU231" i="7"/>
  <c r="LV231" i="7"/>
  <c r="LW231" i="7"/>
  <c r="LX231" i="7"/>
  <c r="LY231" i="7"/>
  <c r="LZ231" i="7"/>
  <c r="MA231" i="7"/>
  <c r="MB231" i="7"/>
  <c r="MC231" i="7"/>
  <c r="MD231" i="7"/>
  <c r="ME231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O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MC209" i="7"/>
  <c r="MD209" i="7"/>
  <c r="ME209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IV210" i="7"/>
  <c r="IW210" i="7"/>
  <c r="IX210" i="7"/>
  <c r="IY210" i="7"/>
  <c r="IZ210" i="7"/>
  <c r="JA210" i="7"/>
  <c r="JB210" i="7"/>
  <c r="JC210" i="7"/>
  <c r="JD210" i="7"/>
  <c r="JE210" i="7"/>
  <c r="JF210" i="7"/>
  <c r="JG210" i="7"/>
  <c r="JH210" i="7"/>
  <c r="JI210" i="7"/>
  <c r="JJ210" i="7"/>
  <c r="JK210" i="7"/>
  <c r="JL210" i="7"/>
  <c r="JM210" i="7"/>
  <c r="JN210" i="7"/>
  <c r="JO210" i="7"/>
  <c r="JP210" i="7"/>
  <c r="JQ210" i="7"/>
  <c r="JR210" i="7"/>
  <c r="JS210" i="7"/>
  <c r="JT210" i="7"/>
  <c r="JU210" i="7"/>
  <c r="JV210" i="7"/>
  <c r="JW210" i="7"/>
  <c r="JX210" i="7"/>
  <c r="JY210" i="7"/>
  <c r="JZ210" i="7"/>
  <c r="KA210" i="7"/>
  <c r="KB210" i="7"/>
  <c r="KC210" i="7"/>
  <c r="KD210" i="7"/>
  <c r="KE210" i="7"/>
  <c r="KF210" i="7"/>
  <c r="KG210" i="7"/>
  <c r="KH210" i="7"/>
  <c r="KI210" i="7"/>
  <c r="KJ210" i="7"/>
  <c r="KK210" i="7"/>
  <c r="KL210" i="7"/>
  <c r="KM210" i="7"/>
  <c r="KN210" i="7"/>
  <c r="KO210" i="7"/>
  <c r="KP210" i="7"/>
  <c r="KQ210" i="7"/>
  <c r="KR210" i="7"/>
  <c r="KS210" i="7"/>
  <c r="KT210" i="7"/>
  <c r="KU210" i="7"/>
  <c r="KV210" i="7"/>
  <c r="KW210" i="7"/>
  <c r="KX210" i="7"/>
  <c r="KY210" i="7"/>
  <c r="KZ210" i="7"/>
  <c r="LA210" i="7"/>
  <c r="LB210" i="7"/>
  <c r="LC210" i="7"/>
  <c r="LD210" i="7"/>
  <c r="LE210" i="7"/>
  <c r="LF210" i="7"/>
  <c r="LG210" i="7"/>
  <c r="LH210" i="7"/>
  <c r="LI210" i="7"/>
  <c r="LJ210" i="7"/>
  <c r="LK210" i="7"/>
  <c r="LL210" i="7"/>
  <c r="LM210" i="7"/>
  <c r="LN210" i="7"/>
  <c r="LO210" i="7"/>
  <c r="LP210" i="7"/>
  <c r="LQ210" i="7"/>
  <c r="LR210" i="7"/>
  <c r="LS210" i="7"/>
  <c r="LT210" i="7"/>
  <c r="LU210" i="7"/>
  <c r="LV210" i="7"/>
  <c r="LW210" i="7"/>
  <c r="LX210" i="7"/>
  <c r="LY210" i="7"/>
  <c r="LZ210" i="7"/>
  <c r="MA210" i="7"/>
  <c r="MB210" i="7"/>
  <c r="MC210" i="7"/>
  <c r="MD210" i="7"/>
  <c r="ME210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MC211" i="7"/>
  <c r="MD211" i="7"/>
  <c r="ME211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MD198" i="7"/>
  <c r="ME198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MD199" i="7"/>
  <c r="ME199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MD200" i="7"/>
  <c r="ME20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K190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MD177" i="7"/>
  <c r="ME177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MD178" i="7"/>
  <c r="ME178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MD172" i="7"/>
  <c r="ME172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IV161" i="7"/>
  <c r="IW161" i="7"/>
  <c r="IX161" i="7"/>
  <c r="IY161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JP161" i="7"/>
  <c r="JQ161" i="7"/>
  <c r="JR161" i="7"/>
  <c r="JS161" i="7"/>
  <c r="JT161" i="7"/>
  <c r="JU161" i="7"/>
  <c r="JV161" i="7"/>
  <c r="JW161" i="7"/>
  <c r="JX161" i="7"/>
  <c r="JY161" i="7"/>
  <c r="JZ161" i="7"/>
  <c r="KA161" i="7"/>
  <c r="KB161" i="7"/>
  <c r="KC161" i="7"/>
  <c r="KD161" i="7"/>
  <c r="KE161" i="7"/>
  <c r="KF161" i="7"/>
  <c r="KG161" i="7"/>
  <c r="KH161" i="7"/>
  <c r="KI161" i="7"/>
  <c r="KJ161" i="7"/>
  <c r="KK161" i="7"/>
  <c r="KL161" i="7"/>
  <c r="KM161" i="7"/>
  <c r="KN161" i="7"/>
  <c r="KO161" i="7"/>
  <c r="KP161" i="7"/>
  <c r="KQ161" i="7"/>
  <c r="KR161" i="7"/>
  <c r="KS161" i="7"/>
  <c r="KT161" i="7"/>
  <c r="KU161" i="7"/>
  <c r="KV161" i="7"/>
  <c r="KW161" i="7"/>
  <c r="KX161" i="7"/>
  <c r="KY161" i="7"/>
  <c r="KZ161" i="7"/>
  <c r="LA161" i="7"/>
  <c r="LB161" i="7"/>
  <c r="LC161" i="7"/>
  <c r="LD161" i="7"/>
  <c r="LE161" i="7"/>
  <c r="LF161" i="7"/>
  <c r="LG161" i="7"/>
  <c r="LH161" i="7"/>
  <c r="LI161" i="7"/>
  <c r="LJ161" i="7"/>
  <c r="LK161" i="7"/>
  <c r="LL161" i="7"/>
  <c r="LM161" i="7"/>
  <c r="LN161" i="7"/>
  <c r="LO161" i="7"/>
  <c r="LP161" i="7"/>
  <c r="LQ161" i="7"/>
  <c r="LR161" i="7"/>
  <c r="LS161" i="7"/>
  <c r="LT161" i="7"/>
  <c r="LU161" i="7"/>
  <c r="LV161" i="7"/>
  <c r="LW161" i="7"/>
  <c r="LX161" i="7"/>
  <c r="LY161" i="7"/>
  <c r="LZ161" i="7"/>
  <c r="MA161" i="7"/>
  <c r="MB161" i="7"/>
  <c r="MC161" i="7"/>
  <c r="MD161" i="7"/>
  <c r="ME161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MD149" i="7"/>
  <c r="ME149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MC134" i="7"/>
  <c r="MD134" i="7"/>
  <c r="ME134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V137" i="7"/>
  <c r="HW137" i="7"/>
  <c r="HX137" i="7"/>
  <c r="HY137" i="7"/>
  <c r="HZ137" i="7"/>
  <c r="IA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Q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D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MB137" i="7"/>
  <c r="MC137" i="7"/>
  <c r="MD137" i="7"/>
  <c r="ME137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L124" i="7"/>
  <c r="M124" i="7"/>
  <c r="N124" i="7"/>
  <c r="O124" i="7"/>
  <c r="P124" i="7"/>
  <c r="Q124" i="7"/>
  <c r="R124" i="7"/>
  <c r="S124" i="7"/>
  <c r="T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K94" i="7"/>
  <c r="L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S109" i="7"/>
  <c r="FT109" i="7"/>
  <c r="FU109" i="7"/>
  <c r="FV109" i="7"/>
  <c r="FW109" i="7"/>
  <c r="FX109" i="7"/>
  <c r="FY109" i="7"/>
  <c r="FZ109" i="7"/>
  <c r="GA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K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E83" i="7"/>
  <c r="LF83" i="7"/>
  <c r="LG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K86" i="7"/>
  <c r="IL86" i="7"/>
  <c r="IM86" i="7"/>
  <c r="IN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L91" i="7"/>
  <c r="M91" i="7"/>
  <c r="N91" i="7"/>
  <c r="O91" i="7"/>
  <c r="P91" i="7"/>
  <c r="Q91" i="7"/>
  <c r="R91" i="7"/>
  <c r="T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N78" i="7"/>
  <c r="EO78" i="7"/>
  <c r="EP78" i="7"/>
  <c r="EQ78" i="7"/>
  <c r="ER78" i="7"/>
  <c r="ES78" i="7"/>
  <c r="ET78" i="7"/>
  <c r="EU78" i="7"/>
  <c r="EV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O81" i="7"/>
  <c r="EP81" i="7"/>
  <c r="EQ81" i="7"/>
  <c r="ER81" i="7"/>
  <c r="ES81" i="7"/>
  <c r="ET81" i="7"/>
  <c r="EU81" i="7"/>
  <c r="EV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L76" i="7"/>
  <c r="M76" i="7"/>
  <c r="N76" i="7"/>
  <c r="O76" i="7"/>
  <c r="P76" i="7"/>
  <c r="Q76" i="7"/>
  <c r="R76" i="7"/>
  <c r="S76" i="7"/>
  <c r="T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C69" i="7"/>
  <c r="JD69" i="7"/>
  <c r="JE69" i="7"/>
  <c r="JF69" i="7"/>
  <c r="JG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O56" i="7"/>
  <c r="EP56" i="7"/>
  <c r="EQ56" i="7"/>
  <c r="ER56" i="7"/>
  <c r="ES56" i="7"/>
  <c r="ET56" i="7"/>
  <c r="EU56" i="7"/>
  <c r="EV56" i="7"/>
  <c r="EW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J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N44" i="7"/>
  <c r="JP44" i="7"/>
  <c r="JQ44" i="7"/>
  <c r="JR44" i="7"/>
  <c r="JS44" i="7"/>
  <c r="JT44" i="7"/>
  <c r="JU44" i="7"/>
  <c r="JV44" i="7"/>
  <c r="JW44" i="7"/>
  <c r="JX44" i="7"/>
  <c r="JY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E63" i="7"/>
  <c r="DF63" i="7"/>
  <c r="DG63" i="7"/>
  <c r="DH63" i="7"/>
  <c r="DI63" i="7"/>
  <c r="DJ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C64" i="7"/>
  <c r="JD64" i="7"/>
  <c r="JE64" i="7"/>
  <c r="JF64" i="7"/>
  <c r="JG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P52" i="7"/>
  <c r="IQ52" i="7"/>
  <c r="IR52" i="7"/>
  <c r="IS52" i="7"/>
  <c r="IT52" i="7"/>
  <c r="IV52" i="7"/>
  <c r="IW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Y52" i="7"/>
  <c r="LZ52" i="7"/>
  <c r="MA52" i="7"/>
  <c r="MB52" i="7"/>
  <c r="MC52" i="7"/>
  <c r="MD52" i="7"/>
  <c r="ME52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N54" i="7"/>
  <c r="EO54" i="7"/>
  <c r="EP54" i="7"/>
  <c r="EQ54" i="7"/>
  <c r="ER54" i="7"/>
  <c r="ES54" i="7"/>
  <c r="ET54" i="7"/>
  <c r="EU54" i="7"/>
  <c r="EV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V55" i="7"/>
  <c r="FW55" i="7"/>
  <c r="FX55" i="7"/>
  <c r="FY55" i="7"/>
  <c r="FZ55" i="7"/>
  <c r="GA55" i="7"/>
  <c r="GB55" i="7"/>
  <c r="GC55" i="7"/>
  <c r="GD55" i="7"/>
  <c r="GE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X55" i="7"/>
  <c r="HY55" i="7"/>
  <c r="HZ55" i="7"/>
  <c r="IA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U57" i="7"/>
  <c r="AV57" i="7"/>
  <c r="AW57" i="7"/>
  <c r="AX57" i="7"/>
  <c r="AY57" i="7"/>
  <c r="AZ57" i="7"/>
  <c r="BA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W42" i="7"/>
  <c r="FX42" i="7"/>
  <c r="FY42" i="7"/>
  <c r="FZ42" i="7"/>
  <c r="GA42" i="7"/>
  <c r="GB42" i="7"/>
  <c r="GC42" i="7"/>
  <c r="GD42" i="7"/>
  <c r="GE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D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S61" i="7"/>
  <c r="ET61" i="7"/>
  <c r="EU61" i="7"/>
  <c r="EV61" i="7"/>
  <c r="EW61" i="7"/>
  <c r="EX61" i="7"/>
  <c r="EY61" i="7"/>
  <c r="EZ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W58" i="7"/>
  <c r="HX58" i="7"/>
  <c r="HY58" i="7"/>
  <c r="HZ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C58" i="7"/>
  <c r="MD58" i="7"/>
  <c r="ME58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J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C23" i="7"/>
  <c r="DD23" i="7"/>
  <c r="DE23" i="7"/>
  <c r="DF23" i="7"/>
  <c r="DG23" i="7"/>
  <c r="DH23" i="7"/>
  <c r="DI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O23" i="7"/>
  <c r="EP23" i="7"/>
  <c r="EQ23" i="7"/>
  <c r="ER23" i="7"/>
  <c r="ES23" i="7"/>
  <c r="ET23" i="7"/>
  <c r="EU23" i="7"/>
  <c r="EV23" i="7"/>
  <c r="EW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P23" i="7"/>
  <c r="GQ23" i="7"/>
  <c r="GR23" i="7"/>
  <c r="GS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Z23" i="7"/>
  <c r="JB23" i="7"/>
  <c r="JC23" i="7"/>
  <c r="JD23" i="7"/>
  <c r="JE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B24" i="7"/>
  <c r="DC24" i="7"/>
  <c r="DD24" i="7"/>
  <c r="DE24" i="7"/>
  <c r="DF24" i="7"/>
  <c r="DG24" i="7"/>
  <c r="DH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N24" i="7"/>
  <c r="EO24" i="7"/>
  <c r="EP24" i="7"/>
  <c r="EQ24" i="7"/>
  <c r="ER24" i="7"/>
  <c r="ES24" i="7"/>
  <c r="ET24" i="7"/>
  <c r="EU24" i="7"/>
  <c r="EV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Q24" i="7"/>
  <c r="HR24" i="7"/>
  <c r="HS24" i="7"/>
  <c r="HV24" i="7"/>
  <c r="HW24" i="7"/>
  <c r="HX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S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Q27" i="7"/>
  <c r="DR27" i="7"/>
  <c r="DS27" i="7"/>
  <c r="DU27" i="7"/>
  <c r="DV27" i="7"/>
  <c r="DW27" i="7"/>
  <c r="DX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C27" i="7"/>
  <c r="JD27" i="7"/>
  <c r="JE27" i="7"/>
  <c r="JF27" i="7"/>
  <c r="JG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G26" i="7"/>
  <c r="DH26" i="7"/>
  <c r="DI26" i="7"/>
  <c r="DJ26" i="7"/>
  <c r="DK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P26" i="7"/>
  <c r="GQ26" i="7"/>
  <c r="GR26" i="7"/>
  <c r="GS26" i="7"/>
  <c r="GT26" i="7"/>
  <c r="GU26" i="7"/>
  <c r="GX26" i="7"/>
  <c r="GY26" i="7"/>
  <c r="GZ26" i="7"/>
  <c r="HA26" i="7"/>
  <c r="HB26" i="7"/>
  <c r="HD26" i="7"/>
  <c r="HE26" i="7"/>
  <c r="HF26" i="7"/>
  <c r="HG26" i="7"/>
  <c r="HH26" i="7"/>
  <c r="HI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H29" i="7"/>
  <c r="DI29" i="7"/>
  <c r="DJ29" i="7"/>
  <c r="DK29" i="7"/>
  <c r="DL29" i="7"/>
  <c r="DM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V30" i="7"/>
  <c r="FW30" i="7"/>
  <c r="FX30" i="7"/>
  <c r="FY30" i="7"/>
  <c r="FZ30" i="7"/>
  <c r="GA30" i="7"/>
  <c r="GB30" i="7"/>
  <c r="GC30" i="7"/>
  <c r="GD30" i="7"/>
  <c r="GE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R30" i="7"/>
  <c r="HS30" i="7"/>
  <c r="HT30" i="7"/>
  <c r="HU30" i="7"/>
  <c r="HW30" i="7"/>
  <c r="HX30" i="7"/>
  <c r="HY30" i="7"/>
  <c r="HZ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C25" i="7"/>
  <c r="DD25" i="7"/>
  <c r="DE25" i="7"/>
  <c r="DF25" i="7"/>
  <c r="DG25" i="7"/>
  <c r="DH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O25" i="7"/>
  <c r="EP25" i="7"/>
  <c r="EQ25" i="7"/>
  <c r="ER25" i="7"/>
  <c r="ES25" i="7"/>
  <c r="ET25" i="7"/>
  <c r="EU25" i="7"/>
  <c r="EV25" i="7"/>
  <c r="EW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T32" i="7"/>
  <c r="BU32" i="7"/>
  <c r="BV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B32" i="7"/>
  <c r="DC32" i="7"/>
  <c r="DD32" i="7"/>
  <c r="DE32" i="7"/>
  <c r="DF32" i="7"/>
  <c r="DG32" i="7"/>
  <c r="DH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N32" i="7"/>
  <c r="EO32" i="7"/>
  <c r="EP32" i="7"/>
  <c r="EQ32" i="7"/>
  <c r="ER32" i="7"/>
  <c r="ES32" i="7"/>
  <c r="ET32" i="7"/>
  <c r="EU32" i="7"/>
  <c r="EV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S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O33" i="7"/>
  <c r="EP33" i="7"/>
  <c r="EQ33" i="7"/>
  <c r="ER33" i="7"/>
  <c r="ES33" i="7"/>
  <c r="ET33" i="7"/>
  <c r="EU33" i="7"/>
  <c r="EV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O33" i="7"/>
  <c r="IP33" i="7"/>
  <c r="IQ33" i="7"/>
  <c r="IR33" i="7"/>
  <c r="IS33" i="7"/>
  <c r="IT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L37" i="7"/>
  <c r="N37" i="7"/>
  <c r="O37" i="7"/>
  <c r="P37" i="7"/>
  <c r="Q37" i="7"/>
  <c r="R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N37" i="7"/>
  <c r="EO37" i="7"/>
  <c r="EP37" i="7"/>
  <c r="EQ37" i="7"/>
  <c r="ER37" i="7"/>
  <c r="ES37" i="7"/>
  <c r="ET37" i="7"/>
  <c r="EU37" i="7"/>
  <c r="EV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K40" i="7"/>
  <c r="IL40" i="7"/>
  <c r="IM40" i="7"/>
  <c r="IO40" i="7"/>
  <c r="IP40" i="7"/>
  <c r="IQ40" i="7"/>
  <c r="IR40" i="7"/>
  <c r="IS40" i="7"/>
  <c r="IT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S36" i="7"/>
  <c r="LT36" i="7"/>
  <c r="LU36" i="7"/>
  <c r="LV36" i="7"/>
  <c r="LW36" i="7"/>
  <c r="LX36" i="7"/>
  <c r="LY36" i="7"/>
  <c r="LZ36" i="7"/>
  <c r="MA36" i="7"/>
  <c r="MC36" i="7"/>
  <c r="MD36" i="7"/>
  <c r="ME36" i="7"/>
  <c r="L35" i="7"/>
  <c r="N35" i="7"/>
  <c r="O35" i="7"/>
  <c r="P35" i="7"/>
  <c r="Q35" i="7"/>
  <c r="R35" i="7"/>
  <c r="U35" i="7"/>
  <c r="V35" i="7"/>
  <c r="W35" i="7"/>
  <c r="X35" i="7"/>
  <c r="Y35" i="7"/>
  <c r="Z35" i="7"/>
  <c r="AA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P35" i="7"/>
  <c r="KQ35" i="7"/>
  <c r="KR35" i="7"/>
  <c r="KS35" i="7"/>
  <c r="KT35" i="7"/>
  <c r="KU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D45" i="7"/>
  <c r="HE45" i="7"/>
  <c r="HF45" i="7"/>
  <c r="HG45" i="7"/>
  <c r="HH45" i="7"/>
  <c r="HI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B47" i="7"/>
  <c r="DC47" i="7"/>
  <c r="DD47" i="7"/>
  <c r="DE47" i="7"/>
  <c r="DF47" i="7"/>
  <c r="DG47" i="7"/>
  <c r="DH47" i="7"/>
  <c r="DI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O47" i="7"/>
  <c r="EP47" i="7"/>
  <c r="EQ47" i="7"/>
  <c r="ER47" i="7"/>
  <c r="ES47" i="7"/>
  <c r="ET47" i="7"/>
  <c r="EU47" i="7"/>
  <c r="EV47" i="7"/>
  <c r="EW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Q47" i="7"/>
  <c r="HR47" i="7"/>
  <c r="HS47" i="7"/>
  <c r="HU47" i="7"/>
  <c r="HV47" i="7"/>
  <c r="HW47" i="7"/>
  <c r="HX47" i="7"/>
  <c r="HZ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MC47" i="7"/>
  <c r="MD47" i="7"/>
  <c r="ME47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N48" i="7"/>
  <c r="EO48" i="7"/>
  <c r="EP48" i="7"/>
  <c r="EQ48" i="7"/>
  <c r="ER48" i="7"/>
  <c r="ES48" i="7"/>
  <c r="ET48" i="7"/>
  <c r="EU48" i="7"/>
  <c r="EV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K49" i="7"/>
  <c r="BL49" i="7"/>
  <c r="BM49" i="7"/>
  <c r="BN49" i="7"/>
  <c r="BO49" i="7"/>
  <c r="BP49" i="7"/>
  <c r="BQ49" i="7"/>
  <c r="BR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O39" i="7"/>
  <c r="EP39" i="7"/>
  <c r="EQ39" i="7"/>
  <c r="ER39" i="7"/>
  <c r="ES39" i="7"/>
  <c r="ET39" i="7"/>
  <c r="EU39" i="7"/>
  <c r="EV39" i="7"/>
  <c r="EW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J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I12" i="7"/>
  <c r="DJ12" i="7"/>
  <c r="DK12" i="7"/>
  <c r="DL12" i="7"/>
  <c r="DM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X12" i="7"/>
  <c r="FY12" i="7"/>
  <c r="FZ12" i="7"/>
  <c r="GA12" i="7"/>
  <c r="GB12" i="7"/>
  <c r="GC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S12" i="7"/>
  <c r="GT12" i="7"/>
  <c r="GU12" i="7"/>
  <c r="GV12" i="7"/>
  <c r="GW12" i="7"/>
  <c r="GX12" i="7"/>
  <c r="HA12" i="7"/>
  <c r="HB12" i="7"/>
  <c r="HC12" i="7"/>
  <c r="HD12" i="7"/>
  <c r="HE12" i="7"/>
  <c r="HF12" i="7"/>
  <c r="HH12" i="7"/>
  <c r="HI12" i="7"/>
  <c r="HJ12" i="7"/>
  <c r="HK12" i="7"/>
  <c r="HM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I13" i="7"/>
  <c r="DJ13" i="7"/>
  <c r="DK13" i="7"/>
  <c r="DL13" i="7"/>
  <c r="DM13" i="7"/>
  <c r="DN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U13" i="7"/>
  <c r="EV13" i="7"/>
  <c r="EW13" i="7"/>
  <c r="EX13" i="7"/>
  <c r="EY13" i="7"/>
  <c r="EZ13" i="7"/>
  <c r="FA13" i="7"/>
  <c r="FB13" i="7"/>
  <c r="FC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X13" i="7"/>
  <c r="FY13" i="7"/>
  <c r="FZ13" i="7"/>
  <c r="GA13" i="7"/>
  <c r="GB13" i="7"/>
  <c r="GC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F13" i="7"/>
  <c r="HG13" i="7"/>
  <c r="HH13" i="7"/>
  <c r="HI13" i="7"/>
  <c r="HJ13" i="7"/>
  <c r="HK13" i="7"/>
  <c r="HM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I14" i="7"/>
  <c r="DJ14" i="7"/>
  <c r="DK14" i="7"/>
  <c r="DL14" i="7"/>
  <c r="DM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V14" i="7"/>
  <c r="EW14" i="7"/>
  <c r="EX14" i="7"/>
  <c r="EY14" i="7"/>
  <c r="EZ14" i="7"/>
  <c r="FA14" i="7"/>
  <c r="FB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X14" i="7"/>
  <c r="FZ14" i="7"/>
  <c r="GA14" i="7"/>
  <c r="GB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E14" i="7"/>
  <c r="JF14" i="7"/>
  <c r="JG14" i="7"/>
  <c r="JH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R14" i="7"/>
  <c r="KS14" i="7"/>
  <c r="KT14" i="7"/>
  <c r="KU14" i="7"/>
  <c r="KV14" i="7"/>
  <c r="KW14" i="7"/>
  <c r="KX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Q15" i="7"/>
  <c r="BS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T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S15" i="7"/>
  <c r="DT15" i="7"/>
  <c r="DV15" i="7"/>
  <c r="DW15" i="7"/>
  <c r="DX15" i="7"/>
  <c r="DY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X15" i="7"/>
  <c r="FY15" i="7"/>
  <c r="FZ15" i="7"/>
  <c r="GA15" i="7"/>
  <c r="GB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U16" i="7"/>
  <c r="EV16" i="7"/>
  <c r="EW16" i="7"/>
  <c r="EX16" i="7"/>
  <c r="EY16" i="7"/>
  <c r="EZ16" i="7"/>
  <c r="FA16" i="7"/>
  <c r="FB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Y16" i="7"/>
  <c r="FZ16" i="7"/>
  <c r="GA16" i="7"/>
  <c r="GB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S16" i="7"/>
  <c r="GT16" i="7"/>
  <c r="GU16" i="7"/>
  <c r="GV16" i="7"/>
  <c r="GW16" i="7"/>
  <c r="GZ16" i="7"/>
  <c r="HA16" i="7"/>
  <c r="HB16" i="7"/>
  <c r="HC16" i="7"/>
  <c r="HF16" i="7"/>
  <c r="HG16" i="7"/>
  <c r="HH16" i="7"/>
  <c r="HI16" i="7"/>
  <c r="HJ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D16" i="7"/>
  <c r="JE16" i="7"/>
  <c r="JF16" i="7"/>
  <c r="JG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S16" i="7"/>
  <c r="KT16" i="7"/>
  <c r="KU16" i="7"/>
  <c r="KV16" i="7"/>
  <c r="KW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P17" i="7"/>
  <c r="BR17" i="7"/>
  <c r="BS17" i="7"/>
  <c r="BT17" i="7"/>
  <c r="BU17" i="7"/>
  <c r="BV17" i="7"/>
  <c r="BW17" i="7"/>
  <c r="BX17" i="7"/>
  <c r="BY17" i="7"/>
  <c r="BZ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S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W17" i="7"/>
  <c r="FX17" i="7"/>
  <c r="FY17" i="7"/>
  <c r="FZ17" i="7"/>
  <c r="GA17" i="7"/>
  <c r="GB17" i="7"/>
  <c r="GC17" i="7"/>
  <c r="GD17" i="7"/>
  <c r="GE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X17" i="7"/>
  <c r="HY17" i="7"/>
  <c r="HZ17" i="7"/>
  <c r="IA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C18" i="7"/>
  <c r="DD18" i="7"/>
  <c r="DE18" i="7"/>
  <c r="DF18" i="7"/>
  <c r="DG18" i="7"/>
  <c r="DH18" i="7"/>
  <c r="DK18" i="7"/>
  <c r="DL18" i="7"/>
  <c r="DM18" i="7"/>
  <c r="DN18" i="7"/>
  <c r="DO18" i="7"/>
  <c r="DP18" i="7"/>
  <c r="DQ18" i="7"/>
  <c r="DR18" i="7"/>
  <c r="DT18" i="7"/>
  <c r="DU18" i="7"/>
  <c r="DV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O18" i="7"/>
  <c r="EP18" i="7"/>
  <c r="EQ18" i="7"/>
  <c r="ER18" i="7"/>
  <c r="ES18" i="7"/>
  <c r="ET18" i="7"/>
  <c r="EU18" i="7"/>
  <c r="EV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T18" i="7"/>
  <c r="FU18" i="7"/>
  <c r="FV18" i="7"/>
  <c r="FW18" i="7"/>
  <c r="FX18" i="7"/>
  <c r="FY18" i="7"/>
  <c r="FZ18" i="7"/>
  <c r="GA18" i="7"/>
  <c r="GC18" i="7"/>
  <c r="GD18" i="7"/>
  <c r="GE18" i="7"/>
  <c r="GF18" i="7"/>
  <c r="GG18" i="7"/>
  <c r="GH18" i="7"/>
  <c r="GI18" i="7"/>
  <c r="GJ18" i="7"/>
  <c r="GK18" i="7"/>
  <c r="GL18" i="7"/>
  <c r="GM18" i="7"/>
  <c r="GP18" i="7"/>
  <c r="GQ18" i="7"/>
  <c r="GR18" i="7"/>
  <c r="GS18" i="7"/>
  <c r="GT18" i="7"/>
  <c r="GV18" i="7"/>
  <c r="GW18" i="7"/>
  <c r="GX18" i="7"/>
  <c r="GY18" i="7"/>
  <c r="GZ18" i="7"/>
  <c r="HC18" i="7"/>
  <c r="HD18" i="7"/>
  <c r="HE18" i="7"/>
  <c r="HF18" i="7"/>
  <c r="HG18" i="7"/>
  <c r="HH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Y18" i="7"/>
  <c r="IZ18" i="7"/>
  <c r="JA18" i="7"/>
  <c r="JB18" i="7"/>
  <c r="JC18" i="7"/>
  <c r="JD18" i="7"/>
  <c r="JE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Q18" i="7"/>
  <c r="KR18" i="7"/>
  <c r="KS18" i="7"/>
  <c r="KT18" i="7"/>
  <c r="KU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W20" i="7"/>
  <c r="EX20" i="7"/>
  <c r="EY20" i="7"/>
  <c r="EZ20" i="7"/>
  <c r="FA20" i="7"/>
  <c r="FB20" i="7"/>
  <c r="FC20" i="7"/>
  <c r="FD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L19" i="7"/>
  <c r="M19" i="7"/>
  <c r="N19" i="7"/>
  <c r="O19" i="7"/>
  <c r="P19" i="7"/>
  <c r="Q19" i="7"/>
  <c r="R19" i="7"/>
  <c r="S19" i="7"/>
  <c r="T19" i="7"/>
  <c r="U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D19" i="7"/>
  <c r="BE19" i="7"/>
  <c r="BF19" i="7"/>
  <c r="BG19" i="7"/>
  <c r="BH19" i="7"/>
  <c r="BI19" i="7"/>
  <c r="BJ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Q19" i="7"/>
  <c r="DR19" i="7"/>
  <c r="DS19" i="7"/>
  <c r="DU19" i="7"/>
  <c r="DV19" i="7"/>
  <c r="DW19" i="7"/>
  <c r="DX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W19" i="7"/>
  <c r="HX19" i="7"/>
  <c r="HY19" i="7"/>
  <c r="HZ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R19" i="7"/>
  <c r="KS19" i="7"/>
  <c r="KT19" i="7"/>
  <c r="KU19" i="7"/>
  <c r="KV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C19" i="7"/>
  <c r="MD19" i="7"/>
  <c r="ME19" i="7"/>
  <c r="L21" i="7"/>
  <c r="M21" i="7"/>
  <c r="N21" i="7"/>
  <c r="O21" i="7"/>
  <c r="P21" i="7"/>
  <c r="Q21" i="7"/>
  <c r="R21" i="7"/>
  <c r="S21" i="7"/>
  <c r="T21" i="7"/>
  <c r="U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E21" i="7"/>
  <c r="CF21" i="7"/>
  <c r="CG21" i="7"/>
  <c r="CH21" i="7"/>
  <c r="CI21" i="7"/>
  <c r="CJ21" i="7"/>
  <c r="CK21" i="7"/>
  <c r="CL21" i="7"/>
  <c r="CM21" i="7"/>
  <c r="CN21" i="7"/>
  <c r="CP21" i="7"/>
  <c r="CQ21" i="7"/>
  <c r="CR21" i="7"/>
  <c r="CS21" i="7"/>
  <c r="CT21" i="7"/>
  <c r="CU21" i="7"/>
  <c r="CV21" i="7"/>
  <c r="CW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W21" i="7"/>
  <c r="FX21" i="7"/>
  <c r="FY21" i="7"/>
  <c r="FZ21" i="7"/>
  <c r="GA21" i="7"/>
  <c r="GB21" i="7"/>
  <c r="GC21" i="7"/>
  <c r="GD21" i="7"/>
  <c r="GE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S21" i="7"/>
  <c r="HT21" i="7"/>
  <c r="HU21" i="7"/>
  <c r="HV21" i="7"/>
  <c r="HX21" i="7"/>
  <c r="HY21" i="7"/>
  <c r="HZ21" i="7"/>
  <c r="IA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R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K22" i="7"/>
  <c r="AL22" i="7"/>
  <c r="AM22" i="7"/>
  <c r="AN22" i="7"/>
  <c r="AO22" i="7"/>
  <c r="AP22" i="7"/>
  <c r="AQ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T22" i="7"/>
  <c r="BU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B22" i="7"/>
  <c r="DC22" i="7"/>
  <c r="DE22" i="7"/>
  <c r="DF22" i="7"/>
  <c r="DG22" i="7"/>
  <c r="DH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N22" i="7"/>
  <c r="EO22" i="7"/>
  <c r="EP22" i="7"/>
  <c r="EQ22" i="7"/>
  <c r="ER22" i="7"/>
  <c r="ES22" i="7"/>
  <c r="ET22" i="7"/>
  <c r="EU22" i="7"/>
  <c r="EV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S22" i="7"/>
  <c r="FU22" i="7"/>
  <c r="FV22" i="7"/>
  <c r="FW22" i="7"/>
  <c r="FX22" i="7"/>
  <c r="FY22" i="7"/>
  <c r="FZ22" i="7"/>
  <c r="GA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O22" i="7"/>
  <c r="KP22" i="7"/>
  <c r="KQ22" i="7"/>
  <c r="KR22" i="7"/>
  <c r="KS22" i="7"/>
  <c r="KT22" i="7"/>
  <c r="KU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P22" i="7"/>
  <c r="LQ22" i="7"/>
  <c r="LR22" i="7"/>
  <c r="LS22" i="7"/>
  <c r="LT22" i="7"/>
  <c r="LU22" i="7"/>
  <c r="LV22" i="7"/>
  <c r="LW22" i="7"/>
  <c r="LX22" i="7"/>
  <c r="LY22" i="7"/>
  <c r="MA22" i="7"/>
  <c r="MB22" i="7"/>
  <c r="MC22" i="7"/>
  <c r="MD22" i="7"/>
  <c r="ME22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I9" i="7"/>
  <c r="DJ9" i="7"/>
  <c r="DK9" i="7"/>
  <c r="DL9" i="7"/>
  <c r="DM9" i="7"/>
  <c r="DP9" i="7"/>
  <c r="DR9" i="7"/>
  <c r="DS9" i="7"/>
  <c r="DT9" i="7"/>
  <c r="DU9" i="7"/>
  <c r="DV9" i="7"/>
  <c r="DW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V9" i="7"/>
  <c r="EW9" i="7"/>
  <c r="EX9" i="7"/>
  <c r="EY9" i="7"/>
  <c r="EZ9" i="7"/>
  <c r="FA9" i="7"/>
  <c r="FB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X9" i="7"/>
  <c r="FZ9" i="7"/>
  <c r="GA9" i="7"/>
  <c r="GB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HA9" i="7"/>
  <c r="HB9" i="7"/>
  <c r="HC9" i="7"/>
  <c r="HD9" i="7"/>
  <c r="HF9" i="7"/>
  <c r="HH9" i="7"/>
  <c r="HI9" i="7"/>
  <c r="HJ9" i="7"/>
  <c r="HK9" i="7"/>
  <c r="HM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E9" i="7"/>
  <c r="JF9" i="7"/>
  <c r="JG9" i="7"/>
  <c r="JH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T9" i="7"/>
  <c r="KU9" i="7"/>
  <c r="KV9" i="7"/>
  <c r="KW9" i="7"/>
  <c r="KX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O8" i="7"/>
  <c r="BP8" i="7"/>
  <c r="BQ8" i="7"/>
  <c r="BR8" i="7"/>
  <c r="BS8" i="7"/>
  <c r="BU8" i="7"/>
  <c r="BV8" i="7"/>
  <c r="BW8" i="7"/>
  <c r="BX8" i="7"/>
  <c r="BY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I8" i="7"/>
  <c r="DJ8" i="7"/>
  <c r="DK8" i="7"/>
  <c r="DL8" i="7"/>
  <c r="DM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U8" i="7"/>
  <c r="EV8" i="7"/>
  <c r="EW8" i="7"/>
  <c r="EX8" i="7"/>
  <c r="EY8" i="7"/>
  <c r="EZ8" i="7"/>
  <c r="FA8" i="7"/>
  <c r="FB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X8" i="7"/>
  <c r="FZ8" i="7"/>
  <c r="GA8" i="7"/>
  <c r="GB8" i="7"/>
  <c r="GC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I8" i="7"/>
  <c r="KJ8" i="7"/>
  <c r="KK8" i="7"/>
  <c r="KL8" i="7"/>
  <c r="KM8" i="7"/>
  <c r="KN8" i="7"/>
  <c r="KO8" i="7"/>
  <c r="KP8" i="7"/>
  <c r="KQ8" i="7"/>
  <c r="KT8" i="7"/>
  <c r="KU8" i="7"/>
  <c r="KV8" i="7"/>
  <c r="KW8" i="7"/>
  <c r="KX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I10" i="7"/>
  <c r="DJ10" i="7"/>
  <c r="DK10" i="7"/>
  <c r="DL10" i="7"/>
  <c r="DM10" i="7"/>
  <c r="DO10" i="7"/>
  <c r="DP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V10" i="7"/>
  <c r="EW10" i="7"/>
  <c r="EX10" i="7"/>
  <c r="EY10" i="7"/>
  <c r="EZ10" i="7"/>
  <c r="FA10" i="7"/>
  <c r="FB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X10" i="7"/>
  <c r="FZ10" i="7"/>
  <c r="GA10" i="7"/>
  <c r="GB10" i="7"/>
  <c r="GE10" i="7"/>
  <c r="GF10" i="7"/>
  <c r="GG10" i="7"/>
  <c r="GH10" i="7"/>
  <c r="GI10" i="7"/>
  <c r="GJ10" i="7"/>
  <c r="GK10" i="7"/>
  <c r="GL10" i="7"/>
  <c r="GM10" i="7"/>
  <c r="EP50" i="7"/>
  <c r="EY50" i="7"/>
  <c r="CL62" i="7"/>
  <c r="DD62" i="7"/>
  <c r="GG62" i="7"/>
  <c r="DB71" i="7"/>
  <c r="EN71" i="7"/>
  <c r="FT71" i="7"/>
  <c r="AR7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K22" i="7"/>
  <c r="LO23" i="2"/>
  <c r="LO33" i="7" s="1"/>
  <c r="LO41" i="1"/>
  <c r="LO22" i="7" s="1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LB25" i="15"/>
  <c r="LC25" i="15"/>
  <c r="LD25" i="15"/>
  <c r="LE25" i="15"/>
  <c r="LC23" i="15"/>
  <c r="LD23" i="15"/>
  <c r="LE23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P7" i="15"/>
  <c r="LQ7" i="15"/>
  <c r="LR7" i="15"/>
  <c r="LS7" i="15"/>
  <c r="LT7" i="15"/>
  <c r="LU7" i="15"/>
  <c r="LV7" i="15"/>
  <c r="LW7" i="15"/>
  <c r="LX7" i="15"/>
  <c r="LY7" i="15"/>
  <c r="LZ7" i="15"/>
  <c r="MA7" i="15"/>
  <c r="MB7" i="15"/>
  <c r="MC7" i="15"/>
  <c r="MD7" i="15"/>
  <c r="ME7" i="15"/>
  <c r="LD6" i="15"/>
  <c r="LE6" i="15"/>
  <c r="LF6" i="15"/>
  <c r="LG6" i="15"/>
  <c r="LH6" i="15"/>
  <c r="LI6" i="15"/>
  <c r="LM6" i="15"/>
  <c r="LP6" i="15"/>
  <c r="LQ6" i="15"/>
  <c r="LR6" i="15"/>
  <c r="LS6" i="15"/>
  <c r="LT6" i="15"/>
  <c r="LU6" i="15"/>
  <c r="LV6" i="15"/>
  <c r="LW6" i="15"/>
  <c r="LX6" i="15"/>
  <c r="LY6" i="15"/>
  <c r="LZ6" i="15"/>
  <c r="MA6" i="15"/>
  <c r="MB6" i="15"/>
  <c r="MC6" i="15"/>
  <c r="MD6" i="15"/>
  <c r="ME6" i="15"/>
  <c r="LD5" i="15"/>
  <c r="LE5" i="15"/>
  <c r="LF5" i="15"/>
  <c r="LG5" i="15"/>
  <c r="LH5" i="15"/>
  <c r="LI5" i="15"/>
  <c r="LM5" i="15"/>
  <c r="LP5" i="15"/>
  <c r="LQ5" i="15"/>
  <c r="LR5" i="15"/>
  <c r="LS5" i="15"/>
  <c r="LT5" i="15"/>
  <c r="LU5" i="15"/>
  <c r="LV5" i="15"/>
  <c r="LW5" i="15"/>
  <c r="LX5" i="15"/>
  <c r="LY5" i="15"/>
  <c r="LZ5" i="15"/>
  <c r="MA5" i="15"/>
  <c r="MB5" i="15"/>
  <c r="MC5" i="15"/>
  <c r="MD5" i="15"/>
  <c r="ME5" i="15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LD6" i="7"/>
  <c r="LE6" i="7"/>
  <c r="LF6" i="7"/>
  <c r="LG6" i="7"/>
  <c r="LH6" i="7"/>
  <c r="LI6" i="7"/>
  <c r="LM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LD5" i="7"/>
  <c r="LE5" i="7"/>
  <c r="LF5" i="7"/>
  <c r="LG5" i="7"/>
  <c r="LH5" i="7"/>
  <c r="LI5" i="7"/>
  <c r="LM5" i="7"/>
  <c r="LQ5" i="7"/>
  <c r="LR5" i="7"/>
  <c r="LS5" i="7"/>
  <c r="LT5" i="7"/>
  <c r="LU5" i="7"/>
  <c r="LV5" i="7"/>
  <c r="LW5" i="7"/>
  <c r="LX5" i="7"/>
  <c r="LY5" i="7"/>
  <c r="LZ5" i="7"/>
  <c r="MA5" i="7"/>
  <c r="MB5" i="7"/>
  <c r="MC5" i="7"/>
  <c r="MD5" i="7"/>
  <c r="ME5" i="7"/>
  <c r="LB7" i="14"/>
  <c r="LC7" i="14"/>
  <c r="LD7" i="14"/>
  <c r="LE7" i="14"/>
  <c r="LF7" i="14"/>
  <c r="LG7" i="14"/>
  <c r="LH7" i="14"/>
  <c r="LI7" i="14"/>
  <c r="LJ7" i="14"/>
  <c r="LK7" i="14"/>
  <c r="LL7" i="14"/>
  <c r="LM7" i="14"/>
  <c r="LN7" i="14"/>
  <c r="LO7" i="14"/>
  <c r="LP7" i="14"/>
  <c r="LQ7" i="14"/>
  <c r="LR7" i="14"/>
  <c r="LS7" i="14"/>
  <c r="LT7" i="14"/>
  <c r="LU7" i="14"/>
  <c r="LV7" i="14"/>
  <c r="LW7" i="14"/>
  <c r="LX7" i="14"/>
  <c r="LY7" i="14"/>
  <c r="LZ7" i="14"/>
  <c r="MA7" i="14"/>
  <c r="MB7" i="14"/>
  <c r="MC7" i="14"/>
  <c r="MD7" i="14"/>
  <c r="ME7" i="14"/>
  <c r="LD6" i="14"/>
  <c r="LE6" i="14"/>
  <c r="LF6" i="14"/>
  <c r="LG6" i="14"/>
  <c r="LH6" i="14"/>
  <c r="LI6" i="14"/>
  <c r="LM6" i="14"/>
  <c r="LP6" i="14"/>
  <c r="LQ6" i="14"/>
  <c r="LR6" i="14"/>
  <c r="LS6" i="14"/>
  <c r="LT6" i="14"/>
  <c r="LU6" i="14"/>
  <c r="LV6" i="14"/>
  <c r="LW6" i="14"/>
  <c r="LX6" i="14"/>
  <c r="LY6" i="14"/>
  <c r="LZ6" i="14"/>
  <c r="MA6" i="14"/>
  <c r="MB6" i="14"/>
  <c r="MC6" i="14"/>
  <c r="MD6" i="14"/>
  <c r="ME6" i="14"/>
  <c r="LD5" i="14"/>
  <c r="LE5" i="14"/>
  <c r="LF5" i="14"/>
  <c r="LG5" i="14"/>
  <c r="LH5" i="14"/>
  <c r="LI5" i="14"/>
  <c r="LM5" i="14"/>
  <c r="LP5" i="14"/>
  <c r="LQ5" i="14"/>
  <c r="LR5" i="14"/>
  <c r="LS5" i="14"/>
  <c r="LT5" i="14"/>
  <c r="LU5" i="14"/>
  <c r="LV5" i="14"/>
  <c r="LW5" i="14"/>
  <c r="LX5" i="14"/>
  <c r="LY5" i="14"/>
  <c r="LZ5" i="14"/>
  <c r="MA5" i="14"/>
  <c r="MB5" i="14"/>
  <c r="MC5" i="14"/>
  <c r="MD5" i="14"/>
  <c r="ME5" i="14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LC6" i="3"/>
  <c r="LD6" i="3"/>
  <c r="LE6" i="3"/>
  <c r="LF6" i="3"/>
  <c r="LG6" i="3"/>
  <c r="LH6" i="3"/>
  <c r="LI6" i="3"/>
  <c r="LM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LC5" i="3"/>
  <c r="LD5" i="3"/>
  <c r="LE5" i="3"/>
  <c r="LF5" i="3"/>
  <c r="LG5" i="3"/>
  <c r="LH5" i="3"/>
  <c r="LI5" i="3"/>
  <c r="LM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E7" i="2"/>
  <c r="LD6" i="2"/>
  <c r="LE6" i="2"/>
  <c r="LF6" i="2"/>
  <c r="LG6" i="2"/>
  <c r="LH6" i="2"/>
  <c r="LI6" i="2"/>
  <c r="LM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LD5" i="2"/>
  <c r="LE5" i="2"/>
  <c r="LF5" i="2"/>
  <c r="LG5" i="2"/>
  <c r="LH5" i="2"/>
  <c r="LI5" i="2"/>
  <c r="LM5" i="2"/>
  <c r="LP5" i="2"/>
  <c r="LQ5" i="2"/>
  <c r="LR5" i="2"/>
  <c r="LS5" i="2"/>
  <c r="LT5" i="2"/>
  <c r="LU5" i="2"/>
  <c r="LV5" i="2"/>
  <c r="LW5" i="2"/>
  <c r="LX5" i="2"/>
  <c r="LY5" i="2"/>
  <c r="LZ5" i="2"/>
  <c r="MA5" i="2"/>
  <c r="MB5" i="2"/>
  <c r="MC5" i="2"/>
  <c r="MD5" i="2"/>
  <c r="ME5" i="2"/>
  <c r="LN7" i="13"/>
  <c r="LO7" i="13"/>
  <c r="LP7" i="13"/>
  <c r="LQ7" i="13"/>
  <c r="LR7" i="13"/>
  <c r="LS7" i="13"/>
  <c r="LT7" i="13"/>
  <c r="LU7" i="13"/>
  <c r="LV7" i="13"/>
  <c r="LW7" i="13"/>
  <c r="LX7" i="13"/>
  <c r="LY7" i="13"/>
  <c r="LZ7" i="13"/>
  <c r="MA7" i="13"/>
  <c r="MB7" i="13"/>
  <c r="MC7" i="13"/>
  <c r="MD7" i="13"/>
  <c r="ME7" i="13"/>
  <c r="LN6" i="13"/>
  <c r="LO6" i="13"/>
  <c r="LP6" i="13"/>
  <c r="LQ6" i="13"/>
  <c r="LR6" i="13"/>
  <c r="LS6" i="13"/>
  <c r="LT6" i="13"/>
  <c r="LU6" i="13"/>
  <c r="LV6" i="13"/>
  <c r="LW6" i="13"/>
  <c r="LX6" i="13"/>
  <c r="LY6" i="13"/>
  <c r="LZ6" i="13"/>
  <c r="MA6" i="13"/>
  <c r="MB6" i="13"/>
  <c r="MC6" i="13"/>
  <c r="MD6" i="13"/>
  <c r="ME6" i="13"/>
  <c r="LN5" i="13"/>
  <c r="LO5" i="13"/>
  <c r="LP5" i="13"/>
  <c r="LQ5" i="13"/>
  <c r="LR5" i="13"/>
  <c r="LS5" i="13"/>
  <c r="LT5" i="13"/>
  <c r="LU5" i="13"/>
  <c r="LV5" i="13"/>
  <c r="LW5" i="13"/>
  <c r="LX5" i="13"/>
  <c r="LY5" i="13"/>
  <c r="LZ5" i="13"/>
  <c r="MA5" i="13"/>
  <c r="MB5" i="13"/>
  <c r="MC5" i="13"/>
  <c r="MD5" i="13"/>
  <c r="ME5" i="13"/>
  <c r="LJ7" i="13"/>
  <c r="LK7" i="13"/>
  <c r="LL7" i="13"/>
  <c r="LM7" i="13"/>
  <c r="LD6" i="13"/>
  <c r="LE6" i="13"/>
  <c r="LF6" i="13"/>
  <c r="LG6" i="13"/>
  <c r="LH6" i="13"/>
  <c r="LI6" i="13"/>
  <c r="LM6" i="13"/>
  <c r="LD5" i="13"/>
  <c r="LE5" i="13"/>
  <c r="LF5" i="13"/>
  <c r="LG5" i="13"/>
  <c r="LH5" i="13"/>
  <c r="LI5" i="13"/>
  <c r="LM5" i="13"/>
  <c r="LL32" i="1"/>
  <c r="LL60" i="7" s="1"/>
  <c r="LK29" i="1"/>
  <c r="LK39" i="7" s="1"/>
  <c r="LK31" i="1"/>
  <c r="LK23" i="15" s="1"/>
  <c r="LJ32" i="1"/>
  <c r="LJ60" i="7" s="1"/>
  <c r="LI31" i="1"/>
  <c r="LI23" i="15" s="1"/>
  <c r="LI29" i="1"/>
  <c r="LI39" i="7" s="1"/>
  <c r="LP11" i="15" l="1"/>
  <c r="LZ22" i="7"/>
  <c r="LI15" i="15"/>
  <c r="LK56" i="7"/>
  <c r="LL25" i="15"/>
  <c r="LI56" i="7"/>
  <c r="LJ25" i="15"/>
  <c r="LK15" i="15"/>
  <c r="I42" i="15"/>
  <c r="J42" i="15" s="1"/>
  <c r="I45" i="15"/>
  <c r="J45" i="15" s="1"/>
  <c r="I40" i="15"/>
  <c r="J40" i="15" s="1"/>
  <c r="I121" i="7"/>
  <c r="J121" i="7" s="1"/>
  <c r="K212" i="7"/>
  <c r="I118" i="1"/>
  <c r="J118" i="1" s="1"/>
  <c r="I162" i="7"/>
  <c r="I163" i="7"/>
  <c r="I164" i="7"/>
  <c r="I165" i="7"/>
  <c r="I168" i="7"/>
  <c r="I169" i="7"/>
  <c r="I173" i="7"/>
  <c r="I158" i="7"/>
  <c r="I181" i="7"/>
  <c r="I182" i="7"/>
  <c r="I187" i="7"/>
  <c r="I189" i="7"/>
  <c r="I194" i="7"/>
  <c r="I196" i="7"/>
  <c r="I201" i="7"/>
  <c r="I202" i="7"/>
  <c r="I204" i="7"/>
  <c r="I206" i="7"/>
  <c r="I207" i="7"/>
  <c r="I208" i="7"/>
  <c r="I213" i="7"/>
  <c r="I214" i="7"/>
  <c r="I108" i="7"/>
  <c r="J108" i="7" s="1"/>
  <c r="I215" i="7"/>
  <c r="I216" i="7"/>
  <c r="I117" i="1" l="1"/>
  <c r="J117" i="1" s="1"/>
  <c r="I21" i="14"/>
  <c r="I22" i="14"/>
  <c r="I25" i="14"/>
  <c r="I26" i="14"/>
  <c r="I27" i="14"/>
  <c r="I28" i="14"/>
  <c r="J38" i="3"/>
  <c r="I42" i="2"/>
  <c r="J42" i="2" s="1"/>
  <c r="U17" i="13"/>
  <c r="U124" i="7" s="1"/>
  <c r="I29" i="13"/>
  <c r="J29" i="13" s="1"/>
  <c r="I11" i="13"/>
  <c r="I21" i="13"/>
  <c r="J21" i="13" s="1"/>
  <c r="I22" i="13"/>
  <c r="J22" i="13" s="1"/>
  <c r="I23" i="13"/>
  <c r="I24" i="13"/>
  <c r="I18" i="13"/>
  <c r="I19" i="13"/>
  <c r="I26" i="13"/>
  <c r="I27" i="13"/>
  <c r="J27" i="13" s="1"/>
  <c r="I28" i="13"/>
  <c r="J28" i="13" s="1"/>
  <c r="I25" i="13"/>
  <c r="J25" i="13" s="1"/>
  <c r="I16" i="13"/>
  <c r="J16" i="13" s="1"/>
  <c r="LH31" i="2" l="1"/>
  <c r="LH79" i="7" s="1"/>
  <c r="LH52" i="1"/>
  <c r="LH83" i="7" s="1"/>
  <c r="LG63" i="1"/>
  <c r="LG96" i="7" s="1"/>
  <c r="K110" i="7"/>
  <c r="LE10" i="7"/>
  <c r="LF7" i="13"/>
  <c r="LG7" i="13"/>
  <c r="LH7" i="13"/>
  <c r="LI7" i="13"/>
  <c r="K111" i="7"/>
  <c r="I232" i="7"/>
  <c r="K83" i="7"/>
  <c r="LD52" i="1"/>
  <c r="LD83" i="7" s="1"/>
  <c r="I111" i="7" l="1"/>
  <c r="J111" i="7" s="1"/>
  <c r="I83" i="7"/>
  <c r="J83" i="7" s="1"/>
  <c r="I52" i="1"/>
  <c r="K227" i="7"/>
  <c r="I227" i="7" s="1"/>
  <c r="K136" i="7"/>
  <c r="K118" i="7"/>
  <c r="I119" i="1"/>
  <c r="J119" i="1" s="1"/>
  <c r="I73" i="1"/>
  <c r="J73" i="1" s="1"/>
  <c r="I63" i="1"/>
  <c r="I64" i="1"/>
  <c r="K96" i="7"/>
  <c r="KZ8" i="13"/>
  <c r="KZ8" i="7" s="1"/>
  <c r="KZ10" i="1"/>
  <c r="KZ9" i="7" s="1"/>
  <c r="KZ21" i="1"/>
  <c r="KZ14" i="7" s="1"/>
  <c r="KZ8" i="1"/>
  <c r="KY8" i="13"/>
  <c r="KY8" i="7" s="1"/>
  <c r="KY23" i="1"/>
  <c r="KY16" i="7" s="1"/>
  <c r="KY21" i="1"/>
  <c r="KY14" i="7" s="1"/>
  <c r="KY10" i="1"/>
  <c r="KY9" i="7" s="1"/>
  <c r="KY8" i="1"/>
  <c r="KX46" i="1"/>
  <c r="KX63" i="7" s="1"/>
  <c r="KX23" i="1"/>
  <c r="KX16" i="7" s="1"/>
  <c r="KW10" i="2"/>
  <c r="KW19" i="7" s="1"/>
  <c r="KW11" i="1"/>
  <c r="KW18" i="7" s="1"/>
  <c r="KV11" i="3"/>
  <c r="KV14" i="13"/>
  <c r="KV40" i="7" s="1"/>
  <c r="KV11" i="1"/>
  <c r="KV18" i="7" s="1"/>
  <c r="KV16" i="2"/>
  <c r="KV35" i="7" s="1"/>
  <c r="KV41" i="1"/>
  <c r="KV22" i="7" s="1"/>
  <c r="KV42" i="1"/>
  <c r="KV54" i="7" s="1"/>
  <c r="KU67" i="7"/>
  <c r="KU11" i="3"/>
  <c r="KU12" i="3"/>
  <c r="KU22" i="1"/>
  <c r="KU102" i="7" s="1"/>
  <c r="KS10" i="13"/>
  <c r="KS13" i="7" s="1"/>
  <c r="KS8" i="13"/>
  <c r="KS8" i="7" s="1"/>
  <c r="KS10" i="1"/>
  <c r="KS9" i="7" s="1"/>
  <c r="KS8" i="1"/>
  <c r="KR10" i="13"/>
  <c r="KR13" i="7" s="1"/>
  <c r="KR8" i="13"/>
  <c r="KR8" i="7" s="1"/>
  <c r="KR23" i="1"/>
  <c r="KR16" i="7" s="1"/>
  <c r="KR8" i="1"/>
  <c r="K79" i="7"/>
  <c r="I31" i="2"/>
  <c r="KQ10" i="2"/>
  <c r="KQ19" i="7" s="1"/>
  <c r="KQ55" i="1"/>
  <c r="KQ46" i="7" s="1"/>
  <c r="KQ21" i="1"/>
  <c r="KQ14" i="7" s="1"/>
  <c r="KP24" i="1"/>
  <c r="KP23" i="7" s="1"/>
  <c r="KP11" i="1"/>
  <c r="KP18" i="7" s="1"/>
  <c r="KO11" i="3"/>
  <c r="K41" i="7"/>
  <c r="KO45" i="1"/>
  <c r="KO25" i="7" s="1"/>
  <c r="KO11" i="1"/>
  <c r="KO18" i="7" s="1"/>
  <c r="KO13" i="2"/>
  <c r="KO37" i="7" s="1"/>
  <c r="KO16" i="2"/>
  <c r="KO35" i="7" s="1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Q48" i="15"/>
  <c r="KR48" i="15"/>
  <c r="KS48" i="15"/>
  <c r="KT48" i="15"/>
  <c r="KU48" i="15"/>
  <c r="KV48" i="15"/>
  <c r="KX48" i="15"/>
  <c r="KY48" i="15"/>
  <c r="KZ48" i="15"/>
  <c r="LA48" i="15"/>
  <c r="LB48" i="15"/>
  <c r="LC48" i="15"/>
  <c r="LD48" i="15"/>
  <c r="LE48" i="15"/>
  <c r="K48" i="15"/>
  <c r="K223" i="7"/>
  <c r="I223" i="7" s="1"/>
  <c r="KQ30" i="15"/>
  <c r="KR30" i="15"/>
  <c r="KS30" i="15"/>
  <c r="KT30" i="15"/>
  <c r="KU30" i="15"/>
  <c r="KV30" i="15"/>
  <c r="KX30" i="15"/>
  <c r="KY30" i="15"/>
  <c r="KZ30" i="15"/>
  <c r="LA30" i="15"/>
  <c r="LB30" i="15"/>
  <c r="LC30" i="15"/>
  <c r="LD30" i="15"/>
  <c r="LE30" i="15"/>
  <c r="I48" i="15" l="1"/>
  <c r="J48" i="15" s="1"/>
  <c r="I79" i="7"/>
  <c r="J79" i="7" s="1"/>
  <c r="I118" i="7"/>
  <c r="J118" i="7" s="1"/>
  <c r="I96" i="7"/>
  <c r="J96" i="7" s="1"/>
  <c r="I136" i="7"/>
  <c r="J136" i="7" s="1"/>
  <c r="J227" i="7"/>
  <c r="J63" i="1"/>
  <c r="I41" i="7"/>
  <c r="KN67" i="7"/>
  <c r="KN11" i="3"/>
  <c r="K219" i="7"/>
  <c r="I219" i="7" s="1"/>
  <c r="K218" i="7"/>
  <c r="K102" i="7"/>
  <c r="K141" i="7"/>
  <c r="I95" i="1"/>
  <c r="J95" i="1" s="1"/>
  <c r="KN41" i="1"/>
  <c r="KN22" i="7" s="1"/>
  <c r="KM50" i="7"/>
  <c r="KM87" i="7"/>
  <c r="I16" i="14"/>
  <c r="KM8" i="14"/>
  <c r="KM17" i="14"/>
  <c r="KM13" i="3"/>
  <c r="KM25" i="3"/>
  <c r="I25" i="3" s="1"/>
  <c r="I218" i="7" l="1"/>
  <c r="I141" i="7"/>
  <c r="I102" i="7"/>
  <c r="I87" i="7"/>
  <c r="J87" i="7" s="1"/>
  <c r="KL8" i="2"/>
  <c r="KL15" i="7" s="1"/>
  <c r="KK9" i="2"/>
  <c r="KK17" i="7" s="1"/>
  <c r="KH8" i="13"/>
  <c r="KH8" i="7" s="1"/>
  <c r="KG8" i="13"/>
  <c r="KG8" i="7" s="1"/>
  <c r="KG34" i="1"/>
  <c r="KG29" i="7" s="1"/>
  <c r="KD27" i="2"/>
  <c r="KD58" i="7" s="1"/>
  <c r="KD49" i="1"/>
  <c r="KD36" i="7" s="1"/>
  <c r="KD48" i="1"/>
  <c r="KD31" i="7" s="1"/>
  <c r="KB16" i="2"/>
  <c r="KB35" i="7" s="1"/>
  <c r="KB13" i="2"/>
  <c r="KB37" i="7" s="1"/>
  <c r="KB51" i="1"/>
  <c r="KB48" i="7" s="1"/>
  <c r="JZ92" i="7"/>
  <c r="JZ82" i="7"/>
  <c r="JZ50" i="7"/>
  <c r="JZ8" i="14"/>
  <c r="JZ13" i="3"/>
  <c r="JZ27" i="3"/>
  <c r="JZ26" i="3"/>
  <c r="JZ15" i="2"/>
  <c r="JZ94" i="7" s="1"/>
  <c r="JZ19" i="1"/>
  <c r="JZ44" i="7" s="1"/>
  <c r="JR8" i="13"/>
  <c r="JR8" i="7" s="1"/>
  <c r="JT34" i="1"/>
  <c r="JT29" i="7" s="1"/>
  <c r="JS20" i="2"/>
  <c r="JS21" i="7" s="1"/>
  <c r="JS10" i="2"/>
  <c r="JS19" i="7" s="1"/>
  <c r="JQ27" i="2"/>
  <c r="JQ58" i="7" s="1"/>
  <c r="JQ20" i="2"/>
  <c r="JQ21" i="7" s="1"/>
  <c r="JQ49" i="1"/>
  <c r="JQ36" i="7" s="1"/>
  <c r="JQ48" i="1"/>
  <c r="JQ31" i="7" s="1"/>
  <c r="JO16" i="2"/>
  <c r="JO35" i="7" s="1"/>
  <c r="JO51" i="1"/>
  <c r="JO48" i="7" s="1"/>
  <c r="JO19" i="1"/>
  <c r="JO44" i="7" s="1"/>
  <c r="JN27" i="3"/>
  <c r="JN51" i="1"/>
  <c r="JN48" i="7" s="1"/>
  <c r="JM92" i="7"/>
  <c r="JM8" i="14"/>
  <c r="JM13" i="3"/>
  <c r="JM27" i="3"/>
  <c r="JM15" i="2"/>
  <c r="JM94" i="7" s="1"/>
  <c r="JM19" i="1"/>
  <c r="JM44" i="7" s="1"/>
  <c r="I17" i="14"/>
  <c r="I138" i="7"/>
  <c r="J138" i="7" s="1"/>
  <c r="J22" i="14"/>
  <c r="J28" i="14"/>
  <c r="I24" i="14"/>
  <c r="J24" i="14" s="1"/>
  <c r="J39" i="3"/>
  <c r="I103" i="7"/>
  <c r="J103" i="7" s="1"/>
  <c r="I15" i="14"/>
  <c r="J23" i="3"/>
  <c r="I94" i="7" l="1"/>
  <c r="I27" i="3"/>
  <c r="J15" i="14"/>
  <c r="I15" i="2"/>
  <c r="J162" i="7"/>
  <c r="J164" i="7"/>
  <c r="J165" i="7"/>
  <c r="J168" i="7"/>
  <c r="J169" i="7"/>
  <c r="J173" i="7"/>
  <c r="J158" i="7"/>
  <c r="I93" i="7"/>
  <c r="J181" i="7"/>
  <c r="J182" i="7"/>
  <c r="J187" i="7"/>
  <c r="J189" i="7"/>
  <c r="J194" i="7"/>
  <c r="J196" i="7"/>
  <c r="J201" i="7"/>
  <c r="J202" i="7"/>
  <c r="J204" i="7"/>
  <c r="J206" i="7"/>
  <c r="J207" i="7"/>
  <c r="J208" i="7"/>
  <c r="J213" i="7"/>
  <c r="I10" i="14"/>
  <c r="I11" i="14"/>
  <c r="I12" i="14"/>
  <c r="I13" i="14"/>
  <c r="I14" i="14"/>
  <c r="J49" i="2"/>
  <c r="I43" i="2"/>
  <c r="J43" i="2" s="1"/>
  <c r="J50" i="2"/>
  <c r="J51" i="2"/>
  <c r="I37" i="2"/>
  <c r="J37" i="2" s="1"/>
  <c r="J52" i="2"/>
  <c r="J53" i="2"/>
  <c r="J48" i="2"/>
  <c r="J54" i="2"/>
  <c r="J55" i="2"/>
  <c r="J56" i="2"/>
  <c r="J57" i="2"/>
  <c r="J58" i="2"/>
  <c r="J59" i="2"/>
  <c r="J65" i="2"/>
  <c r="J74" i="7"/>
  <c r="EB14" i="2"/>
  <c r="JJ21" i="1"/>
  <c r="JJ14" i="7" s="1"/>
  <c r="JJ8" i="1"/>
  <c r="JJ10" i="1"/>
  <c r="JJ9" i="7" s="1"/>
  <c r="JI21" i="1"/>
  <c r="JI14" i="7" s="1"/>
  <c r="JI8" i="1"/>
  <c r="JI23" i="1"/>
  <c r="JI16" i="7" s="1"/>
  <c r="JI10" i="1"/>
  <c r="JI9" i="7" s="1"/>
  <c r="JH19" i="2"/>
  <c r="JH69" i="7" s="1"/>
  <c r="JH18" i="2"/>
  <c r="JH27" i="7" s="1"/>
  <c r="JH23" i="1"/>
  <c r="JH16" i="7" s="1"/>
  <c r="JH39" i="1"/>
  <c r="JH64" i="7" s="1"/>
  <c r="JG11" i="1"/>
  <c r="JG18" i="7" s="1"/>
  <c r="JG24" i="1"/>
  <c r="JG23" i="7" s="1"/>
  <c r="JF24" i="1"/>
  <c r="JF23" i="7" s="1"/>
  <c r="JF11" i="1"/>
  <c r="JF18" i="7" s="1"/>
  <c r="JE13" i="1"/>
  <c r="JE11" i="7" s="1"/>
  <c r="JD21" i="1"/>
  <c r="JD14" i="7" s="1"/>
  <c r="JD10" i="1"/>
  <c r="JD9" i="7" s="1"/>
  <c r="JD8" i="1"/>
  <c r="JC21" i="1"/>
  <c r="JC14" i="7" s="1"/>
  <c r="JC23" i="1"/>
  <c r="JC16" i="7" s="1"/>
  <c r="JC10" i="1"/>
  <c r="JC9" i="7" s="1"/>
  <c r="JC8" i="1"/>
  <c r="JB19" i="2"/>
  <c r="JB69" i="7" s="1"/>
  <c r="JB18" i="2"/>
  <c r="JB27" i="7" s="1"/>
  <c r="JB23" i="1"/>
  <c r="JB16" i="7" s="1"/>
  <c r="JB39" i="1"/>
  <c r="JB64" i="7" s="1"/>
  <c r="JA44" i="1"/>
  <c r="JA24" i="1"/>
  <c r="JA23" i="7" s="1"/>
  <c r="I115" i="1"/>
  <c r="J115" i="1" s="1"/>
  <c r="IY44" i="1"/>
  <c r="IY47" i="1"/>
  <c r="IY24" i="7" s="1"/>
  <c r="IY24" i="1"/>
  <c r="IY23" i="7" s="1"/>
  <c r="IX18" i="1"/>
  <c r="IX52" i="7" s="1"/>
  <c r="IX11" i="1"/>
  <c r="IX18" i="7" s="1"/>
  <c r="IX47" i="1"/>
  <c r="IX24" i="7" s="1"/>
  <c r="IW9" i="2"/>
  <c r="IW17" i="7" s="1"/>
  <c r="IV9" i="2"/>
  <c r="IV17" i="7" s="1"/>
  <c r="IU23" i="2"/>
  <c r="IU33" i="7" s="1"/>
  <c r="IU14" i="13"/>
  <c r="IU40" i="7" s="1"/>
  <c r="IU18" i="1"/>
  <c r="IU52" i="7" s="1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Q20" i="15"/>
  <c r="KR20" i="15"/>
  <c r="KS20" i="15"/>
  <c r="KT20" i="15"/>
  <c r="KU20" i="15"/>
  <c r="KV20" i="15"/>
  <c r="KX20" i="15"/>
  <c r="KY20" i="15"/>
  <c r="KZ20" i="15"/>
  <c r="LA20" i="15"/>
  <c r="LB20" i="15"/>
  <c r="LC20" i="15"/>
  <c r="LD20" i="15"/>
  <c r="LE20" i="15"/>
  <c r="K20" i="15"/>
  <c r="K44" i="7"/>
  <c r="IU19" i="1"/>
  <c r="IU44" i="7" s="1"/>
  <c r="IT13" i="1"/>
  <c r="IT11" i="7" s="1"/>
  <c r="IP39" i="2"/>
  <c r="IO18" i="1"/>
  <c r="IO52" i="7" s="1"/>
  <c r="IO62" i="1"/>
  <c r="IO86" i="7" s="1"/>
  <c r="IN23" i="2"/>
  <c r="IN33" i="7" s="1"/>
  <c r="IN14" i="13"/>
  <c r="IN40" i="7" s="1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K44" i="15"/>
  <c r="IL44" i="15"/>
  <c r="IM44" i="15"/>
  <c r="IN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Q44" i="15"/>
  <c r="KR44" i="15"/>
  <c r="KS44" i="15"/>
  <c r="KT44" i="15"/>
  <c r="KU44" i="15"/>
  <c r="KV44" i="15"/>
  <c r="KX44" i="15"/>
  <c r="KY44" i="15"/>
  <c r="KZ44" i="15"/>
  <c r="LA44" i="15"/>
  <c r="LB44" i="15"/>
  <c r="LC44" i="15"/>
  <c r="LD44" i="15"/>
  <c r="LE44" i="15"/>
  <c r="K44" i="15"/>
  <c r="K90" i="7"/>
  <c r="I67" i="1"/>
  <c r="J67" i="1" s="1"/>
  <c r="IL21" i="1"/>
  <c r="IL14" i="7" s="1"/>
  <c r="J41" i="3"/>
  <c r="K117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K154" i="7"/>
  <c r="I44" i="2"/>
  <c r="J44" i="2" s="1"/>
  <c r="K209" i="7"/>
  <c r="IJ14" i="13"/>
  <c r="IJ40" i="7" s="1"/>
  <c r="K155" i="7"/>
  <c r="K86" i="7"/>
  <c r="I93" i="1"/>
  <c r="J93" i="1" s="1"/>
  <c r="IJ62" i="1"/>
  <c r="IJ86" i="7" s="1"/>
  <c r="I14" i="2" l="1"/>
  <c r="EB74" i="7"/>
  <c r="J93" i="7"/>
  <c r="I39" i="2"/>
  <c r="J39" i="2" s="1"/>
  <c r="IP117" i="7"/>
  <c r="I209" i="7"/>
  <c r="J209" i="7" s="1"/>
  <c r="I155" i="7"/>
  <c r="J155" i="7" s="1"/>
  <c r="I19" i="1"/>
  <c r="IU20" i="15"/>
  <c r="I20" i="15" s="1"/>
  <c r="J20" i="15" s="1"/>
  <c r="I44" i="7"/>
  <c r="J44" i="7" s="1"/>
  <c r="I44" i="15"/>
  <c r="J44" i="15" s="1"/>
  <c r="I90" i="7"/>
  <c r="J90" i="7" s="1"/>
  <c r="I154" i="7"/>
  <c r="J154" i="7" s="1"/>
  <c r="I86" i="7"/>
  <c r="J86" i="7" s="1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J232" i="7"/>
  <c r="I148" i="7"/>
  <c r="K15" i="7"/>
  <c r="HG8" i="1"/>
  <c r="K17" i="7"/>
  <c r="I28" i="7"/>
  <c r="K69" i="7"/>
  <c r="I19" i="2"/>
  <c r="K64" i="7"/>
  <c r="IE39" i="1"/>
  <c r="IE64" i="7" s="1"/>
  <c r="ID9" i="2"/>
  <c r="ID17" i="7" s="1"/>
  <c r="IC9" i="2"/>
  <c r="IC17" i="7" s="1"/>
  <c r="I69" i="7" l="1"/>
  <c r="J69" i="7" s="1"/>
  <c r="IB22" i="2"/>
  <c r="IB55" i="7" s="1"/>
  <c r="IB20" i="2"/>
  <c r="IB21" i="7" s="1"/>
  <c r="IB9" i="2"/>
  <c r="IB17" i="7" s="1"/>
  <c r="IA26" i="2"/>
  <c r="IA47" i="7" s="1"/>
  <c r="IA27" i="2"/>
  <c r="IA58" i="7" s="1"/>
  <c r="IA10" i="2"/>
  <c r="IA19" i="7" s="1"/>
  <c r="IA24" i="2"/>
  <c r="IA30" i="7" s="1"/>
  <c r="HZ82" i="7"/>
  <c r="HZ71" i="7"/>
  <c r="HZ62" i="7"/>
  <c r="HZ8" i="14"/>
  <c r="HZ26" i="3"/>
  <c r="HZ12" i="3"/>
  <c r="HZ8" i="3"/>
  <c r="HY28" i="15"/>
  <c r="HY67" i="7"/>
  <c r="HY11" i="3"/>
  <c r="HY26" i="2"/>
  <c r="HY47" i="7" s="1"/>
  <c r="HY47" i="1"/>
  <c r="HY24" i="7" s="1"/>
  <c r="HW22" i="2"/>
  <c r="HW55" i="7" s="1"/>
  <c r="HW20" i="2"/>
  <c r="HW21" i="7" s="1"/>
  <c r="HW9" i="2"/>
  <c r="HW17" i="7" s="1"/>
  <c r="HV27" i="2"/>
  <c r="HV58" i="7" s="1"/>
  <c r="HV24" i="2"/>
  <c r="HV30" i="7" s="1"/>
  <c r="HV10" i="2"/>
  <c r="HV19" i="7" s="1"/>
  <c r="HU50" i="7"/>
  <c r="J50" i="7" s="1"/>
  <c r="HU71" i="7"/>
  <c r="HU62" i="7"/>
  <c r="HU82" i="7"/>
  <c r="HU8" i="14"/>
  <c r="HU13" i="3"/>
  <c r="HU12" i="3"/>
  <c r="HU11" i="3"/>
  <c r="HU8" i="3"/>
  <c r="HU26" i="3"/>
  <c r="HU32" i="2"/>
  <c r="HU84" i="7" s="1"/>
  <c r="I114" i="1"/>
  <c r="J114" i="1" s="1"/>
  <c r="HU47" i="1"/>
  <c r="HU24" i="7" s="1"/>
  <c r="HT11" i="3"/>
  <c r="HT26" i="2"/>
  <c r="HT47" i="7" s="1"/>
  <c r="HT41" i="15"/>
  <c r="I41" i="15" s="1"/>
  <c r="J41" i="15" s="1"/>
  <c r="J131" i="7"/>
  <c r="HT78" i="1"/>
  <c r="HT47" i="1"/>
  <c r="HT24" i="7" s="1"/>
  <c r="HR20" i="2"/>
  <c r="HR21" i="7" s="1"/>
  <c r="HQ24" i="2"/>
  <c r="HQ30" i="7" s="1"/>
  <c r="HP67" i="7"/>
  <c r="HP11" i="3"/>
  <c r="HP26" i="2"/>
  <c r="HP47" i="7" s="1"/>
  <c r="HP47" i="1"/>
  <c r="HP24" i="7" s="1"/>
  <c r="HO62" i="7"/>
  <c r="J34" i="3"/>
  <c r="HO8" i="3"/>
  <c r="I77" i="1"/>
  <c r="HN8" i="1"/>
  <c r="HN10" i="1"/>
  <c r="HN9" i="7" s="1"/>
  <c r="HN9" i="1"/>
  <c r="HN12" i="7" s="1"/>
  <c r="HN10" i="13"/>
  <c r="HN13" i="7" s="1"/>
  <c r="HM13" i="1"/>
  <c r="HM11" i="7" s="1"/>
  <c r="HL23" i="1"/>
  <c r="HL16" i="7" s="1"/>
  <c r="HL9" i="1"/>
  <c r="HL12" i="7" s="1"/>
  <c r="HL8" i="1"/>
  <c r="HL10" i="1"/>
  <c r="HL9" i="7" s="1"/>
  <c r="HL10" i="13"/>
  <c r="HL13" i="7" s="1"/>
  <c r="HK43" i="1"/>
  <c r="HK26" i="7" s="1"/>
  <c r="HK26" i="1"/>
  <c r="HK45" i="7" s="1"/>
  <c r="HK23" i="1"/>
  <c r="HK16" i="7" s="1"/>
  <c r="HJ26" i="1"/>
  <c r="HJ45" i="7" s="1"/>
  <c r="HJ43" i="1"/>
  <c r="HJ26" i="7" s="1"/>
  <c r="HI11" i="1"/>
  <c r="HI18" i="7" s="1"/>
  <c r="HG9" i="1"/>
  <c r="HG12" i="7" s="1"/>
  <c r="HG10" i="1"/>
  <c r="HG9" i="7" s="1"/>
  <c r="HF13" i="1"/>
  <c r="HF11" i="7" s="1"/>
  <c r="HE10" i="13"/>
  <c r="HE13" i="7" s="1"/>
  <c r="HE10" i="1"/>
  <c r="HE9" i="7" s="1"/>
  <c r="HE23" i="1"/>
  <c r="HE16" i="7" s="1"/>
  <c r="HE8" i="1"/>
  <c r="HD23" i="1"/>
  <c r="HD16" i="7" s="1"/>
  <c r="HC43" i="1"/>
  <c r="HC26" i="7" s="1"/>
  <c r="HC26" i="1"/>
  <c r="HC45" i="7" s="1"/>
  <c r="HB11" i="1"/>
  <c r="HB18" i="7" s="1"/>
  <c r="HA11" i="1"/>
  <c r="HA18" i="7" s="1"/>
  <c r="HA20" i="1"/>
  <c r="HA49" i="7" s="1"/>
  <c r="GZ10" i="1"/>
  <c r="GZ9" i="7" s="1"/>
  <c r="GZ8" i="1"/>
  <c r="GZ9" i="1"/>
  <c r="GZ12" i="7" s="1"/>
  <c r="GY8" i="1"/>
  <c r="GY23" i="1"/>
  <c r="GY16" i="7" s="1"/>
  <c r="GY9" i="1"/>
  <c r="GY12" i="7" s="1"/>
  <c r="GX23" i="1"/>
  <c r="GX16" i="7" s="1"/>
  <c r="GW43" i="1"/>
  <c r="GW26" i="7" s="1"/>
  <c r="GV43" i="1"/>
  <c r="GV26" i="7" s="1"/>
  <c r="GU24" i="1"/>
  <c r="GU23" i="7" s="1"/>
  <c r="GU11" i="1"/>
  <c r="GU18" i="7" s="1"/>
  <c r="GT24" i="1"/>
  <c r="GT23" i="7" s="1"/>
  <c r="GS13" i="1"/>
  <c r="GS11" i="7" s="1"/>
  <c r="GR8" i="1"/>
  <c r="GR9" i="1"/>
  <c r="GR12" i="7" s="1"/>
  <c r="GR23" i="1"/>
  <c r="GR16" i="7" s="1"/>
  <c r="GQ8" i="1"/>
  <c r="GO43" i="1"/>
  <c r="GO26" i="7" s="1"/>
  <c r="GO11" i="1"/>
  <c r="GO18" i="7" s="1"/>
  <c r="GO24" i="1"/>
  <c r="GO23" i="7" s="1"/>
  <c r="GN11" i="1"/>
  <c r="GN18" i="7" s="1"/>
  <c r="GN24" i="1"/>
  <c r="GN23" i="7" s="1"/>
  <c r="GL12" i="13"/>
  <c r="GL59" i="7" s="1"/>
  <c r="GK12" i="13"/>
  <c r="GK59" i="7" s="1"/>
  <c r="GL13" i="13"/>
  <c r="GL73" i="7" s="1"/>
  <c r="GK13" i="13"/>
  <c r="GK73" i="7" s="1"/>
  <c r="GL48" i="1"/>
  <c r="GL31" i="7" s="1"/>
  <c r="GK48" i="1"/>
  <c r="GK31" i="7" s="1"/>
  <c r="GL54" i="1"/>
  <c r="GL38" i="7" s="1"/>
  <c r="GK54" i="1"/>
  <c r="GK38" i="7" s="1"/>
  <c r="GL49" i="1"/>
  <c r="GL36" i="7" s="1"/>
  <c r="GK49" i="1"/>
  <c r="GK36" i="7" s="1"/>
  <c r="I110" i="7"/>
  <c r="J110" i="7" s="1"/>
  <c r="I80" i="1"/>
  <c r="J80" i="1" s="1"/>
  <c r="GD50" i="1"/>
  <c r="GD34" i="7" s="1"/>
  <c r="GD21" i="1"/>
  <c r="GD14" i="7" s="1"/>
  <c r="GD10" i="1"/>
  <c r="GD9" i="7" s="1"/>
  <c r="GD9" i="1"/>
  <c r="GD12" i="7" s="1"/>
  <c r="GD8" i="1"/>
  <c r="GD10" i="7" s="1"/>
  <c r="FW21" i="1"/>
  <c r="FW14" i="7" s="1"/>
  <c r="FW10" i="1"/>
  <c r="FW9" i="7" s="1"/>
  <c r="FW9" i="1"/>
  <c r="FW12" i="7" s="1"/>
  <c r="FW8" i="1"/>
  <c r="FW10" i="7" s="1"/>
  <c r="EY8" i="14"/>
  <c r="EP8" i="14"/>
  <c r="J8" i="14" s="1"/>
  <c r="EY13" i="3"/>
  <c r="EP13" i="3"/>
  <c r="EX12" i="3"/>
  <c r="EN12" i="3"/>
  <c r="EX26" i="2"/>
  <c r="EX47" i="7" s="1"/>
  <c r="EN26" i="2"/>
  <c r="EN47" i="7" s="1"/>
  <c r="EX23" i="2"/>
  <c r="EX33" i="7" s="1"/>
  <c r="EN23" i="2"/>
  <c r="EN33" i="7" s="1"/>
  <c r="EW13" i="2"/>
  <c r="EW37" i="7" s="1"/>
  <c r="EM13" i="2"/>
  <c r="EM37" i="7" s="1"/>
  <c r="EX45" i="1"/>
  <c r="EX25" i="7" s="1"/>
  <c r="EX31" i="1"/>
  <c r="EX56" i="7" s="1"/>
  <c r="EX29" i="1"/>
  <c r="EX39" i="7" s="1"/>
  <c r="EX24" i="1"/>
  <c r="EX23" i="7" s="1"/>
  <c r="EX11" i="1"/>
  <c r="EX18" i="7" s="1"/>
  <c r="EW71" i="1"/>
  <c r="EW100" i="7" s="1"/>
  <c r="EW65" i="1"/>
  <c r="EW105" i="7" s="1"/>
  <c r="EW51" i="1"/>
  <c r="EW48" i="7" s="1"/>
  <c r="EW47" i="1"/>
  <c r="EW24" i="7" s="1"/>
  <c r="EW42" i="1"/>
  <c r="EW54" i="7" s="1"/>
  <c r="EW41" i="1"/>
  <c r="EW22" i="7" s="1"/>
  <c r="EW35" i="1"/>
  <c r="EW32" i="7" s="1"/>
  <c r="EW27" i="1"/>
  <c r="EW88" i="7" s="1"/>
  <c r="EN61" i="1"/>
  <c r="EN81" i="7" s="1"/>
  <c r="EN45" i="1"/>
  <c r="EN25" i="7" s="1"/>
  <c r="EN31" i="1"/>
  <c r="EN56" i="7" s="1"/>
  <c r="EN29" i="1"/>
  <c r="EN39" i="7" s="1"/>
  <c r="EN24" i="1"/>
  <c r="EN23" i="7" s="1"/>
  <c r="EN11" i="1"/>
  <c r="EN18" i="7" s="1"/>
  <c r="EM51" i="1"/>
  <c r="EM48" i="7" s="1"/>
  <c r="EM47" i="1"/>
  <c r="EM24" i="7" s="1"/>
  <c r="EM42" i="1"/>
  <c r="EM54" i="7" s="1"/>
  <c r="EM41" i="1"/>
  <c r="EM22" i="7" s="1"/>
  <c r="EM35" i="1"/>
  <c r="EM32" i="7" s="1"/>
  <c r="I78" i="1" l="1"/>
  <c r="HT131" i="7"/>
  <c r="I26" i="3"/>
  <c r="I82" i="7"/>
  <c r="J82" i="7" s="1"/>
  <c r="GH36" i="2"/>
  <c r="I36" i="2" s="1"/>
  <c r="GG8" i="3"/>
  <c r="GG44" i="1"/>
  <c r="GF22" i="2"/>
  <c r="GF55" i="7" s="1"/>
  <c r="GF20" i="2"/>
  <c r="GF21" i="7" s="1"/>
  <c r="GF25" i="2"/>
  <c r="GF42" i="7" s="1"/>
  <c r="GF24" i="2"/>
  <c r="GF30" i="7" s="1"/>
  <c r="GF9" i="2"/>
  <c r="GF17" i="7" s="1"/>
  <c r="GE13" i="1"/>
  <c r="GE11" i="7" s="1"/>
  <c r="GD10" i="13"/>
  <c r="GD13" i="7" s="1"/>
  <c r="GD8" i="13"/>
  <c r="GD8" i="7" s="1"/>
  <c r="GC8" i="2"/>
  <c r="GC15" i="7" s="1"/>
  <c r="GC23" i="1"/>
  <c r="GC16" i="7" s="1"/>
  <c r="GC21" i="1"/>
  <c r="GC14" i="7" s="1"/>
  <c r="GC8" i="1"/>
  <c r="GC10" i="7" s="1"/>
  <c r="GC10" i="1"/>
  <c r="GC9" i="7" s="1"/>
  <c r="GB23" i="2"/>
  <c r="GB33" i="7" s="1"/>
  <c r="GB82" i="1"/>
  <c r="GB11" i="1"/>
  <c r="GB18" i="7" s="1"/>
  <c r="GB47" i="1"/>
  <c r="GB24" i="7" s="1"/>
  <c r="GB41" i="1"/>
  <c r="GB22" i="7" s="1"/>
  <c r="FZ13" i="1"/>
  <c r="FZ11" i="7" s="1"/>
  <c r="FY8" i="13"/>
  <c r="FY8" i="7" s="1"/>
  <c r="FY21" i="1"/>
  <c r="FY14" i="7" s="1"/>
  <c r="FY10" i="1"/>
  <c r="FY9" i="7" s="1"/>
  <c r="FY8" i="1"/>
  <c r="FY10" i="7" s="1"/>
  <c r="J95" i="7"/>
  <c r="FX9" i="13"/>
  <c r="FX25" i="1"/>
  <c r="FX23" i="1"/>
  <c r="FX16" i="7" s="1"/>
  <c r="FW8" i="2"/>
  <c r="FW15" i="7" s="1"/>
  <c r="FW8" i="13"/>
  <c r="FW8" i="7" s="1"/>
  <c r="FW10" i="13"/>
  <c r="FW13" i="7" s="1"/>
  <c r="FV20" i="2"/>
  <c r="FV21" i="7" s="1"/>
  <c r="FV25" i="2"/>
  <c r="FV42" i="7" s="1"/>
  <c r="FV9" i="2"/>
  <c r="FV17" i="7" s="1"/>
  <c r="FV43" i="1"/>
  <c r="FV26" i="7" s="1"/>
  <c r="FV55" i="1"/>
  <c r="FV46" i="7" s="1"/>
  <c r="FU8" i="3"/>
  <c r="I28" i="2"/>
  <c r="I35" i="2"/>
  <c r="FU22" i="2"/>
  <c r="FU55" i="7" s="1"/>
  <c r="FU24" i="2"/>
  <c r="FU30" i="7" s="1"/>
  <c r="I18" i="1"/>
  <c r="I22" i="1"/>
  <c r="FU43" i="1"/>
  <c r="FU26" i="7" s="1"/>
  <c r="FU16" i="1"/>
  <c r="FU43" i="7" s="1"/>
  <c r="J37" i="3"/>
  <c r="FT8" i="3"/>
  <c r="FT12" i="3"/>
  <c r="K137" i="7"/>
  <c r="FT41" i="1"/>
  <c r="FT22" i="7" s="1"/>
  <c r="FT35" i="1"/>
  <c r="FT32" i="7" s="1"/>
  <c r="FS45" i="1"/>
  <c r="FS25" i="7" s="1"/>
  <c r="FS24" i="1"/>
  <c r="FS23" i="7" s="1"/>
  <c r="FS11" i="1"/>
  <c r="FS18" i="7" s="1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S36" i="15"/>
  <c r="FU36" i="15"/>
  <c r="FV36" i="15"/>
  <c r="FW36" i="15"/>
  <c r="FX36" i="15"/>
  <c r="FY36" i="15"/>
  <c r="FZ36" i="15"/>
  <c r="GA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Q36" i="15"/>
  <c r="KR36" i="15"/>
  <c r="KS36" i="15"/>
  <c r="KT36" i="15"/>
  <c r="KU36" i="15"/>
  <c r="KV36" i="15"/>
  <c r="KX36" i="15"/>
  <c r="KY36" i="15"/>
  <c r="KZ36" i="15"/>
  <c r="LA36" i="15"/>
  <c r="LB36" i="15"/>
  <c r="LC36" i="15"/>
  <c r="LD36" i="15"/>
  <c r="LE36" i="15"/>
  <c r="K36" i="15"/>
  <c r="K109" i="7"/>
  <c r="FR82" i="1"/>
  <c r="FR45" i="1"/>
  <c r="FR25" i="7" s="1"/>
  <c r="FR11" i="1"/>
  <c r="FR18" i="7" s="1"/>
  <c r="FR35" i="1"/>
  <c r="FR32" i="7" s="1"/>
  <c r="FR42" i="1"/>
  <c r="FR54" i="7" s="1"/>
  <c r="FR41" i="1"/>
  <c r="FR22" i="7" s="1"/>
  <c r="I18" i="14"/>
  <c r="J18" i="14" s="1"/>
  <c r="I51" i="7"/>
  <c r="J30" i="3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Q39" i="15"/>
  <c r="KR39" i="15"/>
  <c r="KS39" i="15"/>
  <c r="KT39" i="15"/>
  <c r="KU39" i="15"/>
  <c r="KV39" i="15"/>
  <c r="KX39" i="15"/>
  <c r="KY39" i="15"/>
  <c r="KZ39" i="15"/>
  <c r="LA39" i="15"/>
  <c r="LB39" i="15"/>
  <c r="LC39" i="15"/>
  <c r="LD39" i="15"/>
  <c r="LE39" i="15"/>
  <c r="K119" i="7"/>
  <c r="I66" i="1"/>
  <c r="I9" i="13" l="1"/>
  <c r="FX95" i="7"/>
  <c r="GB36" i="15"/>
  <c r="GB109" i="7"/>
  <c r="FR36" i="15"/>
  <c r="FR109" i="7"/>
  <c r="I137" i="7"/>
  <c r="J137" i="7" s="1"/>
  <c r="I82" i="1"/>
  <c r="J82" i="1" s="1"/>
  <c r="I119" i="7"/>
  <c r="J119" i="7" s="1"/>
  <c r="I38" i="15"/>
  <c r="J38" i="15" s="1"/>
  <c r="I28" i="15"/>
  <c r="J28" i="15" s="1"/>
  <c r="K78" i="7"/>
  <c r="I76" i="1"/>
  <c r="J76" i="1" s="1"/>
  <c r="FE33" i="1"/>
  <c r="FE20" i="7" s="1"/>
  <c r="FE13" i="1"/>
  <c r="FE11" i="7" s="1"/>
  <c r="FD10" i="13"/>
  <c r="FD13" i="7" s="1"/>
  <c r="FD8" i="13"/>
  <c r="FD8" i="7" s="1"/>
  <c r="FD10" i="1"/>
  <c r="FD9" i="7" s="1"/>
  <c r="FD8" i="1"/>
  <c r="FD10" i="7" s="1"/>
  <c r="FD21" i="1"/>
  <c r="FD14" i="7" s="1"/>
  <c r="FC8" i="13"/>
  <c r="FC8" i="7" s="1"/>
  <c r="FC25" i="1"/>
  <c r="FC21" i="1"/>
  <c r="FC14" i="7" s="1"/>
  <c r="FC23" i="1"/>
  <c r="FC16" i="7" s="1"/>
  <c r="FC10" i="1"/>
  <c r="FC9" i="7" s="1"/>
  <c r="FC8" i="1"/>
  <c r="FC10" i="7" s="1"/>
  <c r="FA29" i="2"/>
  <c r="FA61" i="7" s="1"/>
  <c r="FA43" i="1"/>
  <c r="FA26" i="7" s="1"/>
  <c r="EZ44" i="1"/>
  <c r="I53" i="7"/>
  <c r="EW11" i="3"/>
  <c r="I11" i="3" s="1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Q31" i="15"/>
  <c r="KR31" i="15"/>
  <c r="KS31" i="15"/>
  <c r="KT31" i="15"/>
  <c r="KU31" i="15"/>
  <c r="KV31" i="15"/>
  <c r="KX31" i="15"/>
  <c r="KY31" i="15"/>
  <c r="KZ31" i="15"/>
  <c r="LA31" i="15"/>
  <c r="LB31" i="15"/>
  <c r="LC31" i="15"/>
  <c r="LD31" i="15"/>
  <c r="LE31" i="15"/>
  <c r="K31" i="15"/>
  <c r="EW61" i="1"/>
  <c r="EW23" i="2"/>
  <c r="EW33" i="7" s="1"/>
  <c r="EW11" i="1"/>
  <c r="EW18" i="7" s="1"/>
  <c r="EW30" i="1"/>
  <c r="EW78" i="7" s="1"/>
  <c r="EV33" i="1"/>
  <c r="EV20" i="7" s="1"/>
  <c r="EV13" i="1"/>
  <c r="EV11" i="7" s="1"/>
  <c r="EU21" i="1"/>
  <c r="EU14" i="7" s="1"/>
  <c r="EU8" i="1"/>
  <c r="EU10" i="7" s="1"/>
  <c r="EU10" i="1"/>
  <c r="EU9" i="7" s="1"/>
  <c r="ET10" i="13"/>
  <c r="ET13" i="7" s="1"/>
  <c r="ET8" i="13"/>
  <c r="ET8" i="7" s="1"/>
  <c r="ET23" i="1"/>
  <c r="ET16" i="7" s="1"/>
  <c r="ET21" i="1"/>
  <c r="ET14" i="7" s="1"/>
  <c r="ET8" i="1"/>
  <c r="ET10" i="7" s="1"/>
  <c r="ET10" i="1"/>
  <c r="ET9" i="7" s="1"/>
  <c r="ER12" i="2"/>
  <c r="ER130" i="7" s="1"/>
  <c r="ER29" i="2"/>
  <c r="ER61" i="7" s="1"/>
  <c r="ER26" i="1"/>
  <c r="ER45" i="7" s="1"/>
  <c r="EQ12" i="3"/>
  <c r="EQ32" i="2"/>
  <c r="EQ84" i="7" s="1"/>
  <c r="K161" i="7"/>
  <c r="I113" i="1"/>
  <c r="J113" i="1" s="1"/>
  <c r="EQ44" i="1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R25" i="15"/>
  <c r="IS25" i="15"/>
  <c r="IT25" i="15"/>
  <c r="IU25" i="15"/>
  <c r="IV25" i="15"/>
  <c r="IW25" i="15"/>
  <c r="IX25" i="15"/>
  <c r="IY25" i="15"/>
  <c r="IZ25" i="15"/>
  <c r="JA25" i="15"/>
  <c r="JB25" i="15"/>
  <c r="JC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Q25" i="15"/>
  <c r="KR25" i="15"/>
  <c r="KS25" i="15"/>
  <c r="KT25" i="15"/>
  <c r="KU25" i="15"/>
  <c r="KV25" i="15"/>
  <c r="KX25" i="15"/>
  <c r="KY25" i="15"/>
  <c r="KZ25" i="15"/>
  <c r="LA25" i="15"/>
  <c r="K25" i="15"/>
  <c r="K60" i="7"/>
  <c r="I32" i="1"/>
  <c r="EJ23" i="15"/>
  <c r="EK23" i="15"/>
  <c r="EL23" i="15"/>
  <c r="EM23" i="15"/>
  <c r="EO23" i="15"/>
  <c r="EP23" i="15"/>
  <c r="EQ23" i="15"/>
  <c r="ER23" i="15"/>
  <c r="ES23" i="15"/>
  <c r="ET23" i="15"/>
  <c r="EU23" i="15"/>
  <c r="EV23" i="15"/>
  <c r="EW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P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Q23" i="15"/>
  <c r="KR23" i="15"/>
  <c r="KS23" i="15"/>
  <c r="KT23" i="15"/>
  <c r="KU23" i="15"/>
  <c r="KV23" i="15"/>
  <c r="KX23" i="15"/>
  <c r="KY23" i="15"/>
  <c r="KZ23" i="15"/>
  <c r="LA23" i="15"/>
  <c r="LB23" i="15"/>
  <c r="K23" i="15"/>
  <c r="K56" i="7"/>
  <c r="K75" i="7"/>
  <c r="EN23" i="15"/>
  <c r="I67" i="7"/>
  <c r="J67" i="7" s="1"/>
  <c r="EM14" i="13"/>
  <c r="EM40" i="7" s="1"/>
  <c r="K52" i="7"/>
  <c r="EM45" i="1"/>
  <c r="EM25" i="7" s="1"/>
  <c r="EM11" i="1"/>
  <c r="EM18" i="7" s="1"/>
  <c r="EJ27" i="15"/>
  <c r="EK27" i="15"/>
  <c r="EL27" i="15"/>
  <c r="EN27" i="15"/>
  <c r="EO27" i="15"/>
  <c r="EP27" i="15"/>
  <c r="EQ27" i="15"/>
  <c r="ER27" i="15"/>
  <c r="ES27" i="15"/>
  <c r="ET27" i="15"/>
  <c r="EU27" i="15"/>
  <c r="EV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Q27" i="15"/>
  <c r="KR27" i="15"/>
  <c r="KS27" i="15"/>
  <c r="KT27" i="15"/>
  <c r="KU27" i="15"/>
  <c r="KV27" i="15"/>
  <c r="KX27" i="15"/>
  <c r="KY27" i="15"/>
  <c r="KZ27" i="15"/>
  <c r="LA27" i="15"/>
  <c r="LB27" i="15"/>
  <c r="LC27" i="15"/>
  <c r="LD27" i="15"/>
  <c r="LE27" i="15"/>
  <c r="K27" i="15"/>
  <c r="EM30" i="1"/>
  <c r="I36" i="15" l="1"/>
  <c r="J36" i="15" s="1"/>
  <c r="EM27" i="15"/>
  <c r="EM78" i="7"/>
  <c r="EW31" i="15"/>
  <c r="EW81" i="7"/>
  <c r="I161" i="7"/>
  <c r="J161" i="7" s="1"/>
  <c r="I109" i="7"/>
  <c r="J109" i="7" s="1"/>
  <c r="I56" i="7"/>
  <c r="J56" i="7" s="1"/>
  <c r="I52" i="7"/>
  <c r="J52" i="7" s="1"/>
  <c r="I30" i="1"/>
  <c r="I31" i="1"/>
  <c r="EX23" i="15"/>
  <c r="I23" i="15" s="1"/>
  <c r="J23" i="15" s="1"/>
  <c r="EW27" i="15"/>
  <c r="I25" i="15"/>
  <c r="J25" i="15" s="1"/>
  <c r="I60" i="7"/>
  <c r="J60" i="7" s="1"/>
  <c r="EL13" i="1"/>
  <c r="EL11" i="7" s="1"/>
  <c r="EI15" i="13"/>
  <c r="EI75" i="7" s="1"/>
  <c r="EI20" i="2"/>
  <c r="EI21" i="7" s="1"/>
  <c r="EI49" i="1"/>
  <c r="EI36" i="7" s="1"/>
  <c r="EI48" i="1"/>
  <c r="EI31" i="7" s="1"/>
  <c r="EH20" i="2"/>
  <c r="EH21" i="7" s="1"/>
  <c r="EH15" i="13"/>
  <c r="EH75" i="7" s="1"/>
  <c r="EH69" i="1"/>
  <c r="EH54" i="1"/>
  <c r="EH38" i="7" s="1"/>
  <c r="EG28" i="3"/>
  <c r="EG60" i="1"/>
  <c r="EG68" i="7" s="1"/>
  <c r="EG69" i="1"/>
  <c r="EG54" i="1"/>
  <c r="EG38" i="7" s="1"/>
  <c r="EE29" i="2"/>
  <c r="EE61" i="7" s="1"/>
  <c r="K61" i="7"/>
  <c r="EC29" i="2"/>
  <c r="EC61" i="7" s="1"/>
  <c r="EB89" i="1"/>
  <c r="EB129" i="7" s="1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Q35" i="15"/>
  <c r="KR35" i="15"/>
  <c r="KS35" i="15"/>
  <c r="KT35" i="15"/>
  <c r="KU35" i="15"/>
  <c r="KV35" i="15"/>
  <c r="KX35" i="15"/>
  <c r="KY35" i="15"/>
  <c r="KZ35" i="15"/>
  <c r="LA35" i="15"/>
  <c r="LB35" i="15"/>
  <c r="LC35" i="15"/>
  <c r="LD35" i="15"/>
  <c r="LE35" i="15"/>
  <c r="K35" i="15"/>
  <c r="K107" i="7"/>
  <c r="I28" i="3" l="1"/>
  <c r="J28" i="3" s="1"/>
  <c r="I27" i="15"/>
  <c r="J27" i="15" s="1"/>
  <c r="I35" i="15"/>
  <c r="J35" i="15" s="1"/>
  <c r="I107" i="7"/>
  <c r="J107" i="7" s="1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Q11" i="15"/>
  <c r="KR11" i="15"/>
  <c r="KS11" i="15"/>
  <c r="KT11" i="15"/>
  <c r="KU11" i="15"/>
  <c r="KV11" i="15"/>
  <c r="KX11" i="15"/>
  <c r="KY11" i="15"/>
  <c r="KZ11" i="15"/>
  <c r="LA11" i="15"/>
  <c r="LB11" i="15"/>
  <c r="LC11" i="15"/>
  <c r="LD11" i="15"/>
  <c r="LE11" i="15"/>
  <c r="K11" i="15"/>
  <c r="I96" i="1"/>
  <c r="J96" i="1" s="1"/>
  <c r="DZ8" i="2"/>
  <c r="DZ15" i="7" s="1"/>
  <c r="DY18" i="2"/>
  <c r="DY27" i="7" s="1"/>
  <c r="DY10" i="2"/>
  <c r="DY19" i="7" s="1"/>
  <c r="DX10" i="1"/>
  <c r="DX9" i="7" s="1"/>
  <c r="DW11" i="1"/>
  <c r="DU8" i="2"/>
  <c r="DU15" i="7" s="1"/>
  <c r="DT18" i="2"/>
  <c r="DT27" i="7" s="1"/>
  <c r="DT10" i="2"/>
  <c r="DT19" i="7" s="1"/>
  <c r="DS11" i="1"/>
  <c r="DR8" i="2"/>
  <c r="DR15" i="7" s="1"/>
  <c r="DQ8" i="1"/>
  <c r="DQ10" i="7" s="1"/>
  <c r="DQ10" i="1"/>
  <c r="DQ9" i="7" s="1"/>
  <c r="DP18" i="2"/>
  <c r="DP27" i="7" s="1"/>
  <c r="DP10" i="2"/>
  <c r="DP19" i="7" s="1"/>
  <c r="DO9" i="1"/>
  <c r="DO12" i="7" s="1"/>
  <c r="DO21" i="1"/>
  <c r="DO14" i="7" s="1"/>
  <c r="DO10" i="1"/>
  <c r="DO9" i="7" s="1"/>
  <c r="DO10" i="13"/>
  <c r="DO13" i="7" s="1"/>
  <c r="DO8" i="13"/>
  <c r="DO8" i="7" s="1"/>
  <c r="DN8" i="13"/>
  <c r="DN8" i="7" s="1"/>
  <c r="DN34" i="1"/>
  <c r="DN29" i="7" s="1"/>
  <c r="DN21" i="1"/>
  <c r="DN14" i="7" s="1"/>
  <c r="DN9" i="1"/>
  <c r="DN12" i="7" s="1"/>
  <c r="DN10" i="1"/>
  <c r="DN9" i="7" s="1"/>
  <c r="DN8" i="1"/>
  <c r="DN10" i="7" s="1"/>
  <c r="DM43" i="1"/>
  <c r="DM26" i="7" s="1"/>
  <c r="DM55" i="1"/>
  <c r="DM46" i="7" s="1"/>
  <c r="DL46" i="1"/>
  <c r="DL63" i="7" s="1"/>
  <c r="DL43" i="1"/>
  <c r="DL26" i="7" s="1"/>
  <c r="DK46" i="1"/>
  <c r="DK63" i="7" s="1"/>
  <c r="DJ26" i="2"/>
  <c r="DJ24" i="1"/>
  <c r="DJ45" i="1"/>
  <c r="DJ11" i="1"/>
  <c r="DI23" i="2"/>
  <c r="DI45" i="1"/>
  <c r="DI11" i="1"/>
  <c r="DI35" i="1"/>
  <c r="DI47" i="1"/>
  <c r="DI41" i="1"/>
  <c r="DH10" i="13"/>
  <c r="DH8" i="13"/>
  <c r="DH8" i="7" s="1"/>
  <c r="DH21" i="1"/>
  <c r="DH14" i="7" s="1"/>
  <c r="DH8" i="1"/>
  <c r="DH10" i="7" s="1"/>
  <c r="DH9" i="1"/>
  <c r="DH12" i="7" s="1"/>
  <c r="DH10" i="1"/>
  <c r="DH9" i="7" s="1"/>
  <c r="DG8" i="13"/>
  <c r="DG8" i="7" s="1"/>
  <c r="DG34" i="1"/>
  <c r="DG29" i="7" s="1"/>
  <c r="DG21" i="1"/>
  <c r="DG14" i="7" s="1"/>
  <c r="DG9" i="1"/>
  <c r="DG12" i="7" s="1"/>
  <c r="DG10" i="1"/>
  <c r="DG9" i="7" s="1"/>
  <c r="DG8" i="1"/>
  <c r="DG10" i="7" s="1"/>
  <c r="DF43" i="1"/>
  <c r="DF26" i="7" s="1"/>
  <c r="DF26" i="1"/>
  <c r="DF45" i="7" s="1"/>
  <c r="DF23" i="1"/>
  <c r="DF16" i="7" s="1"/>
  <c r="K45" i="7"/>
  <c r="DE26" i="1"/>
  <c r="DE45" i="7" s="1"/>
  <c r="DE43" i="1"/>
  <c r="DE26" i="7" s="1"/>
  <c r="DD8" i="3"/>
  <c r="K211" i="7"/>
  <c r="K210" i="7"/>
  <c r="DD41" i="1"/>
  <c r="DD22" i="7" s="1"/>
  <c r="DD46" i="1"/>
  <c r="DD63" i="7" s="1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J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C32" i="15"/>
  <c r="DE32" i="15"/>
  <c r="DF32" i="15"/>
  <c r="DG32" i="15"/>
  <c r="DH32" i="15"/>
  <c r="DI32" i="15"/>
  <c r="DJ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R32" i="15"/>
  <c r="ES32" i="15"/>
  <c r="ET32" i="15"/>
  <c r="EU32" i="15"/>
  <c r="EV32" i="15"/>
  <c r="EW32" i="15"/>
  <c r="EX32" i="15"/>
  <c r="EY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V32" i="15"/>
  <c r="FW32" i="15"/>
  <c r="FX32" i="15"/>
  <c r="FY32" i="15"/>
  <c r="FZ32" i="15"/>
  <c r="GA32" i="15"/>
  <c r="GB32" i="15"/>
  <c r="GC32" i="15"/>
  <c r="GD32" i="15"/>
  <c r="GE32" i="15"/>
  <c r="GF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V32" i="15"/>
  <c r="HW32" i="15"/>
  <c r="HX32" i="15"/>
  <c r="HY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O32" i="15"/>
  <c r="KQ32" i="15"/>
  <c r="KR32" i="15"/>
  <c r="KS32" i="15"/>
  <c r="KT32" i="15"/>
  <c r="KV32" i="15"/>
  <c r="KX32" i="15"/>
  <c r="KY32" i="15"/>
  <c r="KZ32" i="15"/>
  <c r="LA32" i="15"/>
  <c r="LB32" i="15"/>
  <c r="LC32" i="15"/>
  <c r="LD32" i="15"/>
  <c r="LE32" i="15"/>
  <c r="LF32" i="15"/>
  <c r="ME32" i="15"/>
  <c r="K32" i="15"/>
  <c r="DB32" i="15"/>
  <c r="DB12" i="3"/>
  <c r="DB24" i="1"/>
  <c r="DB45" i="1"/>
  <c r="DB11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Q47" i="15"/>
  <c r="KR47" i="15"/>
  <c r="KS47" i="15"/>
  <c r="KT47" i="15"/>
  <c r="KU47" i="15"/>
  <c r="KV47" i="15"/>
  <c r="KX47" i="15"/>
  <c r="KY47" i="15"/>
  <c r="KZ47" i="15"/>
  <c r="LA47" i="15"/>
  <c r="LB47" i="15"/>
  <c r="LC47" i="15"/>
  <c r="LD47" i="15"/>
  <c r="LE47" i="15"/>
  <c r="K47" i="15"/>
  <c r="K205" i="7"/>
  <c r="I17" i="1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Q34" i="15"/>
  <c r="KR34" i="15"/>
  <c r="KS34" i="15"/>
  <c r="KT34" i="15"/>
  <c r="KU34" i="15"/>
  <c r="KV34" i="15"/>
  <c r="KX34" i="15"/>
  <c r="KY34" i="15"/>
  <c r="KZ34" i="15"/>
  <c r="LA34" i="15"/>
  <c r="LB34" i="15"/>
  <c r="LC34" i="15"/>
  <c r="LD34" i="15"/>
  <c r="LE34" i="15"/>
  <c r="K34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Q22" i="15"/>
  <c r="KR22" i="15"/>
  <c r="KS22" i="15"/>
  <c r="KT22" i="15"/>
  <c r="KU22" i="15"/>
  <c r="KV22" i="15"/>
  <c r="KX22" i="15"/>
  <c r="KY22" i="15"/>
  <c r="KZ22" i="15"/>
  <c r="LA22" i="15"/>
  <c r="LB22" i="15"/>
  <c r="LC22" i="15"/>
  <c r="LD22" i="15"/>
  <c r="LE22" i="15"/>
  <c r="K22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Q29" i="15"/>
  <c r="KR29" i="15"/>
  <c r="KS29" i="15"/>
  <c r="KT29" i="15"/>
  <c r="KU29" i="15"/>
  <c r="KV29" i="15"/>
  <c r="KX29" i="15"/>
  <c r="KY29" i="15"/>
  <c r="KZ29" i="15"/>
  <c r="LA29" i="15"/>
  <c r="LB29" i="15"/>
  <c r="LC29" i="15"/>
  <c r="LD29" i="15"/>
  <c r="LE29" i="15"/>
  <c r="K29" i="15"/>
  <c r="K105" i="7"/>
  <c r="I65" i="1"/>
  <c r="J65" i="1" s="1"/>
  <c r="K54" i="7"/>
  <c r="K88" i="7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Q33" i="15"/>
  <c r="KR33" i="15"/>
  <c r="KS33" i="15"/>
  <c r="KT33" i="15"/>
  <c r="KU33" i="15"/>
  <c r="KV33" i="15"/>
  <c r="KX33" i="15"/>
  <c r="KY33" i="15"/>
  <c r="KZ33" i="15"/>
  <c r="LA33" i="15"/>
  <c r="LB33" i="15"/>
  <c r="LC33" i="15"/>
  <c r="LD33" i="15"/>
  <c r="LE33" i="15"/>
  <c r="K33" i="15"/>
  <c r="K100" i="7"/>
  <c r="DA47" i="1"/>
  <c r="DA41" i="1"/>
  <c r="DA35" i="1"/>
  <c r="I40" i="2"/>
  <c r="DA26" i="2"/>
  <c r="DA45" i="1"/>
  <c r="DA11" i="1"/>
  <c r="DH13" i="7" l="1"/>
  <c r="J10" i="13"/>
  <c r="J12" i="3"/>
  <c r="I12" i="3"/>
  <c r="DI33" i="7"/>
  <c r="DI12" i="15"/>
  <c r="DA24" i="15"/>
  <c r="DA47" i="7"/>
  <c r="DJ24" i="15"/>
  <c r="DJ47" i="7"/>
  <c r="DA13" i="15"/>
  <c r="DA32" i="7"/>
  <c r="DA22" i="7"/>
  <c r="DA9" i="15"/>
  <c r="DI10" i="15"/>
  <c r="DI24" i="7"/>
  <c r="DA10" i="15"/>
  <c r="DA24" i="7"/>
  <c r="DI13" i="15"/>
  <c r="DI32" i="7"/>
  <c r="DI18" i="7"/>
  <c r="DI8" i="15"/>
  <c r="DW18" i="7"/>
  <c r="DW8" i="15"/>
  <c r="DI25" i="7"/>
  <c r="DI11" i="15"/>
  <c r="DA18" i="7"/>
  <c r="DA8" i="15"/>
  <c r="J45" i="1"/>
  <c r="DA25" i="7"/>
  <c r="DA11" i="15"/>
  <c r="DJ8" i="15"/>
  <c r="DJ18" i="7"/>
  <c r="DB8" i="15"/>
  <c r="DB18" i="7"/>
  <c r="DJ11" i="15"/>
  <c r="DJ25" i="7"/>
  <c r="DS8" i="15"/>
  <c r="DS18" i="7"/>
  <c r="DB11" i="15"/>
  <c r="DB25" i="7"/>
  <c r="DI22" i="7"/>
  <c r="DI9" i="15"/>
  <c r="DJ23" i="7"/>
  <c r="DJ17" i="15"/>
  <c r="DB23" i="7"/>
  <c r="DB17" i="15"/>
  <c r="I47" i="15"/>
  <c r="J47" i="15" s="1"/>
  <c r="I210" i="7"/>
  <c r="J210" i="7" s="1"/>
  <c r="I211" i="7"/>
  <c r="J211" i="7" s="1"/>
  <c r="I205" i="7"/>
  <c r="J205" i="7" s="1"/>
  <c r="I26" i="2"/>
  <c r="J26" i="2" s="1"/>
  <c r="I34" i="15"/>
  <c r="J34" i="15" s="1"/>
  <c r="I22" i="15"/>
  <c r="J22" i="15" s="1"/>
  <c r="I33" i="15"/>
  <c r="J33" i="15" s="1"/>
  <c r="I71" i="7"/>
  <c r="I92" i="1"/>
  <c r="J92" i="1" s="1"/>
  <c r="I112" i="1"/>
  <c r="J112" i="1" s="1"/>
  <c r="I120" i="1"/>
  <c r="J120" i="1" s="1"/>
  <c r="CY20" i="2"/>
  <c r="CY21" i="7" s="1"/>
  <c r="CY12" i="13"/>
  <c r="CY59" i="7" s="1"/>
  <c r="CY49" i="1"/>
  <c r="CY36" i="7" s="1"/>
  <c r="CY48" i="1"/>
  <c r="CX20" i="2"/>
  <c r="CX21" i="7" s="1"/>
  <c r="CX15" i="13"/>
  <c r="CX75" i="7" s="1"/>
  <c r="CX12" i="13"/>
  <c r="CX59" i="7" s="1"/>
  <c r="CX54" i="1"/>
  <c r="CX38" i="7" s="1"/>
  <c r="K73" i="7"/>
  <c r="CW13" i="13"/>
  <c r="K149" i="7"/>
  <c r="K159" i="7"/>
  <c r="CW60" i="1"/>
  <c r="CW68" i="7" s="1"/>
  <c r="CW54" i="1"/>
  <c r="CW38" i="7" s="1"/>
  <c r="K27" i="7"/>
  <c r="CU8" i="2"/>
  <c r="CU15" i="7" s="1"/>
  <c r="CT18" i="2"/>
  <c r="CT27" i="7" s="1"/>
  <c r="CT9" i="2"/>
  <c r="CT17" i="7" s="1"/>
  <c r="CS8" i="2"/>
  <c r="CS15" i="7" s="1"/>
  <c r="CR18" i="2"/>
  <c r="CR27" i="7" s="1"/>
  <c r="CR9" i="2"/>
  <c r="CR17" i="7" s="1"/>
  <c r="CP10" i="2"/>
  <c r="CP19" i="7" s="1"/>
  <c r="CO20" i="2"/>
  <c r="CO21" i="7" s="1"/>
  <c r="CO24" i="2"/>
  <c r="CO30" i="7" s="1"/>
  <c r="K125" i="7"/>
  <c r="K115" i="7"/>
  <c r="K123" i="7"/>
  <c r="K31" i="7"/>
  <c r="K36" i="7"/>
  <c r="CN16" i="1"/>
  <c r="CN43" i="7" s="1"/>
  <c r="CM16" i="1"/>
  <c r="CM43" i="7" s="1"/>
  <c r="CM20" i="1"/>
  <c r="CM35" i="1"/>
  <c r="K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P24" i="15"/>
  <c r="HQ24" i="15"/>
  <c r="HR24" i="15"/>
  <c r="HS24" i="15"/>
  <c r="HT24" i="15"/>
  <c r="HU24" i="15"/>
  <c r="HW24" i="15"/>
  <c r="HX24" i="15"/>
  <c r="HY24" i="15"/>
  <c r="HZ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Q24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Q26" i="15"/>
  <c r="KR26" i="15"/>
  <c r="KS26" i="15"/>
  <c r="KT26" i="15"/>
  <c r="KU26" i="15"/>
  <c r="KV26" i="15"/>
  <c r="KX26" i="15"/>
  <c r="KY26" i="15"/>
  <c r="KZ26" i="15"/>
  <c r="LA26" i="15"/>
  <c r="LB26" i="15"/>
  <c r="LC26" i="15"/>
  <c r="LD26" i="15"/>
  <c r="LE26" i="15"/>
  <c r="K26" i="15"/>
  <c r="K48" i="7"/>
  <c r="CM51" i="1"/>
  <c r="CL8" i="3"/>
  <c r="J8" i="3" s="1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K203" i="7"/>
  <c r="K84" i="7"/>
  <c r="K147" i="7"/>
  <c r="CL13" i="2"/>
  <c r="CL37" i="7" s="1"/>
  <c r="K129" i="7"/>
  <c r="K132" i="7"/>
  <c r="K104" i="7"/>
  <c r="CL72" i="1"/>
  <c r="CL104" i="7" s="1"/>
  <c r="I13" i="13" l="1"/>
  <c r="CW73" i="7"/>
  <c r="I11" i="15"/>
  <c r="J11" i="15" s="1"/>
  <c r="CM13" i="15"/>
  <c r="CM32" i="7"/>
  <c r="CM19" i="15"/>
  <c r="CM49" i="7"/>
  <c r="CM21" i="15"/>
  <c r="J48" i="1"/>
  <c r="CY31" i="7"/>
  <c r="CM48" i="7"/>
  <c r="CM26" i="15"/>
  <c r="I26" i="15" s="1"/>
  <c r="J26" i="15" s="1"/>
  <c r="I203" i="7"/>
  <c r="J203" i="7" s="1"/>
  <c r="I132" i="7"/>
  <c r="J132" i="7" s="1"/>
  <c r="I147" i="7"/>
  <c r="I73" i="7"/>
  <c r="J73" i="7" s="1"/>
  <c r="I149" i="7"/>
  <c r="J149" i="7" s="1"/>
  <c r="I159" i="7"/>
  <c r="J159" i="7" s="1"/>
  <c r="K68" i="7"/>
  <c r="I83" i="1"/>
  <c r="J83" i="1" s="1"/>
  <c r="CK9" i="1"/>
  <c r="CK12" i="7" s="1"/>
  <c r="CK8" i="1"/>
  <c r="CK10" i="7" s="1"/>
  <c r="CK10" i="1"/>
  <c r="CK9" i="7" s="1"/>
  <c r="CJ9" i="1"/>
  <c r="CJ12" i="7" s="1"/>
  <c r="CJ10" i="1"/>
  <c r="CJ9" i="7" s="1"/>
  <c r="CJ8" i="1"/>
  <c r="CJ10" i="7" s="1"/>
  <c r="CI11" i="1"/>
  <c r="CI18" i="7" s="1"/>
  <c r="CH11" i="1"/>
  <c r="CH18" i="7" s="1"/>
  <c r="CD20" i="2"/>
  <c r="CD21" i="7" s="1"/>
  <c r="CD15" i="13"/>
  <c r="CD75" i="7" s="1"/>
  <c r="CD60" i="1"/>
  <c r="CD68" i="7" s="1"/>
  <c r="CD54" i="1"/>
  <c r="CD38" i="7" s="1"/>
  <c r="K150" i="7"/>
  <c r="K200" i="7"/>
  <c r="I110" i="1"/>
  <c r="I111" i="1"/>
  <c r="J111" i="1" s="1"/>
  <c r="K97" i="7"/>
  <c r="CC61" i="1"/>
  <c r="CC70" i="1"/>
  <c r="CC97" i="7" s="1"/>
  <c r="I128" i="7"/>
  <c r="K120" i="7"/>
  <c r="CC60" i="1"/>
  <c r="CC68" i="7" s="1"/>
  <c r="CC54" i="1"/>
  <c r="CC38" i="7" s="1"/>
  <c r="CA9" i="2"/>
  <c r="CA17" i="7" s="1"/>
  <c r="BZ8" i="13"/>
  <c r="BZ8" i="7" s="1"/>
  <c r="BY58" i="1"/>
  <c r="BY72" i="7" s="1"/>
  <c r="BX56" i="1"/>
  <c r="BX80" i="7" s="1"/>
  <c r="BW41" i="1"/>
  <c r="BW35" i="1"/>
  <c r="BV41" i="1"/>
  <c r="BU10" i="13"/>
  <c r="BU13" i="7" s="1"/>
  <c r="BU34" i="1"/>
  <c r="BU29" i="7" s="1"/>
  <c r="BT34" i="1"/>
  <c r="BT29" i="7" s="1"/>
  <c r="BT8" i="13"/>
  <c r="BT8" i="7" s="1"/>
  <c r="BT8" i="2"/>
  <c r="K13" i="7"/>
  <c r="BT10" i="13"/>
  <c r="BT13" i="7" s="1"/>
  <c r="BS35" i="1"/>
  <c r="BS20" i="1"/>
  <c r="BS41" i="1"/>
  <c r="BR8" i="2"/>
  <c r="BR15" i="7" s="1"/>
  <c r="BQ9" i="2"/>
  <c r="BQ17" i="7" s="1"/>
  <c r="BP8" i="2"/>
  <c r="BP15" i="7" s="1"/>
  <c r="BO9" i="2"/>
  <c r="BO17" i="7" s="1"/>
  <c r="J8" i="2" l="1"/>
  <c r="BT15" i="7"/>
  <c r="BS22" i="7"/>
  <c r="BS9" i="15"/>
  <c r="BS49" i="7"/>
  <c r="BS19" i="15"/>
  <c r="BS13" i="15"/>
  <c r="BS32" i="7"/>
  <c r="BV22" i="7"/>
  <c r="BV9" i="15"/>
  <c r="BW13" i="15"/>
  <c r="BW32" i="7"/>
  <c r="BW9" i="15"/>
  <c r="BW22" i="7"/>
  <c r="I31" i="15"/>
  <c r="J31" i="15" s="1"/>
  <c r="CC81" i="7"/>
  <c r="I200" i="7"/>
  <c r="J200" i="7" s="1"/>
  <c r="I13" i="7"/>
  <c r="I10" i="13"/>
  <c r="I15" i="13"/>
  <c r="J15" i="13" s="1"/>
  <c r="I150" i="7"/>
  <c r="J150" i="7" s="1"/>
  <c r="I17" i="7"/>
  <c r="J17" i="7" s="1"/>
  <c r="I120" i="7"/>
  <c r="J120" i="7" s="1"/>
  <c r="I97" i="7"/>
  <c r="I60" i="1"/>
  <c r="J60" i="1" s="1"/>
  <c r="K91" i="7"/>
  <c r="BN8" i="13"/>
  <c r="BN8" i="7" s="1"/>
  <c r="I61" i="7"/>
  <c r="J61" i="7" s="1"/>
  <c r="I62" i="7"/>
  <c r="J62" i="7" s="1"/>
  <c r="I36" i="7"/>
  <c r="J36" i="7" s="1"/>
  <c r="I64" i="7"/>
  <c r="J64" i="7" s="1"/>
  <c r="I31" i="7"/>
  <c r="J31" i="7" s="1"/>
  <c r="I88" i="7"/>
  <c r="J88" i="7" s="1"/>
  <c r="I45" i="7"/>
  <c r="J45" i="7" s="1"/>
  <c r="I123" i="7"/>
  <c r="J123" i="7" s="1"/>
  <c r="I54" i="7"/>
  <c r="J54" i="7" s="1"/>
  <c r="I115" i="7"/>
  <c r="J115" i="7" s="1"/>
  <c r="J71" i="7"/>
  <c r="I105" i="7"/>
  <c r="J105" i="7" s="1"/>
  <c r="I50" i="7"/>
  <c r="I129" i="7"/>
  <c r="J129" i="7" s="1"/>
  <c r="I117" i="7"/>
  <c r="J117" i="7" s="1"/>
  <c r="I125" i="7"/>
  <c r="J125" i="7" s="1"/>
  <c r="I92" i="7"/>
  <c r="J92" i="7" s="1"/>
  <c r="I144" i="7"/>
  <c r="J144" i="7" s="1"/>
  <c r="I48" i="7"/>
  <c r="J48" i="7" s="1"/>
  <c r="I104" i="7"/>
  <c r="J104" i="7" s="1"/>
  <c r="I100" i="7"/>
  <c r="J100" i="7" s="1"/>
  <c r="I84" i="7"/>
  <c r="J84" i="7" s="1"/>
  <c r="I151" i="7"/>
  <c r="J151" i="7" s="1"/>
  <c r="I126" i="7"/>
  <c r="J126" i="7" s="1"/>
  <c r="I153" i="7"/>
  <c r="J153" i="7" s="1"/>
  <c r="I20" i="14"/>
  <c r="J20" i="14" s="1"/>
  <c r="I23" i="14"/>
  <c r="J23" i="14" s="1"/>
  <c r="I19" i="14"/>
  <c r="J19" i="14" s="1"/>
  <c r="J32" i="3"/>
  <c r="J31" i="3"/>
  <c r="J29" i="3"/>
  <c r="I12" i="2"/>
  <c r="I39" i="1"/>
  <c r="I40" i="1"/>
  <c r="I14" i="1"/>
  <c r="I33" i="1"/>
  <c r="I25" i="1"/>
  <c r="I26" i="1"/>
  <c r="I27" i="1"/>
  <c r="I57" i="1"/>
  <c r="I59" i="1"/>
  <c r="I42" i="1"/>
  <c r="I44" i="1"/>
  <c r="I45" i="1"/>
  <c r="I46" i="1"/>
  <c r="I48" i="1"/>
  <c r="I49" i="1"/>
  <c r="I28" i="1"/>
  <c r="I108" i="1"/>
  <c r="I51" i="1"/>
  <c r="I53" i="1"/>
  <c r="I81" i="1"/>
  <c r="I62" i="1"/>
  <c r="I86" i="1"/>
  <c r="I89" i="1"/>
  <c r="I72" i="1"/>
  <c r="I87" i="1"/>
  <c r="I88" i="1"/>
  <c r="I109" i="1"/>
  <c r="I69" i="1"/>
  <c r="I94" i="1"/>
  <c r="I85" i="1"/>
  <c r="I74" i="1"/>
  <c r="I97" i="1"/>
  <c r="I98" i="1"/>
  <c r="I99" i="1"/>
  <c r="I100" i="1"/>
  <c r="J100" i="1" s="1"/>
  <c r="I90" i="1"/>
  <c r="J90" i="1" s="1"/>
  <c r="I101" i="1"/>
  <c r="J101" i="1" s="1"/>
  <c r="I102" i="1"/>
  <c r="J102" i="1" s="1"/>
  <c r="I103" i="1"/>
  <c r="J103" i="1" s="1"/>
  <c r="I61" i="1"/>
  <c r="J61" i="1" s="1"/>
  <c r="I70" i="1"/>
  <c r="J70" i="1" s="1"/>
  <c r="I104" i="1"/>
  <c r="J104" i="1" s="1"/>
  <c r="I105" i="1"/>
  <c r="J105" i="1" s="1"/>
  <c r="I75" i="1"/>
  <c r="J75" i="1" s="1"/>
  <c r="I106" i="1"/>
  <c r="J106" i="1" s="1"/>
  <c r="I107" i="1"/>
  <c r="J107" i="1" s="1"/>
  <c r="I71" i="1"/>
  <c r="BN21" i="1"/>
  <c r="BN14" i="7" s="1"/>
  <c r="BN50" i="1"/>
  <c r="BN34" i="7" s="1"/>
  <c r="BN8" i="1"/>
  <c r="BN10" i="7" s="1"/>
  <c r="BN9" i="1"/>
  <c r="BN12" i="7" s="1"/>
  <c r="BN10" i="1"/>
  <c r="BN9" i="7" s="1"/>
  <c r="BM33" i="2"/>
  <c r="BM85" i="7" s="1"/>
  <c r="BM8" i="13"/>
  <c r="BM8" i="7" s="1"/>
  <c r="BM50" i="1"/>
  <c r="BM34" i="7" s="1"/>
  <c r="BM8" i="1"/>
  <c r="BM10" i="7" s="1"/>
  <c r="BM10" i="1"/>
  <c r="BM9" i="7" s="1"/>
  <c r="BM9" i="1"/>
  <c r="BM12" i="7" s="1"/>
  <c r="BL10" i="2"/>
  <c r="BL19" i="7" s="1"/>
  <c r="BL43" i="1"/>
  <c r="BL26" i="7" s="1"/>
  <c r="BL55" i="1"/>
  <c r="BL46" i="7" s="1"/>
  <c r="BL23" i="1"/>
  <c r="BL16" i="7" s="1"/>
  <c r="K72" i="7"/>
  <c r="BL58" i="1"/>
  <c r="BK22" i="2"/>
  <c r="BK55" i="7" s="1"/>
  <c r="BK10" i="2"/>
  <c r="BK19" i="7" s="1"/>
  <c r="BK24" i="2"/>
  <c r="K143" i="7"/>
  <c r="K122" i="7"/>
  <c r="BK11" i="1"/>
  <c r="BK18" i="7" s="1"/>
  <c r="BK43" i="1"/>
  <c r="BK26" i="7" s="1"/>
  <c r="K80" i="7"/>
  <c r="BK56" i="1"/>
  <c r="BK80" i="7" s="1"/>
  <c r="KR24" i="15"/>
  <c r="KS24" i="15"/>
  <c r="KT24" i="15"/>
  <c r="KU24" i="15"/>
  <c r="KV24" i="15"/>
  <c r="KX24" i="15"/>
  <c r="KY24" i="15"/>
  <c r="KZ24" i="15"/>
  <c r="LA24" i="15"/>
  <c r="LB24" i="15"/>
  <c r="LC24" i="15"/>
  <c r="LD24" i="15"/>
  <c r="LE24" i="15"/>
  <c r="BJ23" i="2"/>
  <c r="BJ14" i="13"/>
  <c r="BJ11" i="1"/>
  <c r="BJ13" i="2"/>
  <c r="BJ20" i="1"/>
  <c r="BJ47" i="1"/>
  <c r="K199" i="7"/>
  <c r="K198" i="7"/>
  <c r="K197" i="7"/>
  <c r="K195" i="7"/>
  <c r="K193" i="7"/>
  <c r="K114" i="7"/>
  <c r="K192" i="7"/>
  <c r="K191" i="7"/>
  <c r="EJ10" i="15"/>
  <c r="EK10" i="15"/>
  <c r="EL10" i="15"/>
  <c r="EM10" i="15"/>
  <c r="EN10" i="15"/>
  <c r="EO10" i="15"/>
  <c r="EP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Z10" i="15"/>
  <c r="JA10" i="15"/>
  <c r="JB10" i="15"/>
  <c r="JC10" i="15"/>
  <c r="JD10" i="15"/>
  <c r="JE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Q10" i="15"/>
  <c r="KR10" i="15"/>
  <c r="KS10" i="15"/>
  <c r="KT10" i="15"/>
  <c r="KU10" i="15"/>
  <c r="KV10" i="15"/>
  <c r="KX10" i="15"/>
  <c r="KY10" i="15"/>
  <c r="KZ10" i="15"/>
  <c r="LA10" i="15"/>
  <c r="LB10" i="15"/>
  <c r="LC10" i="15"/>
  <c r="LD10" i="15"/>
  <c r="LE10" i="15"/>
  <c r="K10" i="15"/>
  <c r="K24" i="7"/>
  <c r="K25" i="7"/>
  <c r="K63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K188" i="7"/>
  <c r="K99" i="7"/>
  <c r="BH38" i="2"/>
  <c r="BH99" i="7" s="1"/>
  <c r="BB5" i="13"/>
  <c r="BC5" i="13"/>
  <c r="BD5" i="13"/>
  <c r="BE5" i="13"/>
  <c r="BF5" i="13"/>
  <c r="BG5" i="13"/>
  <c r="BH5" i="13"/>
  <c r="BK5" i="13"/>
  <c r="BL5" i="13"/>
  <c r="BM5" i="13"/>
  <c r="BN5" i="13"/>
  <c r="BO5" i="13"/>
  <c r="BR5" i="13"/>
  <c r="BS5" i="13"/>
  <c r="BW5" i="13"/>
  <c r="BX5" i="13"/>
  <c r="BY5" i="13"/>
  <c r="BZ5" i="13"/>
  <c r="CA5" i="13"/>
  <c r="CB5" i="13"/>
  <c r="CD5" i="13"/>
  <c r="CE5" i="13"/>
  <c r="CF5" i="13"/>
  <c r="CG5" i="13"/>
  <c r="CH5" i="13"/>
  <c r="CI5" i="13"/>
  <c r="CJ5" i="13"/>
  <c r="CK5" i="13"/>
  <c r="CL5" i="13"/>
  <c r="CO5" i="13"/>
  <c r="CP5" i="13"/>
  <c r="CQ5" i="13"/>
  <c r="CR5" i="13"/>
  <c r="CV5" i="13"/>
  <c r="CY5" i="13"/>
  <c r="CZ5" i="13"/>
  <c r="DA5" i="13"/>
  <c r="DD5" i="13"/>
  <c r="DE5" i="13"/>
  <c r="DF5" i="13"/>
  <c r="DG5" i="13"/>
  <c r="DH5" i="13"/>
  <c r="DI5" i="13"/>
  <c r="DJ5" i="13"/>
  <c r="DK5" i="13"/>
  <c r="DL5" i="13"/>
  <c r="DM5" i="13"/>
  <c r="DN5" i="13"/>
  <c r="DO5" i="13"/>
  <c r="DP5" i="13"/>
  <c r="DS5" i="13"/>
  <c r="DT5" i="13"/>
  <c r="DU5" i="13"/>
  <c r="DV5" i="13"/>
  <c r="DW5" i="13"/>
  <c r="DX5" i="13"/>
  <c r="DY5" i="13"/>
  <c r="DZ5" i="13"/>
  <c r="EA5" i="13"/>
  <c r="ED5" i="13"/>
  <c r="EE5" i="13"/>
  <c r="EF5" i="13"/>
  <c r="EI5" i="13"/>
  <c r="EJ5" i="13"/>
  <c r="EK5" i="13"/>
  <c r="EL5" i="13"/>
  <c r="EM5" i="13"/>
  <c r="EP5" i="13"/>
  <c r="EQ5" i="13"/>
  <c r="ER5" i="13"/>
  <c r="ES5" i="13"/>
  <c r="ET5" i="13"/>
  <c r="EU5" i="13"/>
  <c r="EV5" i="13"/>
  <c r="EW5" i="13"/>
  <c r="EX5" i="13"/>
  <c r="EY5" i="13"/>
  <c r="EZ5" i="13"/>
  <c r="FA5" i="13"/>
  <c r="FB5" i="13"/>
  <c r="FC5" i="13"/>
  <c r="FD5" i="13"/>
  <c r="FE5" i="13"/>
  <c r="FF5" i="13"/>
  <c r="FI5" i="13"/>
  <c r="FJ5" i="13"/>
  <c r="FK5" i="13"/>
  <c r="FL5" i="13"/>
  <c r="FM5" i="13"/>
  <c r="FN5" i="13"/>
  <c r="FQ5" i="13"/>
  <c r="FR5" i="13"/>
  <c r="FU5" i="13"/>
  <c r="FV5" i="13"/>
  <c r="FW5" i="13"/>
  <c r="FX5" i="13"/>
  <c r="FY5" i="13"/>
  <c r="FZ5" i="13"/>
  <c r="GA5" i="13"/>
  <c r="GB5" i="13"/>
  <c r="GC5" i="13"/>
  <c r="GD5" i="13"/>
  <c r="GE5" i="13"/>
  <c r="GF5" i="13"/>
  <c r="GG5" i="13"/>
  <c r="GH5" i="13"/>
  <c r="GI5" i="13"/>
  <c r="GL5" i="13"/>
  <c r="GM5" i="13"/>
  <c r="GP5" i="13"/>
  <c r="GQ5" i="13"/>
  <c r="GR5" i="13"/>
  <c r="GS5" i="13"/>
  <c r="GT5" i="13"/>
  <c r="GU5" i="13"/>
  <c r="GV5" i="13"/>
  <c r="GW5" i="13"/>
  <c r="GX5" i="13"/>
  <c r="GY5" i="13"/>
  <c r="GZ5" i="13"/>
  <c r="HA5" i="13"/>
  <c r="HE5" i="13"/>
  <c r="HF5" i="13"/>
  <c r="HG5" i="13"/>
  <c r="HH5" i="13"/>
  <c r="HI5" i="13"/>
  <c r="HJ5" i="13"/>
  <c r="HK5" i="13"/>
  <c r="HL5" i="13"/>
  <c r="HM5" i="13"/>
  <c r="HN5" i="13"/>
  <c r="HO5" i="13"/>
  <c r="HR5" i="13"/>
  <c r="HS5" i="13"/>
  <c r="HT5" i="13"/>
  <c r="HU5" i="13"/>
  <c r="HV5" i="13"/>
  <c r="HW5" i="13"/>
  <c r="HX5" i="13"/>
  <c r="HY5" i="13"/>
  <c r="HZ5" i="13"/>
  <c r="IA5" i="13"/>
  <c r="IB5" i="13"/>
  <c r="IC5" i="13"/>
  <c r="IE5" i="13"/>
  <c r="IH5" i="13"/>
  <c r="II5" i="13"/>
  <c r="IJ5" i="13"/>
  <c r="IN5" i="13"/>
  <c r="IO5" i="13"/>
  <c r="IP5" i="13"/>
  <c r="IQ5" i="13"/>
  <c r="IR5" i="13"/>
  <c r="IS5" i="13"/>
  <c r="IT5" i="13"/>
  <c r="IU5" i="13"/>
  <c r="IV5" i="13"/>
  <c r="IX5" i="13"/>
  <c r="JA5" i="13"/>
  <c r="JB5" i="13"/>
  <c r="JC5" i="13"/>
  <c r="JD5" i="13"/>
  <c r="JE5" i="13"/>
  <c r="JF5" i="13"/>
  <c r="JG5" i="13"/>
  <c r="JH5" i="13"/>
  <c r="JI5" i="13"/>
  <c r="JJ5" i="13"/>
  <c r="JK5" i="13"/>
  <c r="JN5" i="13"/>
  <c r="JO5" i="13"/>
  <c r="JP5" i="13"/>
  <c r="JQ5" i="13"/>
  <c r="JR5" i="13"/>
  <c r="JS5" i="13"/>
  <c r="JT5" i="13"/>
  <c r="JU5" i="13"/>
  <c r="JV5" i="13"/>
  <c r="JW5" i="13"/>
  <c r="JX5" i="13"/>
  <c r="JY5" i="13"/>
  <c r="JZ5" i="13"/>
  <c r="KA5" i="13"/>
  <c r="KB5" i="13"/>
  <c r="KC5" i="13"/>
  <c r="KD5" i="13"/>
  <c r="KE5" i="13"/>
  <c r="KF5" i="13"/>
  <c r="KG5" i="13"/>
  <c r="KH5" i="13"/>
  <c r="KI5" i="13"/>
  <c r="KJ5" i="13"/>
  <c r="KK5" i="13"/>
  <c r="KL5" i="13"/>
  <c r="KM5" i="13"/>
  <c r="KP5" i="13"/>
  <c r="KQ5" i="13"/>
  <c r="KR5" i="13"/>
  <c r="KS5" i="13"/>
  <c r="KT5" i="13"/>
  <c r="KU5" i="13"/>
  <c r="KV5" i="13"/>
  <c r="KW5" i="13"/>
  <c r="KX5" i="13"/>
  <c r="KY5" i="13"/>
  <c r="KZ5" i="13"/>
  <c r="LA5" i="13"/>
  <c r="BB6" i="13"/>
  <c r="BC6" i="13"/>
  <c r="BD6" i="13"/>
  <c r="BE6" i="13"/>
  <c r="BF6" i="13"/>
  <c r="BG6" i="13"/>
  <c r="BH6" i="13"/>
  <c r="BK6" i="13"/>
  <c r="BL6" i="13"/>
  <c r="BM6" i="13"/>
  <c r="BN6" i="13"/>
  <c r="BO6" i="13"/>
  <c r="BS6" i="13"/>
  <c r="BW6" i="13"/>
  <c r="BX6" i="13"/>
  <c r="BY6" i="13"/>
  <c r="BZ6" i="13"/>
  <c r="CA6" i="13"/>
  <c r="CB6" i="13"/>
  <c r="CC6" i="13"/>
  <c r="CD6" i="13"/>
  <c r="CE6" i="13"/>
  <c r="CF6" i="13"/>
  <c r="CG6" i="13"/>
  <c r="CH6" i="13"/>
  <c r="CI6" i="13"/>
  <c r="CJ6" i="13"/>
  <c r="CK6" i="13"/>
  <c r="CL6" i="13"/>
  <c r="CO6" i="13"/>
  <c r="CP6" i="13"/>
  <c r="CQ6" i="13"/>
  <c r="CR6" i="13"/>
  <c r="CV6" i="13"/>
  <c r="CY6" i="13"/>
  <c r="CZ6" i="13"/>
  <c r="DA6" i="13"/>
  <c r="DD6" i="13"/>
  <c r="DE6" i="13"/>
  <c r="DF6" i="13"/>
  <c r="DG6" i="13"/>
  <c r="DH6" i="13"/>
  <c r="DI6" i="13"/>
  <c r="DJ6" i="13"/>
  <c r="DK6" i="13"/>
  <c r="DL6" i="13"/>
  <c r="DM6" i="13"/>
  <c r="DN6" i="13"/>
  <c r="DO6" i="13"/>
  <c r="DP6" i="13"/>
  <c r="DS6" i="13"/>
  <c r="DT6" i="13"/>
  <c r="DU6" i="13"/>
  <c r="DV6" i="13"/>
  <c r="DW6" i="13"/>
  <c r="DX6" i="13"/>
  <c r="DY6" i="13"/>
  <c r="DZ6" i="13"/>
  <c r="EA6" i="13"/>
  <c r="ED6" i="13"/>
  <c r="EE6" i="13"/>
  <c r="EF6" i="13"/>
  <c r="EI6" i="13"/>
  <c r="EJ6" i="13"/>
  <c r="EK6" i="13"/>
  <c r="EL6" i="13"/>
  <c r="EM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C6" i="13"/>
  <c r="FD6" i="13"/>
  <c r="FE6" i="13"/>
  <c r="FF6" i="13"/>
  <c r="FI6" i="13"/>
  <c r="FJ6" i="13"/>
  <c r="FK6" i="13"/>
  <c r="FL6" i="13"/>
  <c r="FM6" i="13"/>
  <c r="FN6" i="13"/>
  <c r="FQ6" i="13"/>
  <c r="FR6" i="13"/>
  <c r="FU6" i="13"/>
  <c r="FV6" i="13"/>
  <c r="FW6" i="13"/>
  <c r="FX6" i="13"/>
  <c r="FY6" i="13"/>
  <c r="FZ6" i="13"/>
  <c r="GA6" i="13"/>
  <c r="GB6" i="13"/>
  <c r="GC6" i="13"/>
  <c r="GD6" i="13"/>
  <c r="GE6" i="13"/>
  <c r="GF6" i="13"/>
  <c r="GG6" i="13"/>
  <c r="GH6" i="13"/>
  <c r="GI6" i="13"/>
  <c r="GL6" i="13"/>
  <c r="GM6" i="13"/>
  <c r="GP6" i="13"/>
  <c r="GQ6" i="13"/>
  <c r="GR6" i="13"/>
  <c r="GS6" i="13"/>
  <c r="GT6" i="13"/>
  <c r="GU6" i="13"/>
  <c r="GV6" i="13"/>
  <c r="GW6" i="13"/>
  <c r="GX6" i="13"/>
  <c r="GY6" i="13"/>
  <c r="GZ6" i="13"/>
  <c r="HA6" i="13"/>
  <c r="HE6" i="13"/>
  <c r="HF6" i="13"/>
  <c r="HG6" i="13"/>
  <c r="HH6" i="13"/>
  <c r="HI6" i="13"/>
  <c r="HJ6" i="13"/>
  <c r="HK6" i="13"/>
  <c r="HL6" i="13"/>
  <c r="HM6" i="13"/>
  <c r="HN6" i="13"/>
  <c r="HO6" i="13"/>
  <c r="HR6" i="13"/>
  <c r="HS6" i="13"/>
  <c r="HT6" i="13"/>
  <c r="HU6" i="13"/>
  <c r="HV6" i="13"/>
  <c r="HW6" i="13"/>
  <c r="HX6" i="13"/>
  <c r="HY6" i="13"/>
  <c r="HZ6" i="13"/>
  <c r="IA6" i="13"/>
  <c r="IB6" i="13"/>
  <c r="IC6" i="13"/>
  <c r="IE6" i="13"/>
  <c r="IH6" i="13"/>
  <c r="II6" i="13"/>
  <c r="IJ6" i="13"/>
  <c r="IN6" i="13"/>
  <c r="IO6" i="13"/>
  <c r="IP6" i="13"/>
  <c r="IQ6" i="13"/>
  <c r="IR6" i="13"/>
  <c r="IS6" i="13"/>
  <c r="IT6" i="13"/>
  <c r="IU6" i="13"/>
  <c r="IV6" i="13"/>
  <c r="IX6" i="13"/>
  <c r="JA6" i="13"/>
  <c r="JB6" i="13"/>
  <c r="JC6" i="13"/>
  <c r="JD6" i="13"/>
  <c r="JE6" i="13"/>
  <c r="JF6" i="13"/>
  <c r="JG6" i="13"/>
  <c r="JH6" i="13"/>
  <c r="JI6" i="13"/>
  <c r="JJ6" i="13"/>
  <c r="JK6" i="13"/>
  <c r="JN6" i="13"/>
  <c r="JO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C6" i="13"/>
  <c r="KD6" i="13"/>
  <c r="KE6" i="13"/>
  <c r="KF6" i="13"/>
  <c r="KG6" i="13"/>
  <c r="KH6" i="13"/>
  <c r="KI6" i="13"/>
  <c r="KJ6" i="13"/>
  <c r="KK6" i="13"/>
  <c r="KL6" i="13"/>
  <c r="KM6" i="13"/>
  <c r="KP6" i="13"/>
  <c r="KQ6" i="13"/>
  <c r="KR6" i="13"/>
  <c r="KS6" i="13"/>
  <c r="KT6" i="13"/>
  <c r="KU6" i="13"/>
  <c r="KV6" i="13"/>
  <c r="KW6" i="13"/>
  <c r="KX6" i="13"/>
  <c r="KY6" i="13"/>
  <c r="KZ6" i="13"/>
  <c r="LA6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A7" i="13"/>
  <c r="DB7" i="13"/>
  <c r="DC7" i="13"/>
  <c r="DD7" i="13"/>
  <c r="DE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C7" i="13"/>
  <c r="FD7" i="13"/>
  <c r="FE7" i="13"/>
  <c r="FF7" i="13"/>
  <c r="FG7" i="13"/>
  <c r="FH7" i="13"/>
  <c r="FI7" i="13"/>
  <c r="FJ7" i="13"/>
  <c r="FK7" i="13"/>
  <c r="FL7" i="13"/>
  <c r="FM7" i="13"/>
  <c r="FN7" i="13"/>
  <c r="FO7" i="13"/>
  <c r="FP7" i="13"/>
  <c r="FQ7" i="13"/>
  <c r="FR7" i="13"/>
  <c r="FS7" i="13"/>
  <c r="FT7" i="13"/>
  <c r="FU7" i="13"/>
  <c r="FV7" i="13"/>
  <c r="FW7" i="13"/>
  <c r="FX7" i="13"/>
  <c r="FY7" i="13"/>
  <c r="FZ7" i="13"/>
  <c r="GA7" i="13"/>
  <c r="GB7" i="13"/>
  <c r="GC7" i="13"/>
  <c r="GD7" i="13"/>
  <c r="GE7" i="13"/>
  <c r="GF7" i="13"/>
  <c r="GG7" i="13"/>
  <c r="GH7" i="13"/>
  <c r="GI7" i="13"/>
  <c r="GJ7" i="13"/>
  <c r="GK7" i="13"/>
  <c r="GL7" i="13"/>
  <c r="GM7" i="13"/>
  <c r="GN7" i="13"/>
  <c r="GO7" i="13"/>
  <c r="GP7" i="13"/>
  <c r="GQ7" i="13"/>
  <c r="GR7" i="13"/>
  <c r="GS7" i="13"/>
  <c r="GT7" i="13"/>
  <c r="GU7" i="13"/>
  <c r="GV7" i="13"/>
  <c r="GW7" i="13"/>
  <c r="GX7" i="13"/>
  <c r="GY7" i="13"/>
  <c r="GZ7" i="13"/>
  <c r="HA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V7" i="13"/>
  <c r="HW7" i="13"/>
  <c r="HX7" i="13"/>
  <c r="HY7" i="13"/>
  <c r="HZ7" i="13"/>
  <c r="IA7" i="13"/>
  <c r="IB7" i="13"/>
  <c r="IC7" i="13"/>
  <c r="ID7" i="13"/>
  <c r="IE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S7" i="13"/>
  <c r="IT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L7" i="13"/>
  <c r="JM7" i="13"/>
  <c r="JN7" i="13"/>
  <c r="JO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C7" i="13"/>
  <c r="KD7" i="13"/>
  <c r="KE7" i="13"/>
  <c r="KF7" i="13"/>
  <c r="KG7" i="13"/>
  <c r="KH7" i="13"/>
  <c r="KI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V7" i="13"/>
  <c r="KW7" i="13"/>
  <c r="KX7" i="13"/>
  <c r="KY7" i="13"/>
  <c r="KZ7" i="13"/>
  <c r="LA7" i="13"/>
  <c r="LB7" i="13"/>
  <c r="LC7" i="13"/>
  <c r="LD7" i="13"/>
  <c r="LE7" i="13"/>
  <c r="BB5" i="3"/>
  <c r="BC5" i="3"/>
  <c r="BD5" i="3"/>
  <c r="BE5" i="3"/>
  <c r="BF5" i="3"/>
  <c r="BG5" i="3"/>
  <c r="BH5" i="3"/>
  <c r="BJ5" i="3"/>
  <c r="BK5" i="3"/>
  <c r="BL5" i="3"/>
  <c r="BM5" i="3"/>
  <c r="BN5" i="3"/>
  <c r="BO5" i="3"/>
  <c r="BS5" i="3"/>
  <c r="BW5" i="3"/>
  <c r="BX5" i="3"/>
  <c r="BY5" i="3"/>
  <c r="BZ5" i="3"/>
  <c r="CA5" i="3"/>
  <c r="CB5" i="3"/>
  <c r="CE5" i="3"/>
  <c r="CF5" i="3"/>
  <c r="CG5" i="3"/>
  <c r="CH5" i="3"/>
  <c r="CK5" i="3"/>
  <c r="CL5" i="3"/>
  <c r="CO5" i="3"/>
  <c r="CP5" i="3"/>
  <c r="CQ5" i="3"/>
  <c r="CR5" i="3"/>
  <c r="CV5" i="3"/>
  <c r="CY5" i="3"/>
  <c r="CZ5" i="3"/>
  <c r="DA5" i="3"/>
  <c r="DE5" i="3"/>
  <c r="DF5" i="3"/>
  <c r="DG5" i="3"/>
  <c r="DH5" i="3"/>
  <c r="DI5" i="3"/>
  <c r="DJ5" i="3"/>
  <c r="DK5" i="3"/>
  <c r="DL5" i="3"/>
  <c r="DM5" i="3"/>
  <c r="DN5" i="3"/>
  <c r="DO5" i="3"/>
  <c r="DP5" i="3"/>
  <c r="DS5" i="3"/>
  <c r="DT5" i="3"/>
  <c r="DU5" i="3"/>
  <c r="DV5" i="3"/>
  <c r="DW5" i="3"/>
  <c r="DX5" i="3"/>
  <c r="DY5" i="3"/>
  <c r="DZ5" i="3"/>
  <c r="EA5" i="3"/>
  <c r="ED5" i="3"/>
  <c r="EE5" i="3"/>
  <c r="EF5" i="3"/>
  <c r="EI5" i="3"/>
  <c r="EJ5" i="3"/>
  <c r="EK5" i="3"/>
  <c r="EL5" i="3"/>
  <c r="EM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I5" i="3"/>
  <c r="FJ5" i="3"/>
  <c r="FK5" i="3"/>
  <c r="FL5" i="3"/>
  <c r="FM5" i="3"/>
  <c r="FN5" i="3"/>
  <c r="FQ5" i="3"/>
  <c r="FR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L5" i="3"/>
  <c r="GM5" i="3"/>
  <c r="GP5" i="3"/>
  <c r="GQ5" i="3"/>
  <c r="GR5" i="3"/>
  <c r="GS5" i="3"/>
  <c r="GT5" i="3"/>
  <c r="GU5" i="3"/>
  <c r="GV5" i="3"/>
  <c r="GW5" i="3"/>
  <c r="GX5" i="3"/>
  <c r="GY5" i="3"/>
  <c r="GZ5" i="3"/>
  <c r="HA5" i="3"/>
  <c r="HD5" i="3"/>
  <c r="HE5" i="3"/>
  <c r="HF5" i="3"/>
  <c r="HG5" i="3"/>
  <c r="HH5" i="3"/>
  <c r="HI5" i="3"/>
  <c r="HJ5" i="3"/>
  <c r="HK5" i="3"/>
  <c r="HL5" i="3"/>
  <c r="HM5" i="3"/>
  <c r="HN5" i="3"/>
  <c r="HO5" i="3"/>
  <c r="HR5" i="3"/>
  <c r="HS5" i="3"/>
  <c r="HT5" i="3"/>
  <c r="HU5" i="3"/>
  <c r="HV5" i="3"/>
  <c r="HW5" i="3"/>
  <c r="HX5" i="3"/>
  <c r="HY5" i="3"/>
  <c r="HZ5" i="3"/>
  <c r="IA5" i="3"/>
  <c r="IB5" i="3"/>
  <c r="IC5" i="3"/>
  <c r="IE5" i="3"/>
  <c r="IH5" i="3"/>
  <c r="II5" i="3"/>
  <c r="IJ5" i="3"/>
  <c r="IM5" i="3"/>
  <c r="IN5" i="3"/>
  <c r="IO5" i="3"/>
  <c r="IP5" i="3"/>
  <c r="IQ5" i="3"/>
  <c r="IR5" i="3"/>
  <c r="IS5" i="3"/>
  <c r="IT5" i="3"/>
  <c r="IU5" i="3"/>
  <c r="IV5" i="3"/>
  <c r="IX5" i="3"/>
  <c r="JA5" i="3"/>
  <c r="JB5" i="3"/>
  <c r="JC5" i="3"/>
  <c r="JD5" i="3"/>
  <c r="JE5" i="3"/>
  <c r="JF5" i="3"/>
  <c r="JG5" i="3"/>
  <c r="JH5" i="3"/>
  <c r="JI5" i="3"/>
  <c r="JJ5" i="3"/>
  <c r="JK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M5" i="3"/>
  <c r="KP5" i="3"/>
  <c r="KQ5" i="3"/>
  <c r="KR5" i="3"/>
  <c r="KS5" i="3"/>
  <c r="KT5" i="3"/>
  <c r="KU5" i="3"/>
  <c r="KV5" i="3"/>
  <c r="KW5" i="3"/>
  <c r="KX5" i="3"/>
  <c r="KY5" i="3"/>
  <c r="KZ5" i="3"/>
  <c r="LA5" i="3"/>
  <c r="BB6" i="3"/>
  <c r="BC6" i="3"/>
  <c r="BD6" i="3"/>
  <c r="BE6" i="3"/>
  <c r="BF6" i="3"/>
  <c r="BG6" i="3"/>
  <c r="BH6" i="3"/>
  <c r="BJ6" i="3"/>
  <c r="BK6" i="3"/>
  <c r="BL6" i="3"/>
  <c r="BM6" i="3"/>
  <c r="BN6" i="3"/>
  <c r="BO6" i="3"/>
  <c r="BS6" i="3"/>
  <c r="BW6" i="3"/>
  <c r="BX6" i="3"/>
  <c r="BY6" i="3"/>
  <c r="BZ6" i="3"/>
  <c r="CA6" i="3"/>
  <c r="CB6" i="3"/>
  <c r="CE6" i="3"/>
  <c r="CF6" i="3"/>
  <c r="CG6" i="3"/>
  <c r="CH6" i="3"/>
  <c r="CK6" i="3"/>
  <c r="CL6" i="3"/>
  <c r="CO6" i="3"/>
  <c r="CP6" i="3"/>
  <c r="CQ6" i="3"/>
  <c r="CR6" i="3"/>
  <c r="CV6" i="3"/>
  <c r="CY6" i="3"/>
  <c r="CZ6" i="3"/>
  <c r="DA6" i="3"/>
  <c r="DE6" i="3"/>
  <c r="DF6" i="3"/>
  <c r="DG6" i="3"/>
  <c r="DH6" i="3"/>
  <c r="DI6" i="3"/>
  <c r="DJ6" i="3"/>
  <c r="DK6" i="3"/>
  <c r="DL6" i="3"/>
  <c r="DM6" i="3"/>
  <c r="DN6" i="3"/>
  <c r="DO6" i="3"/>
  <c r="DP6" i="3"/>
  <c r="DS6" i="3"/>
  <c r="DT6" i="3"/>
  <c r="DU6" i="3"/>
  <c r="DV6" i="3"/>
  <c r="DW6" i="3"/>
  <c r="DX6" i="3"/>
  <c r="DY6" i="3"/>
  <c r="DZ6" i="3"/>
  <c r="EA6" i="3"/>
  <c r="ED6" i="3"/>
  <c r="EE6" i="3"/>
  <c r="EF6" i="3"/>
  <c r="EI6" i="3"/>
  <c r="EJ6" i="3"/>
  <c r="EK6" i="3"/>
  <c r="EL6" i="3"/>
  <c r="EM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I6" i="3"/>
  <c r="FJ6" i="3"/>
  <c r="FK6" i="3"/>
  <c r="FL6" i="3"/>
  <c r="FM6" i="3"/>
  <c r="FN6" i="3"/>
  <c r="FQ6" i="3"/>
  <c r="FR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L6" i="3"/>
  <c r="GM6" i="3"/>
  <c r="GP6" i="3"/>
  <c r="GQ6" i="3"/>
  <c r="GR6" i="3"/>
  <c r="GS6" i="3"/>
  <c r="GT6" i="3"/>
  <c r="GU6" i="3"/>
  <c r="GV6" i="3"/>
  <c r="GW6" i="3"/>
  <c r="GX6" i="3"/>
  <c r="GY6" i="3"/>
  <c r="GZ6" i="3"/>
  <c r="HA6" i="3"/>
  <c r="HE6" i="3"/>
  <c r="HF6" i="3"/>
  <c r="HG6" i="3"/>
  <c r="HH6" i="3"/>
  <c r="HI6" i="3"/>
  <c r="HJ6" i="3"/>
  <c r="HK6" i="3"/>
  <c r="HL6" i="3"/>
  <c r="HM6" i="3"/>
  <c r="HN6" i="3"/>
  <c r="HO6" i="3"/>
  <c r="HR6" i="3"/>
  <c r="HS6" i="3"/>
  <c r="HT6" i="3"/>
  <c r="HU6" i="3"/>
  <c r="HV6" i="3"/>
  <c r="HW6" i="3"/>
  <c r="HX6" i="3"/>
  <c r="HY6" i="3"/>
  <c r="HZ6" i="3"/>
  <c r="IA6" i="3"/>
  <c r="IB6" i="3"/>
  <c r="IC6" i="3"/>
  <c r="IE6" i="3"/>
  <c r="IH6" i="3"/>
  <c r="II6" i="3"/>
  <c r="IJ6" i="3"/>
  <c r="IM6" i="3"/>
  <c r="IN6" i="3"/>
  <c r="IO6" i="3"/>
  <c r="IP6" i="3"/>
  <c r="IQ6" i="3"/>
  <c r="IR6" i="3"/>
  <c r="IS6" i="3"/>
  <c r="IT6" i="3"/>
  <c r="IU6" i="3"/>
  <c r="IV6" i="3"/>
  <c r="IX6" i="3"/>
  <c r="JA6" i="3"/>
  <c r="JB6" i="3"/>
  <c r="JC6" i="3"/>
  <c r="JD6" i="3"/>
  <c r="JE6" i="3"/>
  <c r="JF6" i="3"/>
  <c r="JG6" i="3"/>
  <c r="JH6" i="3"/>
  <c r="JI6" i="3"/>
  <c r="JJ6" i="3"/>
  <c r="JK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M6" i="3"/>
  <c r="KP6" i="3"/>
  <c r="KQ6" i="3"/>
  <c r="KR6" i="3"/>
  <c r="KS6" i="3"/>
  <c r="KT6" i="3"/>
  <c r="KU6" i="3"/>
  <c r="KV6" i="3"/>
  <c r="KW6" i="3"/>
  <c r="KX6" i="3"/>
  <c r="KY6" i="3"/>
  <c r="KZ6" i="3"/>
  <c r="LA6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BB5" i="14"/>
  <c r="BC5" i="14"/>
  <c r="BD5" i="14"/>
  <c r="BE5" i="14"/>
  <c r="BF5" i="14"/>
  <c r="BG5" i="14"/>
  <c r="BH5" i="14"/>
  <c r="BK5" i="14"/>
  <c r="BL5" i="14"/>
  <c r="BM5" i="14"/>
  <c r="BN5" i="14"/>
  <c r="BO5" i="14"/>
  <c r="BS5" i="14"/>
  <c r="BW5" i="14"/>
  <c r="BX5" i="14"/>
  <c r="BY5" i="14"/>
  <c r="BZ5" i="14"/>
  <c r="CA5" i="14"/>
  <c r="CB5" i="14"/>
  <c r="CE5" i="14"/>
  <c r="CF5" i="14"/>
  <c r="CG5" i="14"/>
  <c r="CH5" i="14"/>
  <c r="CK5" i="14"/>
  <c r="CL5" i="14"/>
  <c r="CO5" i="14"/>
  <c r="CP5" i="14"/>
  <c r="CQ5" i="14"/>
  <c r="CR5" i="14"/>
  <c r="CV5" i="14"/>
  <c r="CX5" i="14"/>
  <c r="CY5" i="14"/>
  <c r="CZ5" i="14"/>
  <c r="DA5" i="14"/>
  <c r="DD5" i="14"/>
  <c r="DE5" i="14"/>
  <c r="DF5" i="14"/>
  <c r="DG5" i="14"/>
  <c r="DH5" i="14"/>
  <c r="DI5" i="14"/>
  <c r="DJ5" i="14"/>
  <c r="DK5" i="14"/>
  <c r="DL5" i="14"/>
  <c r="DM5" i="14"/>
  <c r="DN5" i="14"/>
  <c r="DO5" i="14"/>
  <c r="DP5" i="14"/>
  <c r="DT5" i="14"/>
  <c r="DU5" i="14"/>
  <c r="DV5" i="14"/>
  <c r="DW5" i="14"/>
  <c r="DX5" i="14"/>
  <c r="DY5" i="14"/>
  <c r="DZ5" i="14"/>
  <c r="EA5" i="14"/>
  <c r="ED5" i="14"/>
  <c r="EE5" i="14"/>
  <c r="EF5" i="14"/>
  <c r="EI5" i="14"/>
  <c r="EJ5" i="14"/>
  <c r="EK5" i="14"/>
  <c r="EL5" i="14"/>
  <c r="EM5" i="14"/>
  <c r="EP5" i="14"/>
  <c r="EQ5" i="14"/>
  <c r="ER5" i="14"/>
  <c r="ES5" i="14"/>
  <c r="ET5" i="14"/>
  <c r="EU5" i="14"/>
  <c r="EV5" i="14"/>
  <c r="EW5" i="14"/>
  <c r="EX5" i="14"/>
  <c r="EY5" i="14"/>
  <c r="EZ5" i="14"/>
  <c r="FA5" i="14"/>
  <c r="FB5" i="14"/>
  <c r="FC5" i="14"/>
  <c r="FD5" i="14"/>
  <c r="FE5" i="14"/>
  <c r="FF5" i="14"/>
  <c r="FI5" i="14"/>
  <c r="FJ5" i="14"/>
  <c r="FK5" i="14"/>
  <c r="FL5" i="14"/>
  <c r="FM5" i="14"/>
  <c r="FN5" i="14"/>
  <c r="FQ5" i="14"/>
  <c r="FR5" i="14"/>
  <c r="FU5" i="14"/>
  <c r="FV5" i="14"/>
  <c r="FW5" i="14"/>
  <c r="FX5" i="14"/>
  <c r="FY5" i="14"/>
  <c r="FZ5" i="14"/>
  <c r="GA5" i="14"/>
  <c r="GB5" i="14"/>
  <c r="GC5" i="14"/>
  <c r="GD5" i="14"/>
  <c r="GE5" i="14"/>
  <c r="GF5" i="14"/>
  <c r="GG5" i="14"/>
  <c r="GH5" i="14"/>
  <c r="GI5" i="14"/>
  <c r="GL5" i="14"/>
  <c r="GM5" i="14"/>
  <c r="GP5" i="14"/>
  <c r="GQ5" i="14"/>
  <c r="GR5" i="14"/>
  <c r="GS5" i="14"/>
  <c r="GT5" i="14"/>
  <c r="GU5" i="14"/>
  <c r="GV5" i="14"/>
  <c r="GW5" i="14"/>
  <c r="GX5" i="14"/>
  <c r="GY5" i="14"/>
  <c r="GZ5" i="14"/>
  <c r="HA5" i="14"/>
  <c r="HE5" i="14"/>
  <c r="HF5" i="14"/>
  <c r="HG5" i="14"/>
  <c r="HH5" i="14"/>
  <c r="HI5" i="14"/>
  <c r="HJ5" i="14"/>
  <c r="HK5" i="14"/>
  <c r="HL5" i="14"/>
  <c r="HM5" i="14"/>
  <c r="HN5" i="14"/>
  <c r="HO5" i="14"/>
  <c r="HR5" i="14"/>
  <c r="HS5" i="14"/>
  <c r="HT5" i="14"/>
  <c r="HU5" i="14"/>
  <c r="HV5" i="14"/>
  <c r="HW5" i="14"/>
  <c r="HX5" i="14"/>
  <c r="HY5" i="14"/>
  <c r="HZ5" i="14"/>
  <c r="IA5" i="14"/>
  <c r="IB5" i="14"/>
  <c r="IC5" i="14"/>
  <c r="IE5" i="14"/>
  <c r="IH5" i="14"/>
  <c r="II5" i="14"/>
  <c r="IJ5" i="14"/>
  <c r="IM5" i="14"/>
  <c r="IN5" i="14"/>
  <c r="IO5" i="14"/>
  <c r="IP5" i="14"/>
  <c r="IQ5" i="14"/>
  <c r="IR5" i="14"/>
  <c r="IS5" i="14"/>
  <c r="IT5" i="14"/>
  <c r="IU5" i="14"/>
  <c r="IV5" i="14"/>
  <c r="IX5" i="14"/>
  <c r="JA5" i="14"/>
  <c r="JB5" i="14"/>
  <c r="JC5" i="14"/>
  <c r="JD5" i="14"/>
  <c r="JE5" i="14"/>
  <c r="JF5" i="14"/>
  <c r="JG5" i="14"/>
  <c r="JH5" i="14"/>
  <c r="JI5" i="14"/>
  <c r="JJ5" i="14"/>
  <c r="JK5" i="14"/>
  <c r="JN5" i="14"/>
  <c r="JO5" i="14"/>
  <c r="JP5" i="14"/>
  <c r="JQ5" i="14"/>
  <c r="JR5" i="14"/>
  <c r="JS5" i="14"/>
  <c r="JT5" i="14"/>
  <c r="JU5" i="14"/>
  <c r="JV5" i="14"/>
  <c r="JW5" i="14"/>
  <c r="JX5" i="14"/>
  <c r="JY5" i="14"/>
  <c r="JZ5" i="14"/>
  <c r="KA5" i="14"/>
  <c r="KB5" i="14"/>
  <c r="KC5" i="14"/>
  <c r="KD5" i="14"/>
  <c r="KE5" i="14"/>
  <c r="KF5" i="14"/>
  <c r="KG5" i="14"/>
  <c r="KH5" i="14"/>
  <c r="KI5" i="14"/>
  <c r="KJ5" i="14"/>
  <c r="KK5" i="14"/>
  <c r="KM5" i="14"/>
  <c r="KP5" i="14"/>
  <c r="KQ5" i="14"/>
  <c r="KR5" i="14"/>
  <c r="KS5" i="14"/>
  <c r="KT5" i="14"/>
  <c r="KU5" i="14"/>
  <c r="KV5" i="14"/>
  <c r="KW5" i="14"/>
  <c r="KX5" i="14"/>
  <c r="KY5" i="14"/>
  <c r="KZ5" i="14"/>
  <c r="LA5" i="14"/>
  <c r="BB6" i="14"/>
  <c r="BC6" i="14"/>
  <c r="BD6" i="14"/>
  <c r="BE6" i="14"/>
  <c r="BF6" i="14"/>
  <c r="BG6" i="14"/>
  <c r="BH6" i="14"/>
  <c r="BK6" i="14"/>
  <c r="BL6" i="14"/>
  <c r="BM6" i="14"/>
  <c r="BN6" i="14"/>
  <c r="BO6" i="14"/>
  <c r="BS6" i="14"/>
  <c r="BW6" i="14"/>
  <c r="BX6" i="14"/>
  <c r="BY6" i="14"/>
  <c r="BZ6" i="14"/>
  <c r="CA6" i="14"/>
  <c r="CB6" i="14"/>
  <c r="CE6" i="14"/>
  <c r="CF6" i="14"/>
  <c r="CG6" i="14"/>
  <c r="CH6" i="14"/>
  <c r="CK6" i="14"/>
  <c r="CL6" i="14"/>
  <c r="CO6" i="14"/>
  <c r="CP6" i="14"/>
  <c r="CQ6" i="14"/>
  <c r="CR6" i="14"/>
  <c r="CV6" i="14"/>
  <c r="CX6" i="14"/>
  <c r="CY6" i="14"/>
  <c r="CZ6" i="14"/>
  <c r="DA6" i="14"/>
  <c r="DD6" i="14"/>
  <c r="DE6" i="14"/>
  <c r="DF6" i="14"/>
  <c r="DG6" i="14"/>
  <c r="DH6" i="14"/>
  <c r="DI6" i="14"/>
  <c r="DJ6" i="14"/>
  <c r="DK6" i="14"/>
  <c r="DL6" i="14"/>
  <c r="DM6" i="14"/>
  <c r="DN6" i="14"/>
  <c r="DO6" i="14"/>
  <c r="DP6" i="14"/>
  <c r="DT6" i="14"/>
  <c r="DU6" i="14"/>
  <c r="DV6" i="14"/>
  <c r="DW6" i="14"/>
  <c r="DX6" i="14"/>
  <c r="DY6" i="14"/>
  <c r="DZ6" i="14"/>
  <c r="EA6" i="14"/>
  <c r="ED6" i="14"/>
  <c r="EE6" i="14"/>
  <c r="EF6" i="14"/>
  <c r="EI6" i="14"/>
  <c r="EJ6" i="14"/>
  <c r="EK6" i="14"/>
  <c r="EL6" i="14"/>
  <c r="EM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C6" i="14"/>
  <c r="FD6" i="14"/>
  <c r="FE6" i="14"/>
  <c r="FF6" i="14"/>
  <c r="FI6" i="14"/>
  <c r="FJ6" i="14"/>
  <c r="FK6" i="14"/>
  <c r="FL6" i="14"/>
  <c r="FM6" i="14"/>
  <c r="FN6" i="14"/>
  <c r="FQ6" i="14"/>
  <c r="FR6" i="14"/>
  <c r="FU6" i="14"/>
  <c r="FV6" i="14"/>
  <c r="FW6" i="14"/>
  <c r="FX6" i="14"/>
  <c r="FY6" i="14"/>
  <c r="FZ6" i="14"/>
  <c r="GA6" i="14"/>
  <c r="GB6" i="14"/>
  <c r="GC6" i="14"/>
  <c r="GD6" i="14"/>
  <c r="GE6" i="14"/>
  <c r="GF6" i="14"/>
  <c r="GG6" i="14"/>
  <c r="GH6" i="14"/>
  <c r="GI6" i="14"/>
  <c r="GL6" i="14"/>
  <c r="GM6" i="14"/>
  <c r="GP6" i="14"/>
  <c r="GQ6" i="14"/>
  <c r="GR6" i="14"/>
  <c r="GS6" i="14"/>
  <c r="GT6" i="14"/>
  <c r="GU6" i="14"/>
  <c r="GV6" i="14"/>
  <c r="GW6" i="14"/>
  <c r="GX6" i="14"/>
  <c r="GY6" i="14"/>
  <c r="GZ6" i="14"/>
  <c r="HA6" i="14"/>
  <c r="HE6" i="14"/>
  <c r="HF6" i="14"/>
  <c r="HG6" i="14"/>
  <c r="HH6" i="14"/>
  <c r="HI6" i="14"/>
  <c r="HJ6" i="14"/>
  <c r="HK6" i="14"/>
  <c r="HL6" i="14"/>
  <c r="HM6" i="14"/>
  <c r="HN6" i="14"/>
  <c r="HO6" i="14"/>
  <c r="HR6" i="14"/>
  <c r="HS6" i="14"/>
  <c r="HT6" i="14"/>
  <c r="HU6" i="14"/>
  <c r="HV6" i="14"/>
  <c r="HW6" i="14"/>
  <c r="HX6" i="14"/>
  <c r="HY6" i="14"/>
  <c r="HZ6" i="14"/>
  <c r="IA6" i="14"/>
  <c r="IB6" i="14"/>
  <c r="IC6" i="14"/>
  <c r="IE6" i="14"/>
  <c r="IH6" i="14"/>
  <c r="II6" i="14"/>
  <c r="IJ6" i="14"/>
  <c r="IM6" i="14"/>
  <c r="IN6" i="14"/>
  <c r="IO6" i="14"/>
  <c r="IP6" i="14"/>
  <c r="IQ6" i="14"/>
  <c r="IR6" i="14"/>
  <c r="IS6" i="14"/>
  <c r="IT6" i="14"/>
  <c r="IU6" i="14"/>
  <c r="IV6" i="14"/>
  <c r="IX6" i="14"/>
  <c r="JA6" i="14"/>
  <c r="JB6" i="14"/>
  <c r="JC6" i="14"/>
  <c r="JD6" i="14"/>
  <c r="JE6" i="14"/>
  <c r="JF6" i="14"/>
  <c r="JG6" i="14"/>
  <c r="JH6" i="14"/>
  <c r="JI6" i="14"/>
  <c r="JJ6" i="14"/>
  <c r="JK6" i="14"/>
  <c r="JN6" i="14"/>
  <c r="JO6" i="14"/>
  <c r="JP6" i="14"/>
  <c r="JQ6" i="14"/>
  <c r="JR6" i="14"/>
  <c r="JS6" i="14"/>
  <c r="JT6" i="14"/>
  <c r="JU6" i="14"/>
  <c r="JV6" i="14"/>
  <c r="JW6" i="14"/>
  <c r="JX6" i="14"/>
  <c r="JY6" i="14"/>
  <c r="JZ6" i="14"/>
  <c r="KA6" i="14"/>
  <c r="KB6" i="14"/>
  <c r="KC6" i="14"/>
  <c r="KD6" i="14"/>
  <c r="KE6" i="14"/>
  <c r="KF6" i="14"/>
  <c r="KG6" i="14"/>
  <c r="KH6" i="14"/>
  <c r="KI6" i="14"/>
  <c r="KJ6" i="14"/>
  <c r="KK6" i="14"/>
  <c r="KM6" i="14"/>
  <c r="KP6" i="14"/>
  <c r="KQ6" i="14"/>
  <c r="KR6" i="14"/>
  <c r="KS6" i="14"/>
  <c r="KT6" i="14"/>
  <c r="KU6" i="14"/>
  <c r="KV6" i="14"/>
  <c r="KW6" i="14"/>
  <c r="KX6" i="14"/>
  <c r="KY6" i="14"/>
  <c r="KZ6" i="14"/>
  <c r="LA6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Q7" i="14"/>
  <c r="BR7" i="14"/>
  <c r="BS7" i="14"/>
  <c r="BT7" i="14"/>
  <c r="BU7" i="14"/>
  <c r="BV7" i="14"/>
  <c r="BW7" i="14"/>
  <c r="BX7" i="14"/>
  <c r="BY7" i="14"/>
  <c r="BZ7" i="14"/>
  <c r="CA7" i="14"/>
  <c r="CB7" i="14"/>
  <c r="CC7" i="14"/>
  <c r="CD7" i="14"/>
  <c r="CE7" i="14"/>
  <c r="CF7" i="14"/>
  <c r="CG7" i="14"/>
  <c r="CH7" i="14"/>
  <c r="CI7" i="14"/>
  <c r="CJ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A7" i="14"/>
  <c r="DB7" i="14"/>
  <c r="DC7" i="14"/>
  <c r="DD7" i="14"/>
  <c r="DE7" i="14"/>
  <c r="DF7" i="14"/>
  <c r="DG7" i="14"/>
  <c r="DH7" i="14"/>
  <c r="DI7" i="14"/>
  <c r="DJ7" i="14"/>
  <c r="DK7" i="14"/>
  <c r="DL7" i="14"/>
  <c r="DM7" i="14"/>
  <c r="DN7" i="14"/>
  <c r="DO7" i="14"/>
  <c r="DP7" i="14"/>
  <c r="DQ7" i="14"/>
  <c r="DR7" i="14"/>
  <c r="DS7" i="14"/>
  <c r="DT7" i="14"/>
  <c r="DU7" i="14"/>
  <c r="DV7" i="14"/>
  <c r="DW7" i="14"/>
  <c r="DX7" i="14"/>
  <c r="DY7" i="14"/>
  <c r="DZ7" i="14"/>
  <c r="EA7" i="14"/>
  <c r="EB7" i="14"/>
  <c r="EC7" i="14"/>
  <c r="ED7" i="14"/>
  <c r="EE7" i="14"/>
  <c r="EF7" i="14"/>
  <c r="EG7" i="14"/>
  <c r="EH7" i="14"/>
  <c r="EI7" i="14"/>
  <c r="EJ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C7" i="14"/>
  <c r="FD7" i="14"/>
  <c r="FE7" i="14"/>
  <c r="FF7" i="14"/>
  <c r="FG7" i="14"/>
  <c r="FH7" i="14"/>
  <c r="FI7" i="14"/>
  <c r="FJ7" i="14"/>
  <c r="FK7" i="14"/>
  <c r="FL7" i="14"/>
  <c r="FM7" i="14"/>
  <c r="FN7" i="14"/>
  <c r="FO7" i="14"/>
  <c r="FP7" i="14"/>
  <c r="FQ7" i="14"/>
  <c r="FR7" i="14"/>
  <c r="FS7" i="14"/>
  <c r="FT7" i="14"/>
  <c r="FU7" i="14"/>
  <c r="FV7" i="14"/>
  <c r="FW7" i="14"/>
  <c r="FX7" i="14"/>
  <c r="FY7" i="14"/>
  <c r="FZ7" i="14"/>
  <c r="GA7" i="14"/>
  <c r="GB7" i="14"/>
  <c r="GC7" i="14"/>
  <c r="GD7" i="14"/>
  <c r="GE7" i="14"/>
  <c r="GF7" i="14"/>
  <c r="GG7" i="14"/>
  <c r="GH7" i="14"/>
  <c r="GI7" i="14"/>
  <c r="GJ7" i="14"/>
  <c r="GK7" i="14"/>
  <c r="GL7" i="14"/>
  <c r="GM7" i="14"/>
  <c r="GN7" i="14"/>
  <c r="GO7" i="14"/>
  <c r="GP7" i="14"/>
  <c r="GQ7" i="14"/>
  <c r="GR7" i="14"/>
  <c r="GS7" i="14"/>
  <c r="GT7" i="14"/>
  <c r="GU7" i="14"/>
  <c r="GV7" i="14"/>
  <c r="GW7" i="14"/>
  <c r="GX7" i="14"/>
  <c r="GY7" i="14"/>
  <c r="GZ7" i="14"/>
  <c r="HA7" i="14"/>
  <c r="HB7" i="14"/>
  <c r="HC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V7" i="14"/>
  <c r="HW7" i="14"/>
  <c r="HX7" i="14"/>
  <c r="HY7" i="14"/>
  <c r="HZ7" i="14"/>
  <c r="IA7" i="14"/>
  <c r="IB7" i="14"/>
  <c r="IC7" i="14"/>
  <c r="ID7" i="14"/>
  <c r="IE7" i="14"/>
  <c r="IF7" i="14"/>
  <c r="IG7" i="14"/>
  <c r="IH7" i="14"/>
  <c r="II7" i="14"/>
  <c r="IJ7" i="14"/>
  <c r="IK7" i="14"/>
  <c r="IL7" i="14"/>
  <c r="IM7" i="14"/>
  <c r="IN7" i="14"/>
  <c r="IO7" i="14"/>
  <c r="IP7" i="14"/>
  <c r="IQ7" i="14"/>
  <c r="IR7" i="14"/>
  <c r="IS7" i="14"/>
  <c r="IT7" i="14"/>
  <c r="IU7" i="14"/>
  <c r="IV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L7" i="14"/>
  <c r="JM7" i="14"/>
  <c r="JN7" i="14"/>
  <c r="JO7" i="14"/>
  <c r="JP7" i="14"/>
  <c r="JQ7" i="14"/>
  <c r="JR7" i="14"/>
  <c r="JS7" i="14"/>
  <c r="JT7" i="14"/>
  <c r="JU7" i="14"/>
  <c r="JV7" i="14"/>
  <c r="JW7" i="14"/>
  <c r="JX7" i="14"/>
  <c r="JY7" i="14"/>
  <c r="JZ7" i="14"/>
  <c r="KA7" i="14"/>
  <c r="KB7" i="14"/>
  <c r="KC7" i="14"/>
  <c r="KD7" i="14"/>
  <c r="KE7" i="14"/>
  <c r="KF7" i="14"/>
  <c r="KG7" i="14"/>
  <c r="KH7" i="14"/>
  <c r="KI7" i="14"/>
  <c r="KJ7" i="14"/>
  <c r="KK7" i="14"/>
  <c r="KL7" i="14"/>
  <c r="KM7" i="14"/>
  <c r="KN7" i="14"/>
  <c r="KO7" i="14"/>
  <c r="KP7" i="14"/>
  <c r="KQ7" i="14"/>
  <c r="KR7" i="14"/>
  <c r="KS7" i="14"/>
  <c r="KT7" i="14"/>
  <c r="KU7" i="14"/>
  <c r="KV7" i="14"/>
  <c r="KW7" i="14"/>
  <c r="KX7" i="14"/>
  <c r="KY7" i="14"/>
  <c r="KZ7" i="14"/>
  <c r="LA7" i="14"/>
  <c r="BA5" i="15"/>
  <c r="BB5" i="15"/>
  <c r="BC5" i="15"/>
  <c r="BD5" i="15"/>
  <c r="BE5" i="15"/>
  <c r="BF5" i="15"/>
  <c r="BG5" i="15"/>
  <c r="BH5" i="15"/>
  <c r="BJ5" i="15"/>
  <c r="BK5" i="15"/>
  <c r="BL5" i="15"/>
  <c r="BM5" i="15"/>
  <c r="BN5" i="15"/>
  <c r="BO5" i="15"/>
  <c r="BR5" i="15"/>
  <c r="BS5" i="15"/>
  <c r="BW5" i="15"/>
  <c r="BX5" i="15"/>
  <c r="BY5" i="15"/>
  <c r="BZ5" i="15"/>
  <c r="CA5" i="15"/>
  <c r="CB5" i="15"/>
  <c r="CE5" i="15"/>
  <c r="CF5" i="15"/>
  <c r="CG5" i="15"/>
  <c r="CH5" i="15"/>
  <c r="CL5" i="15"/>
  <c r="CO5" i="15"/>
  <c r="CP5" i="15"/>
  <c r="CQ5" i="15"/>
  <c r="CR5" i="15"/>
  <c r="CV5" i="15"/>
  <c r="CY5" i="15"/>
  <c r="CZ5" i="15"/>
  <c r="DA5" i="15"/>
  <c r="DE5" i="15"/>
  <c r="DF5" i="15"/>
  <c r="DG5" i="15"/>
  <c r="DH5" i="15"/>
  <c r="DI5" i="15"/>
  <c r="DJ5" i="15"/>
  <c r="DK5" i="15"/>
  <c r="DL5" i="15"/>
  <c r="DM5" i="15"/>
  <c r="DN5" i="15"/>
  <c r="DO5" i="15"/>
  <c r="DP5" i="15"/>
  <c r="DS5" i="15"/>
  <c r="DT5" i="15"/>
  <c r="DU5" i="15"/>
  <c r="DV5" i="15"/>
  <c r="DW5" i="15"/>
  <c r="DX5" i="15"/>
  <c r="DY5" i="15"/>
  <c r="DZ5" i="15"/>
  <c r="EA5" i="15"/>
  <c r="ED5" i="15"/>
  <c r="EE5" i="15"/>
  <c r="EF5" i="15"/>
  <c r="EI5" i="15"/>
  <c r="EJ5" i="15"/>
  <c r="EK5" i="15"/>
  <c r="EL5" i="15"/>
  <c r="EM5" i="15"/>
  <c r="EP5" i="15"/>
  <c r="EQ5" i="15"/>
  <c r="ER5" i="15"/>
  <c r="ES5" i="15"/>
  <c r="ET5" i="15"/>
  <c r="EU5" i="15"/>
  <c r="EV5" i="15"/>
  <c r="EW5" i="15"/>
  <c r="EX5" i="15"/>
  <c r="EY5" i="15"/>
  <c r="EZ5" i="15"/>
  <c r="FA5" i="15"/>
  <c r="FB5" i="15"/>
  <c r="FC5" i="15"/>
  <c r="FD5" i="15"/>
  <c r="FE5" i="15"/>
  <c r="FF5" i="15"/>
  <c r="FI5" i="15"/>
  <c r="FJ5" i="15"/>
  <c r="FK5" i="15"/>
  <c r="FL5" i="15"/>
  <c r="FM5" i="15"/>
  <c r="FN5" i="15"/>
  <c r="FQ5" i="15"/>
  <c r="FR5" i="15"/>
  <c r="FU5" i="15"/>
  <c r="FV5" i="15"/>
  <c r="FW5" i="15"/>
  <c r="FX5" i="15"/>
  <c r="FY5" i="15"/>
  <c r="FZ5" i="15"/>
  <c r="GA5" i="15"/>
  <c r="GB5" i="15"/>
  <c r="GC5" i="15"/>
  <c r="GD5" i="15"/>
  <c r="GE5" i="15"/>
  <c r="GF5" i="15"/>
  <c r="GG5" i="15"/>
  <c r="GH5" i="15"/>
  <c r="GI5" i="15"/>
  <c r="GL5" i="15"/>
  <c r="GM5" i="15"/>
  <c r="GP5" i="15"/>
  <c r="GQ5" i="15"/>
  <c r="GR5" i="15"/>
  <c r="GS5" i="15"/>
  <c r="GT5" i="15"/>
  <c r="GU5" i="15"/>
  <c r="GV5" i="15"/>
  <c r="GW5" i="15"/>
  <c r="GX5" i="15"/>
  <c r="GY5" i="15"/>
  <c r="GZ5" i="15"/>
  <c r="HA5" i="15"/>
  <c r="HE5" i="15"/>
  <c r="HF5" i="15"/>
  <c r="HG5" i="15"/>
  <c r="HH5" i="15"/>
  <c r="HI5" i="15"/>
  <c r="HJ5" i="15"/>
  <c r="HK5" i="15"/>
  <c r="HL5" i="15"/>
  <c r="HM5" i="15"/>
  <c r="HN5" i="15"/>
  <c r="HO5" i="15"/>
  <c r="HR5" i="15"/>
  <c r="HS5" i="15"/>
  <c r="HT5" i="15"/>
  <c r="HU5" i="15"/>
  <c r="HV5" i="15"/>
  <c r="HW5" i="15"/>
  <c r="HX5" i="15"/>
  <c r="HY5" i="15"/>
  <c r="HZ5" i="15"/>
  <c r="IA5" i="15"/>
  <c r="IB5" i="15"/>
  <c r="IC5" i="15"/>
  <c r="IE5" i="15"/>
  <c r="IH5" i="15"/>
  <c r="II5" i="15"/>
  <c r="IJ5" i="15"/>
  <c r="IM5" i="15"/>
  <c r="IN5" i="15"/>
  <c r="IO5" i="15"/>
  <c r="IP5" i="15"/>
  <c r="IQ5" i="15"/>
  <c r="IR5" i="15"/>
  <c r="IS5" i="15"/>
  <c r="IT5" i="15"/>
  <c r="IU5" i="15"/>
  <c r="IV5" i="15"/>
  <c r="IX5" i="15"/>
  <c r="JA5" i="15"/>
  <c r="JB5" i="15"/>
  <c r="JC5" i="15"/>
  <c r="JD5" i="15"/>
  <c r="JE5" i="15"/>
  <c r="JF5" i="15"/>
  <c r="JG5" i="15"/>
  <c r="JH5" i="15"/>
  <c r="JI5" i="15"/>
  <c r="JJ5" i="15"/>
  <c r="JK5" i="15"/>
  <c r="JN5" i="15"/>
  <c r="JO5" i="15"/>
  <c r="JP5" i="15"/>
  <c r="JQ5" i="15"/>
  <c r="JR5" i="15"/>
  <c r="JS5" i="15"/>
  <c r="JT5" i="15"/>
  <c r="JU5" i="15"/>
  <c r="JV5" i="15"/>
  <c r="JW5" i="15"/>
  <c r="JX5" i="15"/>
  <c r="JY5" i="15"/>
  <c r="JZ5" i="15"/>
  <c r="KA5" i="15"/>
  <c r="KB5" i="15"/>
  <c r="KC5" i="15"/>
  <c r="KD5" i="15"/>
  <c r="KE5" i="15"/>
  <c r="KF5" i="15"/>
  <c r="KG5" i="15"/>
  <c r="KH5" i="15"/>
  <c r="KI5" i="15"/>
  <c r="KJ5" i="15"/>
  <c r="KK5" i="15"/>
  <c r="KM5" i="15"/>
  <c r="KN5" i="15"/>
  <c r="KO5" i="15"/>
  <c r="KP5" i="15"/>
  <c r="KQ5" i="15"/>
  <c r="KR5" i="15"/>
  <c r="KS5" i="15"/>
  <c r="KT5" i="15"/>
  <c r="KU5" i="15"/>
  <c r="KV5" i="15"/>
  <c r="KW5" i="15"/>
  <c r="KX5" i="15"/>
  <c r="KY5" i="15"/>
  <c r="KZ5" i="15"/>
  <c r="LA5" i="15"/>
  <c r="BA6" i="15"/>
  <c r="BB6" i="15"/>
  <c r="BC6" i="15"/>
  <c r="BD6" i="15"/>
  <c r="BE6" i="15"/>
  <c r="BF6" i="15"/>
  <c r="BG6" i="15"/>
  <c r="BH6" i="15"/>
  <c r="BJ6" i="15"/>
  <c r="BK6" i="15"/>
  <c r="BL6" i="15"/>
  <c r="BM6" i="15"/>
  <c r="BN6" i="15"/>
  <c r="BO6" i="15"/>
  <c r="BR6" i="15"/>
  <c r="BS6" i="15"/>
  <c r="BW6" i="15"/>
  <c r="BX6" i="15"/>
  <c r="BY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A6" i="15"/>
  <c r="DE6" i="15"/>
  <c r="DF6" i="15"/>
  <c r="DG6" i="15"/>
  <c r="DH6" i="15"/>
  <c r="DI6" i="15"/>
  <c r="DJ6" i="15"/>
  <c r="DK6" i="15"/>
  <c r="DL6" i="15"/>
  <c r="DM6" i="15"/>
  <c r="DN6" i="15"/>
  <c r="DO6" i="15"/>
  <c r="DP6" i="15"/>
  <c r="DS6" i="15"/>
  <c r="DT6" i="15"/>
  <c r="DU6" i="15"/>
  <c r="DV6" i="15"/>
  <c r="DW6" i="15"/>
  <c r="DX6" i="15"/>
  <c r="DY6" i="15"/>
  <c r="DZ6" i="15"/>
  <c r="EA6" i="15"/>
  <c r="ED6" i="15"/>
  <c r="EE6" i="15"/>
  <c r="EF6" i="15"/>
  <c r="EI6" i="15"/>
  <c r="EJ6" i="15"/>
  <c r="EK6" i="15"/>
  <c r="EL6" i="15"/>
  <c r="EM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FC6" i="15"/>
  <c r="FD6" i="15"/>
  <c r="FE6" i="15"/>
  <c r="FF6" i="15"/>
  <c r="FI6" i="15"/>
  <c r="FJ6" i="15"/>
  <c r="FK6" i="15"/>
  <c r="FL6" i="15"/>
  <c r="FM6" i="15"/>
  <c r="FN6" i="15"/>
  <c r="FQ6" i="15"/>
  <c r="FR6" i="15"/>
  <c r="FV6" i="15"/>
  <c r="FW6" i="15"/>
  <c r="FX6" i="15"/>
  <c r="FY6" i="15"/>
  <c r="FZ6" i="15"/>
  <c r="GA6" i="15"/>
  <c r="GB6" i="15"/>
  <c r="GC6" i="15"/>
  <c r="GD6" i="15"/>
  <c r="GE6" i="15"/>
  <c r="GF6" i="15"/>
  <c r="GG6" i="15"/>
  <c r="GH6" i="15"/>
  <c r="GI6" i="15"/>
  <c r="GL6" i="15"/>
  <c r="GM6" i="15"/>
  <c r="GP6" i="15"/>
  <c r="GQ6" i="15"/>
  <c r="GR6" i="15"/>
  <c r="GS6" i="15"/>
  <c r="GT6" i="15"/>
  <c r="GU6" i="15"/>
  <c r="GV6" i="15"/>
  <c r="GW6" i="15"/>
  <c r="GX6" i="15"/>
  <c r="GY6" i="15"/>
  <c r="GZ6" i="15"/>
  <c r="HA6" i="15"/>
  <c r="HE6" i="15"/>
  <c r="HF6" i="15"/>
  <c r="HG6" i="15"/>
  <c r="HH6" i="15"/>
  <c r="HI6" i="15"/>
  <c r="HJ6" i="15"/>
  <c r="HK6" i="15"/>
  <c r="HL6" i="15"/>
  <c r="HM6" i="15"/>
  <c r="HN6" i="15"/>
  <c r="HO6" i="15"/>
  <c r="HR6" i="15"/>
  <c r="HS6" i="15"/>
  <c r="HT6" i="15"/>
  <c r="HU6" i="15"/>
  <c r="HV6" i="15"/>
  <c r="HW6" i="15"/>
  <c r="HX6" i="15"/>
  <c r="HY6" i="15"/>
  <c r="HZ6" i="15"/>
  <c r="IA6" i="15"/>
  <c r="IB6" i="15"/>
  <c r="IC6" i="15"/>
  <c r="IE6" i="15"/>
  <c r="IH6" i="15"/>
  <c r="II6" i="15"/>
  <c r="IJ6" i="15"/>
  <c r="IM6" i="15"/>
  <c r="IN6" i="15"/>
  <c r="IO6" i="15"/>
  <c r="IP6" i="15"/>
  <c r="IQ6" i="15"/>
  <c r="IR6" i="15"/>
  <c r="IS6" i="15"/>
  <c r="IT6" i="15"/>
  <c r="IU6" i="15"/>
  <c r="IV6" i="15"/>
  <c r="IX6" i="15"/>
  <c r="JA6" i="15"/>
  <c r="JB6" i="15"/>
  <c r="JC6" i="15"/>
  <c r="JD6" i="15"/>
  <c r="JE6" i="15"/>
  <c r="JF6" i="15"/>
  <c r="JG6" i="15"/>
  <c r="JH6" i="15"/>
  <c r="JI6" i="15"/>
  <c r="JJ6" i="15"/>
  <c r="JK6" i="15"/>
  <c r="JN6" i="15"/>
  <c r="JO6" i="15"/>
  <c r="JP6" i="15"/>
  <c r="JQ6" i="15"/>
  <c r="JR6" i="15"/>
  <c r="JS6" i="15"/>
  <c r="JT6" i="15"/>
  <c r="JU6" i="15"/>
  <c r="JV6" i="15"/>
  <c r="JW6" i="15"/>
  <c r="JX6" i="15"/>
  <c r="JY6" i="15"/>
  <c r="JZ6" i="15"/>
  <c r="KA6" i="15"/>
  <c r="KB6" i="15"/>
  <c r="KC6" i="15"/>
  <c r="KD6" i="15"/>
  <c r="KE6" i="15"/>
  <c r="KF6" i="15"/>
  <c r="KG6" i="15"/>
  <c r="KH6" i="15"/>
  <c r="KI6" i="15"/>
  <c r="KJ6" i="15"/>
  <c r="KK6" i="15"/>
  <c r="KM6" i="15"/>
  <c r="KN6" i="15"/>
  <c r="KO6" i="15"/>
  <c r="KP6" i="15"/>
  <c r="KQ6" i="15"/>
  <c r="KR6" i="15"/>
  <c r="KS6" i="15"/>
  <c r="KT6" i="15"/>
  <c r="KU6" i="15"/>
  <c r="KV6" i="15"/>
  <c r="KW6" i="15"/>
  <c r="KX6" i="15"/>
  <c r="KY6" i="15"/>
  <c r="KZ6" i="15"/>
  <c r="LA6" i="15"/>
  <c r="BA7" i="15"/>
  <c r="BB7" i="15"/>
  <c r="BC7" i="15"/>
  <c r="BD7" i="15"/>
  <c r="BE7" i="15"/>
  <c r="BF7" i="15"/>
  <c r="BG7" i="15"/>
  <c r="BH7" i="15"/>
  <c r="BI7" i="15"/>
  <c r="BJ7" i="15"/>
  <c r="BK7" i="15"/>
  <c r="BL7" i="15"/>
  <c r="BM7" i="15"/>
  <c r="BN7" i="15"/>
  <c r="BO7" i="15"/>
  <c r="BP7" i="15"/>
  <c r="BQ7" i="15"/>
  <c r="BR7" i="15"/>
  <c r="BS7" i="15"/>
  <c r="BT7" i="15"/>
  <c r="BU7" i="15"/>
  <c r="BV7" i="15"/>
  <c r="BW7" i="15"/>
  <c r="BX7" i="15"/>
  <c r="BY7" i="15"/>
  <c r="BZ7" i="15"/>
  <c r="CA7" i="15"/>
  <c r="CB7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CP7" i="15"/>
  <c r="CQ7" i="15"/>
  <c r="CR7" i="15"/>
  <c r="CS7" i="15"/>
  <c r="CT7" i="15"/>
  <c r="CU7" i="15"/>
  <c r="CV7" i="15"/>
  <c r="CW7" i="15"/>
  <c r="CX7" i="15"/>
  <c r="CY7" i="15"/>
  <c r="CZ7" i="15"/>
  <c r="DA7" i="15"/>
  <c r="DB7" i="15"/>
  <c r="DC7" i="15"/>
  <c r="DD7" i="15"/>
  <c r="DE7" i="15"/>
  <c r="DF7" i="15"/>
  <c r="DG7" i="15"/>
  <c r="DH7" i="15"/>
  <c r="DI7" i="15"/>
  <c r="DJ7" i="15"/>
  <c r="DK7" i="15"/>
  <c r="DL7" i="15"/>
  <c r="DM7" i="15"/>
  <c r="DN7" i="15"/>
  <c r="DO7" i="15"/>
  <c r="DP7" i="15"/>
  <c r="DQ7" i="15"/>
  <c r="DR7" i="15"/>
  <c r="DS7" i="15"/>
  <c r="DT7" i="15"/>
  <c r="DU7" i="15"/>
  <c r="DV7" i="15"/>
  <c r="DW7" i="15"/>
  <c r="DX7" i="15"/>
  <c r="DY7" i="15"/>
  <c r="DZ7" i="15"/>
  <c r="EA7" i="15"/>
  <c r="EB7" i="15"/>
  <c r="EC7" i="15"/>
  <c r="ED7" i="15"/>
  <c r="EE7" i="15"/>
  <c r="EF7" i="15"/>
  <c r="EG7" i="15"/>
  <c r="EH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FC7" i="15"/>
  <c r="FD7" i="15"/>
  <c r="FE7" i="15"/>
  <c r="FF7" i="15"/>
  <c r="FG7" i="15"/>
  <c r="FH7" i="15"/>
  <c r="FI7" i="15"/>
  <c r="FJ7" i="15"/>
  <c r="FK7" i="15"/>
  <c r="FL7" i="15"/>
  <c r="FM7" i="15"/>
  <c r="FN7" i="15"/>
  <c r="FO7" i="15"/>
  <c r="FP7" i="15"/>
  <c r="FQ7" i="15"/>
  <c r="FR7" i="15"/>
  <c r="FS7" i="15"/>
  <c r="FT7" i="15"/>
  <c r="FU7" i="15"/>
  <c r="FV7" i="15"/>
  <c r="FW7" i="15"/>
  <c r="FX7" i="15"/>
  <c r="FY7" i="15"/>
  <c r="FZ7" i="15"/>
  <c r="GA7" i="15"/>
  <c r="GB7" i="15"/>
  <c r="GC7" i="15"/>
  <c r="GD7" i="15"/>
  <c r="GE7" i="15"/>
  <c r="GF7" i="15"/>
  <c r="GG7" i="15"/>
  <c r="GH7" i="15"/>
  <c r="GI7" i="15"/>
  <c r="GJ7" i="15"/>
  <c r="GK7" i="15"/>
  <c r="GL7" i="15"/>
  <c r="GM7" i="15"/>
  <c r="GN7" i="15"/>
  <c r="GO7" i="15"/>
  <c r="GP7" i="15"/>
  <c r="GQ7" i="15"/>
  <c r="GR7" i="15"/>
  <c r="GS7" i="15"/>
  <c r="GT7" i="15"/>
  <c r="GU7" i="15"/>
  <c r="GV7" i="15"/>
  <c r="GW7" i="15"/>
  <c r="GX7" i="15"/>
  <c r="GY7" i="15"/>
  <c r="GZ7" i="15"/>
  <c r="HA7" i="15"/>
  <c r="HB7" i="15"/>
  <c r="HC7" i="15"/>
  <c r="HD7" i="15"/>
  <c r="HE7" i="15"/>
  <c r="HF7" i="15"/>
  <c r="HG7" i="15"/>
  <c r="HH7" i="15"/>
  <c r="HI7" i="15"/>
  <c r="HJ7" i="15"/>
  <c r="HK7" i="15"/>
  <c r="HL7" i="15"/>
  <c r="HM7" i="15"/>
  <c r="HN7" i="15"/>
  <c r="HO7" i="15"/>
  <c r="HP7" i="15"/>
  <c r="HQ7" i="15"/>
  <c r="HR7" i="15"/>
  <c r="HS7" i="15"/>
  <c r="HT7" i="15"/>
  <c r="HU7" i="15"/>
  <c r="HV7" i="15"/>
  <c r="HW7" i="15"/>
  <c r="HX7" i="15"/>
  <c r="HY7" i="15"/>
  <c r="HZ7" i="15"/>
  <c r="IA7" i="15"/>
  <c r="IB7" i="15"/>
  <c r="IC7" i="15"/>
  <c r="ID7" i="15"/>
  <c r="IE7" i="15"/>
  <c r="IF7" i="15"/>
  <c r="IG7" i="15"/>
  <c r="IH7" i="15"/>
  <c r="II7" i="15"/>
  <c r="IJ7" i="15"/>
  <c r="IK7" i="15"/>
  <c r="IL7" i="15"/>
  <c r="IM7" i="15"/>
  <c r="IN7" i="15"/>
  <c r="IO7" i="15"/>
  <c r="IP7" i="15"/>
  <c r="IQ7" i="15"/>
  <c r="IR7" i="15"/>
  <c r="IS7" i="15"/>
  <c r="IT7" i="15"/>
  <c r="IU7" i="15"/>
  <c r="IV7" i="15"/>
  <c r="IW7" i="15"/>
  <c r="IX7" i="15"/>
  <c r="IY7" i="15"/>
  <c r="IZ7" i="15"/>
  <c r="JA7" i="15"/>
  <c r="JB7" i="15"/>
  <c r="JC7" i="15"/>
  <c r="JD7" i="15"/>
  <c r="JE7" i="15"/>
  <c r="JF7" i="15"/>
  <c r="JG7" i="15"/>
  <c r="JH7" i="15"/>
  <c r="JI7" i="15"/>
  <c r="JJ7" i="15"/>
  <c r="JK7" i="15"/>
  <c r="JL7" i="15"/>
  <c r="JM7" i="15"/>
  <c r="JN7" i="15"/>
  <c r="JO7" i="15"/>
  <c r="JP7" i="15"/>
  <c r="JQ7" i="15"/>
  <c r="JR7" i="15"/>
  <c r="JS7" i="15"/>
  <c r="JT7" i="15"/>
  <c r="JU7" i="15"/>
  <c r="JV7" i="15"/>
  <c r="JW7" i="15"/>
  <c r="JX7" i="15"/>
  <c r="JY7" i="15"/>
  <c r="JZ7" i="15"/>
  <c r="KA7" i="15"/>
  <c r="KB7" i="15"/>
  <c r="KC7" i="15"/>
  <c r="KD7" i="15"/>
  <c r="KE7" i="15"/>
  <c r="KF7" i="15"/>
  <c r="KG7" i="15"/>
  <c r="KH7" i="15"/>
  <c r="KI7" i="15"/>
  <c r="KJ7" i="15"/>
  <c r="KK7" i="15"/>
  <c r="KL7" i="15"/>
  <c r="KM7" i="15"/>
  <c r="KN7" i="15"/>
  <c r="KO7" i="15"/>
  <c r="KP7" i="15"/>
  <c r="KQ7" i="15"/>
  <c r="KR7" i="15"/>
  <c r="KS7" i="15"/>
  <c r="KT7" i="15"/>
  <c r="KU7" i="15"/>
  <c r="KV7" i="15"/>
  <c r="KW7" i="15"/>
  <c r="KX7" i="15"/>
  <c r="KY7" i="15"/>
  <c r="KZ7" i="15"/>
  <c r="LA7" i="15"/>
  <c r="BA5" i="7"/>
  <c r="BB5" i="7"/>
  <c r="BC5" i="7"/>
  <c r="BD5" i="7"/>
  <c r="BE5" i="7"/>
  <c r="BF5" i="7"/>
  <c r="BG5" i="7"/>
  <c r="BH5" i="7"/>
  <c r="BK5" i="7"/>
  <c r="BL5" i="7"/>
  <c r="BM5" i="7"/>
  <c r="BN5" i="7"/>
  <c r="BO5" i="7"/>
  <c r="BS5" i="7"/>
  <c r="BW5" i="7"/>
  <c r="BX5" i="7"/>
  <c r="BY5" i="7"/>
  <c r="BZ5" i="7"/>
  <c r="CA5" i="7"/>
  <c r="CB5" i="7"/>
  <c r="CE5" i="7"/>
  <c r="CF5" i="7"/>
  <c r="CG5" i="7"/>
  <c r="CH5" i="7"/>
  <c r="CK5" i="7"/>
  <c r="CL5" i="7"/>
  <c r="CO5" i="7"/>
  <c r="CP5" i="7"/>
  <c r="CQ5" i="7"/>
  <c r="CR5" i="7"/>
  <c r="CV5" i="7"/>
  <c r="CY5" i="7"/>
  <c r="CZ5" i="7"/>
  <c r="DA5" i="7"/>
  <c r="DE5" i="7"/>
  <c r="DF5" i="7"/>
  <c r="DG5" i="7"/>
  <c r="DH5" i="7"/>
  <c r="DI5" i="7"/>
  <c r="DJ5" i="7"/>
  <c r="DK5" i="7"/>
  <c r="DL5" i="7"/>
  <c r="DM5" i="7"/>
  <c r="DN5" i="7"/>
  <c r="DO5" i="7"/>
  <c r="DP5" i="7"/>
  <c r="DT5" i="7"/>
  <c r="DU5" i="7"/>
  <c r="DV5" i="7"/>
  <c r="DW5" i="7"/>
  <c r="DX5" i="7"/>
  <c r="DY5" i="7"/>
  <c r="DZ5" i="7"/>
  <c r="EA5" i="7"/>
  <c r="EE5" i="7"/>
  <c r="EF5" i="7"/>
  <c r="EG5" i="7"/>
  <c r="EH5" i="7"/>
  <c r="EI5" i="7"/>
  <c r="EJ5" i="7"/>
  <c r="EK5" i="7"/>
  <c r="EL5" i="7"/>
  <c r="EM5" i="7"/>
  <c r="EQ5" i="7"/>
  <c r="ER5" i="7"/>
  <c r="ES5" i="7"/>
  <c r="ET5" i="7"/>
  <c r="EU5" i="7"/>
  <c r="EV5" i="7"/>
  <c r="EW5" i="7"/>
  <c r="EX5" i="7"/>
  <c r="EY5" i="7"/>
  <c r="EZ5" i="7"/>
  <c r="FA5" i="7"/>
  <c r="FB5" i="7"/>
  <c r="FC5" i="7"/>
  <c r="FD5" i="7"/>
  <c r="FE5" i="7"/>
  <c r="FF5" i="7"/>
  <c r="FI5" i="7"/>
  <c r="FJ5" i="7"/>
  <c r="FK5" i="7"/>
  <c r="FL5" i="7"/>
  <c r="FM5" i="7"/>
  <c r="FN5" i="7"/>
  <c r="FQ5" i="7"/>
  <c r="FR5" i="7"/>
  <c r="FU5" i="7"/>
  <c r="FV5" i="7"/>
  <c r="FW5" i="7"/>
  <c r="FX5" i="7"/>
  <c r="FY5" i="7"/>
  <c r="FZ5" i="7"/>
  <c r="GA5" i="7"/>
  <c r="GB5" i="7"/>
  <c r="GC5" i="7"/>
  <c r="GD5" i="7"/>
  <c r="GE5" i="7"/>
  <c r="GF5" i="7"/>
  <c r="GG5" i="7"/>
  <c r="GH5" i="7"/>
  <c r="GI5" i="7"/>
  <c r="GL5" i="7"/>
  <c r="GM5" i="7"/>
  <c r="GP5" i="7"/>
  <c r="GQ5" i="7"/>
  <c r="GR5" i="7"/>
  <c r="GS5" i="7"/>
  <c r="GT5" i="7"/>
  <c r="GU5" i="7"/>
  <c r="GV5" i="7"/>
  <c r="GW5" i="7"/>
  <c r="GX5" i="7"/>
  <c r="GY5" i="7"/>
  <c r="GZ5" i="7"/>
  <c r="HA5" i="7"/>
  <c r="HE5" i="7"/>
  <c r="HF5" i="7"/>
  <c r="HG5" i="7"/>
  <c r="HH5" i="7"/>
  <c r="HI5" i="7"/>
  <c r="HJ5" i="7"/>
  <c r="HK5" i="7"/>
  <c r="HL5" i="7"/>
  <c r="HM5" i="7"/>
  <c r="HN5" i="7"/>
  <c r="HO5" i="7"/>
  <c r="HR5" i="7"/>
  <c r="HS5" i="7"/>
  <c r="HT5" i="7"/>
  <c r="HU5" i="7"/>
  <c r="HV5" i="7"/>
  <c r="HW5" i="7"/>
  <c r="HX5" i="7"/>
  <c r="HY5" i="7"/>
  <c r="HZ5" i="7"/>
  <c r="IA5" i="7"/>
  <c r="IB5" i="7"/>
  <c r="IC5" i="7"/>
  <c r="IE5" i="7"/>
  <c r="II5" i="7"/>
  <c r="IJ5" i="7"/>
  <c r="IM5" i="7"/>
  <c r="IN5" i="7"/>
  <c r="IO5" i="7"/>
  <c r="IP5" i="7"/>
  <c r="IQ5" i="7"/>
  <c r="IR5" i="7"/>
  <c r="IS5" i="7"/>
  <c r="IT5" i="7"/>
  <c r="IU5" i="7"/>
  <c r="IV5" i="7"/>
  <c r="IX5" i="7"/>
  <c r="JA5" i="7"/>
  <c r="JB5" i="7"/>
  <c r="JC5" i="7"/>
  <c r="JD5" i="7"/>
  <c r="JE5" i="7"/>
  <c r="JF5" i="7"/>
  <c r="JG5" i="7"/>
  <c r="JH5" i="7"/>
  <c r="JI5" i="7"/>
  <c r="JJ5" i="7"/>
  <c r="JK5" i="7"/>
  <c r="JN5" i="7"/>
  <c r="JO5" i="7"/>
  <c r="JP5" i="7"/>
  <c r="JQ5" i="7"/>
  <c r="JR5" i="7"/>
  <c r="JS5" i="7"/>
  <c r="JT5" i="7"/>
  <c r="JU5" i="7"/>
  <c r="JV5" i="7"/>
  <c r="JW5" i="7"/>
  <c r="JX5" i="7"/>
  <c r="JY5" i="7"/>
  <c r="JZ5" i="7"/>
  <c r="KA5" i="7"/>
  <c r="KB5" i="7"/>
  <c r="KC5" i="7"/>
  <c r="KD5" i="7"/>
  <c r="KE5" i="7"/>
  <c r="KF5" i="7"/>
  <c r="KG5" i="7"/>
  <c r="KH5" i="7"/>
  <c r="KI5" i="7"/>
  <c r="KJ5" i="7"/>
  <c r="KK5" i="7"/>
  <c r="KM5" i="7"/>
  <c r="KP5" i="7"/>
  <c r="KQ5" i="7"/>
  <c r="KR5" i="7"/>
  <c r="KS5" i="7"/>
  <c r="KT5" i="7"/>
  <c r="KU5" i="7"/>
  <c r="KV5" i="7"/>
  <c r="KW5" i="7"/>
  <c r="KX5" i="7"/>
  <c r="KY5" i="7"/>
  <c r="KZ5" i="7"/>
  <c r="LA5" i="7"/>
  <c r="BA6" i="7"/>
  <c r="BB6" i="7"/>
  <c r="BC6" i="7"/>
  <c r="BD6" i="7"/>
  <c r="BE6" i="7"/>
  <c r="BF6" i="7"/>
  <c r="BG6" i="7"/>
  <c r="BH6" i="7"/>
  <c r="BK6" i="7"/>
  <c r="BL6" i="7"/>
  <c r="BM6" i="7"/>
  <c r="BN6" i="7"/>
  <c r="BO6" i="7"/>
  <c r="BS6" i="7"/>
  <c r="BW6" i="7"/>
  <c r="BX6" i="7"/>
  <c r="BY6" i="7"/>
  <c r="BZ6" i="7"/>
  <c r="CA6" i="7"/>
  <c r="CB6" i="7"/>
  <c r="CE6" i="7"/>
  <c r="CF6" i="7"/>
  <c r="CG6" i="7"/>
  <c r="CH6" i="7"/>
  <c r="CK6" i="7"/>
  <c r="CL6" i="7"/>
  <c r="CO6" i="7"/>
  <c r="CP6" i="7"/>
  <c r="CQ6" i="7"/>
  <c r="CR6" i="7"/>
  <c r="CV6" i="7"/>
  <c r="CY6" i="7"/>
  <c r="CZ6" i="7"/>
  <c r="DA6" i="7"/>
  <c r="DE6" i="7"/>
  <c r="DF6" i="7"/>
  <c r="DG6" i="7"/>
  <c r="DH6" i="7"/>
  <c r="DI6" i="7"/>
  <c r="DJ6" i="7"/>
  <c r="DK6" i="7"/>
  <c r="DL6" i="7"/>
  <c r="DM6" i="7"/>
  <c r="DN6" i="7"/>
  <c r="DO6" i="7"/>
  <c r="DP6" i="7"/>
  <c r="DT6" i="7"/>
  <c r="DU6" i="7"/>
  <c r="DV6" i="7"/>
  <c r="DW6" i="7"/>
  <c r="DX6" i="7"/>
  <c r="DY6" i="7"/>
  <c r="DZ6" i="7"/>
  <c r="EA6" i="7"/>
  <c r="EE6" i="7"/>
  <c r="EF6" i="7"/>
  <c r="EG6" i="7"/>
  <c r="EH6" i="7"/>
  <c r="EI6" i="7"/>
  <c r="EJ6" i="7"/>
  <c r="EK6" i="7"/>
  <c r="EL6" i="7"/>
  <c r="EM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I6" i="7"/>
  <c r="FJ6" i="7"/>
  <c r="FK6" i="7"/>
  <c r="FL6" i="7"/>
  <c r="FM6" i="7"/>
  <c r="FN6" i="7"/>
  <c r="FQ6" i="7"/>
  <c r="FR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L6" i="7"/>
  <c r="GM6" i="7"/>
  <c r="GP6" i="7"/>
  <c r="GQ6" i="7"/>
  <c r="GR6" i="7"/>
  <c r="GS6" i="7"/>
  <c r="GT6" i="7"/>
  <c r="GU6" i="7"/>
  <c r="GV6" i="7"/>
  <c r="GW6" i="7"/>
  <c r="GX6" i="7"/>
  <c r="GY6" i="7"/>
  <c r="GZ6" i="7"/>
  <c r="HA6" i="7"/>
  <c r="HE6" i="7"/>
  <c r="HF6" i="7"/>
  <c r="HG6" i="7"/>
  <c r="HH6" i="7"/>
  <c r="HI6" i="7"/>
  <c r="HJ6" i="7"/>
  <c r="HK6" i="7"/>
  <c r="HL6" i="7"/>
  <c r="HM6" i="7"/>
  <c r="HN6" i="7"/>
  <c r="HO6" i="7"/>
  <c r="HR6" i="7"/>
  <c r="HS6" i="7"/>
  <c r="HT6" i="7"/>
  <c r="HU6" i="7"/>
  <c r="HV6" i="7"/>
  <c r="HW6" i="7"/>
  <c r="HX6" i="7"/>
  <c r="HY6" i="7"/>
  <c r="HZ6" i="7"/>
  <c r="IA6" i="7"/>
  <c r="IB6" i="7"/>
  <c r="IC6" i="7"/>
  <c r="IE6" i="7"/>
  <c r="II6" i="7"/>
  <c r="IJ6" i="7"/>
  <c r="IM6" i="7"/>
  <c r="IN6" i="7"/>
  <c r="IO6" i="7"/>
  <c r="IP6" i="7"/>
  <c r="IQ6" i="7"/>
  <c r="IR6" i="7"/>
  <c r="IS6" i="7"/>
  <c r="IT6" i="7"/>
  <c r="IU6" i="7"/>
  <c r="IV6" i="7"/>
  <c r="IX6" i="7"/>
  <c r="JA6" i="7"/>
  <c r="JB6" i="7"/>
  <c r="JC6" i="7"/>
  <c r="JD6" i="7"/>
  <c r="JE6" i="7"/>
  <c r="JF6" i="7"/>
  <c r="JG6" i="7"/>
  <c r="JH6" i="7"/>
  <c r="JI6" i="7"/>
  <c r="JJ6" i="7"/>
  <c r="JK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M6" i="7"/>
  <c r="KP6" i="7"/>
  <c r="KQ6" i="7"/>
  <c r="KR6" i="7"/>
  <c r="KS6" i="7"/>
  <c r="KT6" i="7"/>
  <c r="KU6" i="7"/>
  <c r="KV6" i="7"/>
  <c r="KW6" i="7"/>
  <c r="KX6" i="7"/>
  <c r="KY6" i="7"/>
  <c r="KZ6" i="7"/>
  <c r="LA6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BD36" i="1"/>
  <c r="BD70" i="7" s="1"/>
  <c r="BC18" i="2"/>
  <c r="BC27" i="7" s="1"/>
  <c r="BC17" i="2"/>
  <c r="BC57" i="7" s="1"/>
  <c r="BC10" i="2"/>
  <c r="BC19" i="7" s="1"/>
  <c r="BB10" i="2"/>
  <c r="BB19" i="7" s="1"/>
  <c r="BB17" i="2"/>
  <c r="BB57" i="7" s="1"/>
  <c r="BB18" i="2"/>
  <c r="BB27" i="7" s="1"/>
  <c r="BB5" i="2"/>
  <c r="BC5" i="2"/>
  <c r="BD5" i="2"/>
  <c r="BE5" i="2"/>
  <c r="BF5" i="2"/>
  <c r="BG5" i="2"/>
  <c r="BH5" i="2"/>
  <c r="BK5" i="2"/>
  <c r="BL5" i="2"/>
  <c r="BM5" i="2"/>
  <c r="BN5" i="2"/>
  <c r="BO5" i="2"/>
  <c r="BR5" i="2"/>
  <c r="BS5" i="2"/>
  <c r="BW5" i="2"/>
  <c r="BX5" i="2"/>
  <c r="BY5" i="2"/>
  <c r="BZ5" i="2"/>
  <c r="CA5" i="2"/>
  <c r="CB5" i="2"/>
  <c r="CD5" i="2"/>
  <c r="CE5" i="2"/>
  <c r="CF5" i="2"/>
  <c r="CG5" i="2"/>
  <c r="CH5" i="2"/>
  <c r="CK5" i="2"/>
  <c r="CL5" i="2"/>
  <c r="CN5" i="2"/>
  <c r="CO5" i="2"/>
  <c r="CP5" i="2"/>
  <c r="CQ5" i="2"/>
  <c r="CR5" i="2"/>
  <c r="CV5" i="2"/>
  <c r="CY5" i="2"/>
  <c r="CZ5" i="2"/>
  <c r="DA5" i="2"/>
  <c r="DE5" i="2"/>
  <c r="DF5" i="2"/>
  <c r="DG5" i="2"/>
  <c r="DH5" i="2"/>
  <c r="DI5" i="2"/>
  <c r="DJ5" i="2"/>
  <c r="DK5" i="2"/>
  <c r="DL5" i="2"/>
  <c r="DM5" i="2"/>
  <c r="DN5" i="2"/>
  <c r="DO5" i="2"/>
  <c r="DP5" i="2"/>
  <c r="DT5" i="2"/>
  <c r="DU5" i="2"/>
  <c r="DV5" i="2"/>
  <c r="DW5" i="2"/>
  <c r="DX5" i="2"/>
  <c r="DY5" i="2"/>
  <c r="DZ5" i="2"/>
  <c r="EA5" i="2"/>
  <c r="ED5" i="2"/>
  <c r="EE5" i="2"/>
  <c r="EF5" i="2"/>
  <c r="EH5" i="2"/>
  <c r="EI5" i="2"/>
  <c r="EJ5" i="2"/>
  <c r="EK5" i="2"/>
  <c r="EL5" i="2"/>
  <c r="EM5" i="2"/>
  <c r="EP5" i="2"/>
  <c r="EQ5" i="2"/>
  <c r="ER5" i="2"/>
  <c r="ES5" i="2"/>
  <c r="ET5" i="2"/>
  <c r="EU5" i="2"/>
  <c r="EV5" i="2"/>
  <c r="EW5" i="2"/>
  <c r="EX5" i="2"/>
  <c r="EY5" i="2"/>
  <c r="EZ5" i="2"/>
  <c r="FA5" i="2"/>
  <c r="FB5" i="2"/>
  <c r="FC5" i="2"/>
  <c r="FD5" i="2"/>
  <c r="FE5" i="2"/>
  <c r="FF5" i="2"/>
  <c r="FI5" i="2"/>
  <c r="FJ5" i="2"/>
  <c r="FK5" i="2"/>
  <c r="FL5" i="2"/>
  <c r="FM5" i="2"/>
  <c r="FN5" i="2"/>
  <c r="FQ5" i="2"/>
  <c r="FR5" i="2"/>
  <c r="FU5" i="2"/>
  <c r="FV5" i="2"/>
  <c r="FW5" i="2"/>
  <c r="FX5" i="2"/>
  <c r="FY5" i="2"/>
  <c r="FZ5" i="2"/>
  <c r="GA5" i="2"/>
  <c r="GB5" i="2"/>
  <c r="GC5" i="2"/>
  <c r="GD5" i="2"/>
  <c r="GE5" i="2"/>
  <c r="GF5" i="2"/>
  <c r="GG5" i="2"/>
  <c r="GH5" i="2"/>
  <c r="GI5" i="2"/>
  <c r="GL5" i="2"/>
  <c r="GM5" i="2"/>
  <c r="GP5" i="2"/>
  <c r="GQ5" i="2"/>
  <c r="GR5" i="2"/>
  <c r="GS5" i="2"/>
  <c r="GT5" i="2"/>
  <c r="GU5" i="2"/>
  <c r="GV5" i="2"/>
  <c r="GW5" i="2"/>
  <c r="GX5" i="2"/>
  <c r="GY5" i="2"/>
  <c r="GZ5" i="2"/>
  <c r="HA5" i="2"/>
  <c r="HE5" i="2"/>
  <c r="HF5" i="2"/>
  <c r="HG5" i="2"/>
  <c r="HH5" i="2"/>
  <c r="HI5" i="2"/>
  <c r="HJ5" i="2"/>
  <c r="HK5" i="2"/>
  <c r="HL5" i="2"/>
  <c r="HM5" i="2"/>
  <c r="HN5" i="2"/>
  <c r="HO5" i="2"/>
  <c r="HR5" i="2"/>
  <c r="HS5" i="2"/>
  <c r="HT5" i="2"/>
  <c r="HU5" i="2"/>
  <c r="HV5" i="2"/>
  <c r="HW5" i="2"/>
  <c r="HX5" i="2"/>
  <c r="HY5" i="2"/>
  <c r="HZ5" i="2"/>
  <c r="IA5" i="2"/>
  <c r="IB5" i="2"/>
  <c r="IC5" i="2"/>
  <c r="IE5" i="2"/>
  <c r="IH5" i="2"/>
  <c r="II5" i="2"/>
  <c r="IJ5" i="2"/>
  <c r="IM5" i="2"/>
  <c r="IN5" i="2"/>
  <c r="IO5" i="2"/>
  <c r="IP5" i="2"/>
  <c r="IQ5" i="2"/>
  <c r="IR5" i="2"/>
  <c r="IS5" i="2"/>
  <c r="IT5" i="2"/>
  <c r="IU5" i="2"/>
  <c r="IV5" i="2"/>
  <c r="IX5" i="2"/>
  <c r="JA5" i="2"/>
  <c r="JB5" i="2"/>
  <c r="JC5" i="2"/>
  <c r="JD5" i="2"/>
  <c r="JE5" i="2"/>
  <c r="JF5" i="2"/>
  <c r="JG5" i="2"/>
  <c r="JH5" i="2"/>
  <c r="JI5" i="2"/>
  <c r="JJ5" i="2"/>
  <c r="JK5" i="2"/>
  <c r="JO5" i="2"/>
  <c r="JP5" i="2"/>
  <c r="JQ5" i="2"/>
  <c r="JR5" i="2"/>
  <c r="JS5" i="2"/>
  <c r="JT5" i="2"/>
  <c r="JU5" i="2"/>
  <c r="JV5" i="2"/>
  <c r="JW5" i="2"/>
  <c r="JX5" i="2"/>
  <c r="JY5" i="2"/>
  <c r="JZ5" i="2"/>
  <c r="KA5" i="2"/>
  <c r="KB5" i="2"/>
  <c r="KC5" i="2"/>
  <c r="KD5" i="2"/>
  <c r="KE5" i="2"/>
  <c r="KF5" i="2"/>
  <c r="KG5" i="2"/>
  <c r="KH5" i="2"/>
  <c r="KI5" i="2"/>
  <c r="KJ5" i="2"/>
  <c r="KK5" i="2"/>
  <c r="KP5" i="2"/>
  <c r="KQ5" i="2"/>
  <c r="KR5" i="2"/>
  <c r="KS5" i="2"/>
  <c r="KT5" i="2"/>
  <c r="KU5" i="2"/>
  <c r="KV5" i="2"/>
  <c r="KW5" i="2"/>
  <c r="KX5" i="2"/>
  <c r="KY5" i="2"/>
  <c r="KZ5" i="2"/>
  <c r="LA5" i="2"/>
  <c r="BB6" i="2"/>
  <c r="BC6" i="2"/>
  <c r="BD6" i="2"/>
  <c r="BE6" i="2"/>
  <c r="BF6" i="2"/>
  <c r="BG6" i="2"/>
  <c r="BH6" i="2"/>
  <c r="BK6" i="2"/>
  <c r="BL6" i="2"/>
  <c r="BM6" i="2"/>
  <c r="BN6" i="2"/>
  <c r="BO6" i="2"/>
  <c r="BS6" i="2"/>
  <c r="BW6" i="2"/>
  <c r="BX6" i="2"/>
  <c r="BY6" i="2"/>
  <c r="BZ6" i="2"/>
  <c r="CA6" i="2"/>
  <c r="CB6" i="2"/>
  <c r="CC6" i="2"/>
  <c r="CD6" i="2"/>
  <c r="CE6" i="2"/>
  <c r="CF6" i="2"/>
  <c r="CG6" i="2"/>
  <c r="CH6" i="2"/>
  <c r="CK6" i="2"/>
  <c r="CL6" i="2"/>
  <c r="CN6" i="2"/>
  <c r="CO6" i="2"/>
  <c r="CP6" i="2"/>
  <c r="CQ6" i="2"/>
  <c r="CR6" i="2"/>
  <c r="CV6" i="2"/>
  <c r="CY6" i="2"/>
  <c r="CZ6" i="2"/>
  <c r="DA6" i="2"/>
  <c r="DE6" i="2"/>
  <c r="DF6" i="2"/>
  <c r="DG6" i="2"/>
  <c r="DH6" i="2"/>
  <c r="DI6" i="2"/>
  <c r="DJ6" i="2"/>
  <c r="DK6" i="2"/>
  <c r="DL6" i="2"/>
  <c r="DM6" i="2"/>
  <c r="DN6" i="2"/>
  <c r="DO6" i="2"/>
  <c r="DP6" i="2"/>
  <c r="DT6" i="2"/>
  <c r="DU6" i="2"/>
  <c r="DV6" i="2"/>
  <c r="DW6" i="2"/>
  <c r="DX6" i="2"/>
  <c r="DY6" i="2"/>
  <c r="DZ6" i="2"/>
  <c r="EA6" i="2"/>
  <c r="ED6" i="2"/>
  <c r="EE6" i="2"/>
  <c r="EF6" i="2"/>
  <c r="EH6" i="2"/>
  <c r="EI6" i="2"/>
  <c r="EJ6" i="2"/>
  <c r="EK6" i="2"/>
  <c r="EL6" i="2"/>
  <c r="EM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I6" i="2"/>
  <c r="FJ6" i="2"/>
  <c r="FK6" i="2"/>
  <c r="FL6" i="2"/>
  <c r="FM6" i="2"/>
  <c r="FN6" i="2"/>
  <c r="FQ6" i="2"/>
  <c r="FR6" i="2"/>
  <c r="FU6" i="2"/>
  <c r="FV6" i="2"/>
  <c r="FW6" i="2"/>
  <c r="FX6" i="2"/>
  <c r="FY6" i="2"/>
  <c r="FZ6" i="2"/>
  <c r="GA6" i="2"/>
  <c r="GB6" i="2"/>
  <c r="GC6" i="2"/>
  <c r="GD6" i="2"/>
  <c r="GE6" i="2"/>
  <c r="GF6" i="2"/>
  <c r="GG6" i="2"/>
  <c r="GH6" i="2"/>
  <c r="GI6" i="2"/>
  <c r="GL6" i="2"/>
  <c r="GM6" i="2"/>
  <c r="GP6" i="2"/>
  <c r="GQ6" i="2"/>
  <c r="GR6" i="2"/>
  <c r="GS6" i="2"/>
  <c r="GT6" i="2"/>
  <c r="GU6" i="2"/>
  <c r="GV6" i="2"/>
  <c r="GW6" i="2"/>
  <c r="GX6" i="2"/>
  <c r="GY6" i="2"/>
  <c r="GZ6" i="2"/>
  <c r="HA6" i="2"/>
  <c r="HE6" i="2"/>
  <c r="HF6" i="2"/>
  <c r="HG6" i="2"/>
  <c r="HH6" i="2"/>
  <c r="HI6" i="2"/>
  <c r="HJ6" i="2"/>
  <c r="HK6" i="2"/>
  <c r="HL6" i="2"/>
  <c r="HM6" i="2"/>
  <c r="HN6" i="2"/>
  <c r="HO6" i="2"/>
  <c r="HR6" i="2"/>
  <c r="HS6" i="2"/>
  <c r="HT6" i="2"/>
  <c r="HU6" i="2"/>
  <c r="HV6" i="2"/>
  <c r="HW6" i="2"/>
  <c r="HX6" i="2"/>
  <c r="HY6" i="2"/>
  <c r="HZ6" i="2"/>
  <c r="IA6" i="2"/>
  <c r="IB6" i="2"/>
  <c r="IC6" i="2"/>
  <c r="IE6" i="2"/>
  <c r="IH6" i="2"/>
  <c r="II6" i="2"/>
  <c r="IJ6" i="2"/>
  <c r="IM6" i="2"/>
  <c r="IN6" i="2"/>
  <c r="IO6" i="2"/>
  <c r="IP6" i="2"/>
  <c r="IQ6" i="2"/>
  <c r="IR6" i="2"/>
  <c r="IS6" i="2"/>
  <c r="IT6" i="2"/>
  <c r="IU6" i="2"/>
  <c r="IV6" i="2"/>
  <c r="IX6" i="2"/>
  <c r="JA6" i="2"/>
  <c r="JB6" i="2"/>
  <c r="JC6" i="2"/>
  <c r="JD6" i="2"/>
  <c r="JE6" i="2"/>
  <c r="JF6" i="2"/>
  <c r="JG6" i="2"/>
  <c r="JH6" i="2"/>
  <c r="JI6" i="2"/>
  <c r="JJ6" i="2"/>
  <c r="JK6" i="2"/>
  <c r="JO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C6" i="2"/>
  <c r="KD6" i="2"/>
  <c r="KE6" i="2"/>
  <c r="KF6" i="2"/>
  <c r="KG6" i="2"/>
  <c r="KH6" i="2"/>
  <c r="KI6" i="2"/>
  <c r="KJ6" i="2"/>
  <c r="KK6" i="2"/>
  <c r="KP6" i="2"/>
  <c r="KQ6" i="2"/>
  <c r="KR6" i="2"/>
  <c r="KS6" i="2"/>
  <c r="KT6" i="2"/>
  <c r="KU6" i="2"/>
  <c r="KV6" i="2"/>
  <c r="KW6" i="2"/>
  <c r="KX6" i="2"/>
  <c r="KY6" i="2"/>
  <c r="KZ6" i="2"/>
  <c r="LA6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K76" i="7"/>
  <c r="K66" i="7"/>
  <c r="AX38" i="1"/>
  <c r="K65" i="7"/>
  <c r="AW37" i="1"/>
  <c r="AW65" i="7" s="1"/>
  <c r="K70" i="7"/>
  <c r="K57" i="7"/>
  <c r="AT17" i="2"/>
  <c r="AT57" i="7" s="1"/>
  <c r="AS41" i="1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Q19" i="15"/>
  <c r="KR19" i="15"/>
  <c r="KS19" i="15"/>
  <c r="KT19" i="15"/>
  <c r="KU19" i="15"/>
  <c r="KV19" i="15"/>
  <c r="KX19" i="15"/>
  <c r="KY19" i="15"/>
  <c r="KZ19" i="15"/>
  <c r="LA19" i="15"/>
  <c r="LB19" i="15"/>
  <c r="LC19" i="15"/>
  <c r="LD19" i="15"/>
  <c r="LE19" i="15"/>
  <c r="K19" i="15"/>
  <c r="K49" i="7"/>
  <c r="AS20" i="1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Q21" i="15"/>
  <c r="KR21" i="15"/>
  <c r="KS21" i="15"/>
  <c r="KT21" i="15"/>
  <c r="KU21" i="15"/>
  <c r="KV21" i="15"/>
  <c r="KX21" i="15"/>
  <c r="KY21" i="15"/>
  <c r="KZ21" i="15"/>
  <c r="LA21" i="15"/>
  <c r="LB21" i="15"/>
  <c r="LC21" i="15"/>
  <c r="LD21" i="15"/>
  <c r="LE21" i="15"/>
  <c r="K21" i="15"/>
  <c r="AS16" i="1"/>
  <c r="AS43" i="7" s="1"/>
  <c r="I43" i="7" s="1"/>
  <c r="J43" i="7" s="1"/>
  <c r="I77" i="7"/>
  <c r="AR14" i="3"/>
  <c r="I14" i="3" s="1"/>
  <c r="K145" i="7"/>
  <c r="AR41" i="1"/>
  <c r="AP12" i="13"/>
  <c r="AP59" i="7" s="1"/>
  <c r="AP91" i="1"/>
  <c r="AP54" i="1"/>
  <c r="AP38" i="7" s="1"/>
  <c r="K186" i="7"/>
  <c r="K185" i="7"/>
  <c r="K184" i="7"/>
  <c r="K142" i="7"/>
  <c r="AO20" i="13"/>
  <c r="K59" i="7"/>
  <c r="AO12" i="13"/>
  <c r="AO59" i="7" s="1"/>
  <c r="K81" i="7"/>
  <c r="K133" i="7"/>
  <c r="K38" i="7"/>
  <c r="AO54" i="1"/>
  <c r="AO38" i="7" s="1"/>
  <c r="AN50" i="1"/>
  <c r="AN34" i="7" s="1"/>
  <c r="AN21" i="1"/>
  <c r="AN8" i="1"/>
  <c r="AN10" i="7" s="1"/>
  <c r="AN9" i="1"/>
  <c r="AN12" i="7" s="1"/>
  <c r="AN10" i="1"/>
  <c r="AN9" i="7" s="1"/>
  <c r="AN13" i="1"/>
  <c r="AN11" i="7" s="1"/>
  <c r="K85" i="7"/>
  <c r="AM8" i="13"/>
  <c r="AM8" i="7" s="1"/>
  <c r="K34" i="7"/>
  <c r="AM50" i="1"/>
  <c r="AM34" i="7" s="1"/>
  <c r="K14" i="7"/>
  <c r="AM21" i="1"/>
  <c r="AM14" i="7" s="1"/>
  <c r="AM23" i="1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F10" i="7"/>
  <c r="K10" i="7"/>
  <c r="AM8" i="1"/>
  <c r="AM10" i="7" s="1"/>
  <c r="K29" i="7"/>
  <c r="AM34" i="1"/>
  <c r="K12" i="7"/>
  <c r="AM9" i="1"/>
  <c r="AM12" i="7" s="1"/>
  <c r="K9" i="7"/>
  <c r="AM10" i="1"/>
  <c r="AL25" i="2"/>
  <c r="AL42" i="7" s="1"/>
  <c r="AL18" i="2"/>
  <c r="J17" i="2" s="1"/>
  <c r="K8" i="7"/>
  <c r="AL8" i="13"/>
  <c r="AL8" i="7" s="1"/>
  <c r="K160" i="7"/>
  <c r="K16" i="7"/>
  <c r="AL23" i="1"/>
  <c r="AL16" i="7" s="1"/>
  <c r="K46" i="7"/>
  <c r="AL55" i="1"/>
  <c r="AL46" i="7" s="1"/>
  <c r="K98" i="7"/>
  <c r="K55" i="7"/>
  <c r="K30" i="7"/>
  <c r="K42" i="7"/>
  <c r="AK25" i="2"/>
  <c r="AK42" i="7" s="1"/>
  <c r="K177" i="7"/>
  <c r="K172" i="7"/>
  <c r="K26" i="7"/>
  <c r="AK43" i="1"/>
  <c r="AK26" i="7" s="1"/>
  <c r="AK24" i="1"/>
  <c r="AK23" i="7" s="1"/>
  <c r="AJ23" i="2"/>
  <c r="EJ18" i="15"/>
  <c r="EK18" i="15"/>
  <c r="EL18" i="15"/>
  <c r="EM18" i="15"/>
  <c r="EN18" i="15"/>
  <c r="EO18" i="15"/>
  <c r="EP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K18" i="15"/>
  <c r="IL18" i="15"/>
  <c r="IM18" i="15"/>
  <c r="IN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Q18" i="15"/>
  <c r="KR18" i="15"/>
  <c r="KS18" i="15"/>
  <c r="KT18" i="15"/>
  <c r="KU18" i="15"/>
  <c r="KV18" i="15"/>
  <c r="KX18" i="15"/>
  <c r="KY18" i="15"/>
  <c r="KZ18" i="15"/>
  <c r="LA18" i="15"/>
  <c r="LB18" i="15"/>
  <c r="LC18" i="15"/>
  <c r="LD18" i="15"/>
  <c r="LE18" i="15"/>
  <c r="K18" i="15"/>
  <c r="K40" i="7"/>
  <c r="AJ14" i="13"/>
  <c r="AJ11" i="1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Q15" i="15"/>
  <c r="KR15" i="15"/>
  <c r="KS15" i="15"/>
  <c r="KT15" i="15"/>
  <c r="KU15" i="15"/>
  <c r="KV15" i="15"/>
  <c r="KX15" i="15"/>
  <c r="KY15" i="15"/>
  <c r="KZ15" i="15"/>
  <c r="LA15" i="15"/>
  <c r="LB15" i="15"/>
  <c r="LC15" i="15"/>
  <c r="LD15" i="15"/>
  <c r="LE15" i="15"/>
  <c r="K15" i="15"/>
  <c r="K39" i="7"/>
  <c r="AJ29" i="1"/>
  <c r="AJ13" i="2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Q43" i="15"/>
  <c r="KR43" i="15"/>
  <c r="KS43" i="15"/>
  <c r="KT43" i="15"/>
  <c r="KU43" i="15"/>
  <c r="KV43" i="15"/>
  <c r="KX43" i="15"/>
  <c r="KY43" i="15"/>
  <c r="KZ43" i="15"/>
  <c r="LA43" i="15"/>
  <c r="LB43" i="15"/>
  <c r="LC43" i="15"/>
  <c r="LD43" i="15"/>
  <c r="LE43" i="15"/>
  <c r="K43" i="15"/>
  <c r="K139" i="7"/>
  <c r="K183" i="7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Q46" i="15"/>
  <c r="KR46" i="15"/>
  <c r="KS46" i="15"/>
  <c r="KT46" i="15"/>
  <c r="KU46" i="15"/>
  <c r="KV46" i="15"/>
  <c r="KX46" i="15"/>
  <c r="KY46" i="15"/>
  <c r="KZ46" i="15"/>
  <c r="LA46" i="15"/>
  <c r="LB46" i="15"/>
  <c r="LC46" i="15"/>
  <c r="LD46" i="15"/>
  <c r="LE46" i="15"/>
  <c r="K46" i="15"/>
  <c r="EJ9" i="15"/>
  <c r="EK9" i="15"/>
  <c r="EL9" i="15"/>
  <c r="EM9" i="15"/>
  <c r="EN9" i="15"/>
  <c r="EO9" i="15"/>
  <c r="EP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O9" i="15"/>
  <c r="KQ9" i="15"/>
  <c r="KR9" i="15"/>
  <c r="KS9" i="15"/>
  <c r="KT9" i="15"/>
  <c r="KU9" i="15"/>
  <c r="KV9" i="15"/>
  <c r="KX9" i="15"/>
  <c r="KY9" i="15"/>
  <c r="KZ9" i="15"/>
  <c r="LA9" i="15"/>
  <c r="LB9" i="15"/>
  <c r="LC9" i="15"/>
  <c r="LD9" i="15"/>
  <c r="LE9" i="15"/>
  <c r="K9" i="15"/>
  <c r="AJ41" i="1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Q13" i="15"/>
  <c r="KR13" i="15"/>
  <c r="KS13" i="15"/>
  <c r="KT13" i="15"/>
  <c r="KU13" i="15"/>
  <c r="KV13" i="15"/>
  <c r="KX13" i="15"/>
  <c r="KY13" i="15"/>
  <c r="KZ13" i="15"/>
  <c r="LA13" i="15"/>
  <c r="LB13" i="15"/>
  <c r="LC13" i="15"/>
  <c r="LD13" i="15"/>
  <c r="LE13" i="15"/>
  <c r="K13" i="15"/>
  <c r="K32" i="7"/>
  <c r="AJ35" i="1"/>
  <c r="AI8" i="3"/>
  <c r="I8" i="3" s="1"/>
  <c r="K146" i="7"/>
  <c r="K140" i="7"/>
  <c r="K180" i="7"/>
  <c r="K112" i="7"/>
  <c r="K179" i="7"/>
  <c r="K171" i="7"/>
  <c r="K47" i="7"/>
  <c r="K130" i="7"/>
  <c r="EJ12" i="15"/>
  <c r="EK12" i="15"/>
  <c r="EL12" i="15"/>
  <c r="EM12" i="15"/>
  <c r="EN12" i="15"/>
  <c r="EO12" i="15"/>
  <c r="EP12" i="15"/>
  <c r="EQ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K33" i="7"/>
  <c r="K116" i="7"/>
  <c r="I34" i="2"/>
  <c r="J34" i="2" s="1"/>
  <c r="K231" i="7"/>
  <c r="I231" i="7" s="1"/>
  <c r="K178" i="7"/>
  <c r="K176" i="7"/>
  <c r="AI7" i="13"/>
  <c r="AJ7" i="13"/>
  <c r="K175" i="7"/>
  <c r="K134" i="7"/>
  <c r="K170" i="7"/>
  <c r="K174" i="7"/>
  <c r="K166" i="7"/>
  <c r="K101" i="7"/>
  <c r="K167" i="7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Z17" i="15"/>
  <c r="JB17" i="15"/>
  <c r="JC17" i="15"/>
  <c r="JD17" i="15"/>
  <c r="JE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K17" i="15"/>
  <c r="K23" i="7"/>
  <c r="AI24" i="1"/>
  <c r="AI23" i="7" s="1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Q8" i="15"/>
  <c r="KR8" i="15"/>
  <c r="KS8" i="15"/>
  <c r="KT8" i="15"/>
  <c r="KU8" i="15"/>
  <c r="KV8" i="15"/>
  <c r="KX8" i="15"/>
  <c r="KY8" i="15"/>
  <c r="KZ8" i="15"/>
  <c r="LA8" i="15"/>
  <c r="LB8" i="15"/>
  <c r="LC8" i="15"/>
  <c r="LD8" i="15"/>
  <c r="K8" i="15"/>
  <c r="K18" i="7"/>
  <c r="AI11" i="1"/>
  <c r="AI18" i="7" s="1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K152" i="7"/>
  <c r="AA13" i="3"/>
  <c r="I30" i="2"/>
  <c r="J30" i="2" s="1"/>
  <c r="AB16" i="2"/>
  <c r="AJ18" i="15" l="1"/>
  <c r="AJ40" i="7"/>
  <c r="I20" i="13"/>
  <c r="J20" i="13" s="1"/>
  <c r="AO142" i="7"/>
  <c r="BJ40" i="7"/>
  <c r="BJ18" i="15"/>
  <c r="J12" i="7"/>
  <c r="J13" i="3"/>
  <c r="I13" i="3"/>
  <c r="J22" i="2"/>
  <c r="AB14" i="15"/>
  <c r="AB35" i="7"/>
  <c r="AJ37" i="7"/>
  <c r="AJ16" i="15"/>
  <c r="I24" i="2"/>
  <c r="J24" i="2" s="1"/>
  <c r="BK30" i="7"/>
  <c r="I30" i="7" s="1"/>
  <c r="J30" i="7" s="1"/>
  <c r="AJ12" i="15"/>
  <c r="AJ33" i="7"/>
  <c r="BJ16" i="15"/>
  <c r="BJ37" i="7"/>
  <c r="AL27" i="7"/>
  <c r="I27" i="7" s="1"/>
  <c r="J27" i="7" s="1"/>
  <c r="BJ12" i="15"/>
  <c r="BJ33" i="7"/>
  <c r="J41" i="1"/>
  <c r="AR22" i="7"/>
  <c r="J10" i="1"/>
  <c r="AM9" i="7"/>
  <c r="I38" i="1"/>
  <c r="AX66" i="7"/>
  <c r="I66" i="7" s="1"/>
  <c r="J66" i="7" s="1"/>
  <c r="J21" i="1"/>
  <c r="AN14" i="7"/>
  <c r="I14" i="7" s="1"/>
  <c r="AJ13" i="15"/>
  <c r="I13" i="15" s="1"/>
  <c r="J13" i="15" s="1"/>
  <c r="AJ32" i="7"/>
  <c r="I32" i="7" s="1"/>
  <c r="J32" i="7" s="1"/>
  <c r="AJ9" i="15"/>
  <c r="AJ22" i="7"/>
  <c r="I16" i="1"/>
  <c r="AS21" i="15"/>
  <c r="I21" i="15" s="1"/>
  <c r="J21" i="15" s="1"/>
  <c r="J23" i="1"/>
  <c r="AM16" i="7"/>
  <c r="J16" i="7" s="1"/>
  <c r="AS19" i="15"/>
  <c r="AS49" i="7"/>
  <c r="AS9" i="15"/>
  <c r="AS22" i="7"/>
  <c r="BJ10" i="15"/>
  <c r="I10" i="15" s="1"/>
  <c r="J10" i="15" s="1"/>
  <c r="J47" i="1"/>
  <c r="BJ24" i="7"/>
  <c r="BJ19" i="15"/>
  <c r="BJ49" i="7"/>
  <c r="AJ39" i="7"/>
  <c r="I39" i="7" s="1"/>
  <c r="J39" i="7" s="1"/>
  <c r="AJ15" i="15"/>
  <c r="AJ18" i="7"/>
  <c r="AJ8" i="15"/>
  <c r="I91" i="1"/>
  <c r="J91" i="1" s="1"/>
  <c r="AP133" i="7"/>
  <c r="I133" i="7" s="1"/>
  <c r="J133" i="7" s="1"/>
  <c r="I34" i="1"/>
  <c r="AM29" i="7"/>
  <c r="I29" i="7" s="1"/>
  <c r="J29" i="7" s="1"/>
  <c r="BJ18" i="7"/>
  <c r="J18" i="7" s="1"/>
  <c r="BJ8" i="15"/>
  <c r="J8" i="15" s="1"/>
  <c r="I58" i="1"/>
  <c r="BL72" i="7"/>
  <c r="I72" i="7" s="1"/>
  <c r="J72" i="7" s="1"/>
  <c r="I46" i="15"/>
  <c r="J46" i="15" s="1"/>
  <c r="I178" i="7"/>
  <c r="J178" i="7" s="1"/>
  <c r="I179" i="7"/>
  <c r="J179" i="7" s="1"/>
  <c r="I184" i="7"/>
  <c r="J184" i="7" s="1"/>
  <c r="I180" i="7"/>
  <c r="J180" i="7" s="1"/>
  <c r="I185" i="7"/>
  <c r="J185" i="7" s="1"/>
  <c r="I177" i="7"/>
  <c r="J177" i="7" s="1"/>
  <c r="I186" i="7"/>
  <c r="J186" i="7" s="1"/>
  <c r="I174" i="7"/>
  <c r="J174" i="7" s="1"/>
  <c r="J231" i="7"/>
  <c r="I139" i="7"/>
  <c r="J139" i="7" s="1"/>
  <c r="I197" i="7"/>
  <c r="J197" i="7" s="1"/>
  <c r="I188" i="7"/>
  <c r="J188" i="7" s="1"/>
  <c r="I198" i="7"/>
  <c r="J198" i="7" s="1"/>
  <c r="I199" i="7"/>
  <c r="J199" i="7" s="1"/>
  <c r="I171" i="7"/>
  <c r="J171" i="7" s="1"/>
  <c r="I160" i="7"/>
  <c r="J160" i="7" s="1"/>
  <c r="I170" i="7"/>
  <c r="J170" i="7" s="1"/>
  <c r="I175" i="7"/>
  <c r="J175" i="7" s="1"/>
  <c r="I146" i="7"/>
  <c r="J146" i="7" s="1"/>
  <c r="I172" i="7"/>
  <c r="J172" i="7" s="1"/>
  <c r="I191" i="7"/>
  <c r="J191" i="7" s="1"/>
  <c r="I192" i="7"/>
  <c r="J192" i="7" s="1"/>
  <c r="I167" i="7"/>
  <c r="J167" i="7" s="1"/>
  <c r="I114" i="7"/>
  <c r="J114" i="7" s="1"/>
  <c r="I183" i="7"/>
  <c r="J183" i="7" s="1"/>
  <c r="I176" i="7"/>
  <c r="J176" i="7" s="1"/>
  <c r="I166" i="7"/>
  <c r="J166" i="7" s="1"/>
  <c r="I193" i="7"/>
  <c r="J193" i="7" s="1"/>
  <c r="I195" i="7"/>
  <c r="J195" i="7" s="1"/>
  <c r="J10" i="7"/>
  <c r="I12" i="13"/>
  <c r="I8" i="13"/>
  <c r="J8" i="13"/>
  <c r="I40" i="7"/>
  <c r="J40" i="7" s="1"/>
  <c r="I14" i="13"/>
  <c r="J34" i="1"/>
  <c r="J8" i="1"/>
  <c r="I47" i="1"/>
  <c r="J42" i="1"/>
  <c r="I134" i="7"/>
  <c r="J134" i="7" s="1"/>
  <c r="I43" i="15"/>
  <c r="J43" i="15" s="1"/>
  <c r="I15" i="7"/>
  <c r="J15" i="7" s="1"/>
  <c r="J26" i="7"/>
  <c r="I140" i="7"/>
  <c r="J140" i="7" s="1"/>
  <c r="I68" i="7"/>
  <c r="J68" i="7" s="1"/>
  <c r="I78" i="7"/>
  <c r="J78" i="7" s="1"/>
  <c r="I112" i="7"/>
  <c r="J112" i="7" s="1"/>
  <c r="I130" i="7"/>
  <c r="J130" i="7" s="1"/>
  <c r="I34" i="7"/>
  <c r="J34" i="7" s="1"/>
  <c r="I57" i="7"/>
  <c r="J57" i="7" s="1"/>
  <c r="I142" i="7"/>
  <c r="J142" i="7" s="1"/>
  <c r="I59" i="7"/>
  <c r="J59" i="7" s="1"/>
  <c r="J12" i="13"/>
  <c r="I116" i="7"/>
  <c r="J116" i="7" s="1"/>
  <c r="I56" i="1"/>
  <c r="J56" i="1" s="1"/>
  <c r="I80" i="7"/>
  <c r="J80" i="7" s="1"/>
  <c r="I55" i="1"/>
  <c r="J55" i="1" s="1"/>
  <c r="I17" i="15"/>
  <c r="J17" i="15" s="1"/>
  <c r="I152" i="7"/>
  <c r="J152" i="7" s="1"/>
  <c r="I81" i="7"/>
  <c r="J81" i="7" s="1"/>
  <c r="I65" i="7"/>
  <c r="J65" i="7" s="1"/>
  <c r="I47" i="7"/>
  <c r="J47" i="7" s="1"/>
  <c r="I145" i="7"/>
  <c r="J145" i="7" s="1"/>
  <c r="I25" i="7"/>
  <c r="I42" i="7"/>
  <c r="J42" i="7" s="1"/>
  <c r="I70" i="7"/>
  <c r="J70" i="7" s="1"/>
  <c r="I55" i="7"/>
  <c r="J55" i="7" s="1"/>
  <c r="I85" i="7"/>
  <c r="J85" i="7" s="1"/>
  <c r="I99" i="7"/>
  <c r="I63" i="7"/>
  <c r="J63" i="7" s="1"/>
  <c r="I101" i="7"/>
  <c r="J101" i="7" s="1"/>
  <c r="J97" i="7"/>
  <c r="I143" i="7"/>
  <c r="J143" i="7" s="1"/>
  <c r="I98" i="7"/>
  <c r="I122" i="7"/>
  <c r="J122" i="7" s="1"/>
  <c r="I23" i="2"/>
  <c r="I18" i="2"/>
  <c r="I38" i="2"/>
  <c r="J38" i="2" s="1"/>
  <c r="I54" i="1"/>
  <c r="I10" i="1"/>
  <c r="I9" i="1"/>
  <c r="I8" i="1"/>
  <c r="I50" i="1"/>
  <c r="J50" i="1" s="1"/>
  <c r="I46" i="7"/>
  <c r="J46" i="7" s="1"/>
  <c r="I43" i="1"/>
  <c r="I38" i="7"/>
  <c r="J38" i="7" s="1"/>
  <c r="I29" i="1"/>
  <c r="J28" i="1" s="1"/>
  <c r="I21" i="1"/>
  <c r="I37" i="1"/>
  <c r="I35" i="1"/>
  <c r="I11" i="1"/>
  <c r="I24" i="1"/>
  <c r="I23" i="1"/>
  <c r="I20" i="1"/>
  <c r="I41" i="1"/>
  <c r="K21" i="7"/>
  <c r="V20" i="2"/>
  <c r="J20" i="2" s="1"/>
  <c r="V10" i="2"/>
  <c r="V19" i="7" s="1"/>
  <c r="J19" i="7" s="1"/>
  <c r="U11" i="2"/>
  <c r="T13" i="2"/>
  <c r="T16" i="2"/>
  <c r="S13" i="2"/>
  <c r="S37" i="7" s="1"/>
  <c r="S16" i="2"/>
  <c r="S35" i="7" s="1"/>
  <c r="X13" i="1"/>
  <c r="X11" i="7" s="1"/>
  <c r="J11" i="7" s="1"/>
  <c r="U15" i="1"/>
  <c r="U91" i="7" s="1"/>
  <c r="S15" i="1"/>
  <c r="S91" i="7" s="1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Q16" i="15"/>
  <c r="KR16" i="15"/>
  <c r="KS16" i="15"/>
  <c r="KT16" i="15"/>
  <c r="KU16" i="15"/>
  <c r="KV16" i="15"/>
  <c r="KX16" i="15"/>
  <c r="KY16" i="15"/>
  <c r="KZ16" i="15"/>
  <c r="LA16" i="15"/>
  <c r="LB16" i="15"/>
  <c r="LC16" i="15"/>
  <c r="LD16" i="15"/>
  <c r="LE16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Q14" i="15"/>
  <c r="KR14" i="15"/>
  <c r="KS14" i="15"/>
  <c r="KT14" i="15"/>
  <c r="KU14" i="15"/>
  <c r="KV14" i="15"/>
  <c r="KX14" i="15"/>
  <c r="KY14" i="15"/>
  <c r="KZ14" i="15"/>
  <c r="LA14" i="15"/>
  <c r="LB14" i="15"/>
  <c r="LC14" i="15"/>
  <c r="LD14" i="15"/>
  <c r="LE14" i="15"/>
  <c r="L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Q37" i="15"/>
  <c r="KR37" i="15"/>
  <c r="KS37" i="15"/>
  <c r="KT37" i="15"/>
  <c r="KU37" i="15"/>
  <c r="KV37" i="15"/>
  <c r="KX37" i="15"/>
  <c r="KY37" i="15"/>
  <c r="KZ37" i="15"/>
  <c r="LA37" i="15"/>
  <c r="LB37" i="15"/>
  <c r="LC37" i="15"/>
  <c r="LD37" i="15"/>
  <c r="LE37" i="15"/>
  <c r="K37" i="15"/>
  <c r="K14" i="15"/>
  <c r="K16" i="15"/>
  <c r="I9" i="14"/>
  <c r="K19" i="7"/>
  <c r="K58" i="7"/>
  <c r="K157" i="7"/>
  <c r="I45" i="2"/>
  <c r="J45" i="2" s="1"/>
  <c r="I33" i="2"/>
  <c r="J33" i="2" s="1"/>
  <c r="I17" i="2"/>
  <c r="I25" i="2"/>
  <c r="J25" i="2" s="1"/>
  <c r="I22" i="2"/>
  <c r="I27" i="2"/>
  <c r="J27" i="2" s="1"/>
  <c r="I9" i="2"/>
  <c r="I29" i="2"/>
  <c r="J29" i="2" s="1"/>
  <c r="I32" i="2"/>
  <c r="J32" i="2" s="1"/>
  <c r="I41" i="2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K35" i="7"/>
  <c r="K37" i="7"/>
  <c r="K113" i="7"/>
  <c r="M16" i="2"/>
  <c r="M13" i="2"/>
  <c r="K20" i="7"/>
  <c r="K127" i="7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AZ6" i="15"/>
  <c r="AY6" i="15"/>
  <c r="AX6" i="15"/>
  <c r="AW6" i="15"/>
  <c r="AV6" i="15"/>
  <c r="AU6" i="15"/>
  <c r="AT6" i="15"/>
  <c r="AQ6" i="15"/>
  <c r="AO6" i="15"/>
  <c r="AN6" i="15"/>
  <c r="AM6" i="15"/>
  <c r="AL6" i="15"/>
  <c r="AK6" i="15"/>
  <c r="AH6" i="15"/>
  <c r="AG6" i="15"/>
  <c r="AF6" i="15"/>
  <c r="AE6" i="15"/>
  <c r="AD6" i="15"/>
  <c r="AA6" i="15"/>
  <c r="Z6" i="15"/>
  <c r="Y6" i="15"/>
  <c r="X6" i="15"/>
  <c r="W6" i="15"/>
  <c r="V6" i="15"/>
  <c r="U6" i="15"/>
  <c r="T6" i="15"/>
  <c r="R6" i="15"/>
  <c r="Q6" i="15"/>
  <c r="P6" i="15"/>
  <c r="O6" i="15"/>
  <c r="N6" i="15"/>
  <c r="M6" i="15"/>
  <c r="K6" i="15"/>
  <c r="AZ5" i="15"/>
  <c r="AY5" i="15"/>
  <c r="AX5" i="15"/>
  <c r="AW5" i="15"/>
  <c r="AV5" i="15"/>
  <c r="AU5" i="15"/>
  <c r="AT5" i="15"/>
  <c r="AQ5" i="15"/>
  <c r="AO5" i="15"/>
  <c r="AN5" i="15"/>
  <c r="AM5" i="15"/>
  <c r="AL5" i="15"/>
  <c r="AK5" i="15"/>
  <c r="AH5" i="15"/>
  <c r="AG5" i="15"/>
  <c r="AF5" i="15"/>
  <c r="AE5" i="15"/>
  <c r="AD5" i="15"/>
  <c r="AA5" i="15"/>
  <c r="Z5" i="15"/>
  <c r="Y5" i="15"/>
  <c r="X5" i="15"/>
  <c r="W5" i="15"/>
  <c r="V5" i="15"/>
  <c r="U5" i="15"/>
  <c r="R5" i="15"/>
  <c r="Q5" i="15"/>
  <c r="P5" i="15"/>
  <c r="O5" i="15"/>
  <c r="N5" i="15"/>
  <c r="M5" i="15"/>
  <c r="K5" i="15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AZ6" i="7"/>
  <c r="AY6" i="7"/>
  <c r="AX6" i="7"/>
  <c r="AW6" i="7"/>
  <c r="AV6" i="7"/>
  <c r="AU6" i="7"/>
  <c r="AQ6" i="7"/>
  <c r="AP6" i="7"/>
  <c r="AO6" i="7"/>
  <c r="AN6" i="7"/>
  <c r="AM6" i="7"/>
  <c r="AL6" i="7"/>
  <c r="AK6" i="7"/>
  <c r="AH6" i="7"/>
  <c r="AG6" i="7"/>
  <c r="AF6" i="7"/>
  <c r="AE6" i="7"/>
  <c r="AD6" i="7"/>
  <c r="AA6" i="7"/>
  <c r="Z6" i="7"/>
  <c r="Y6" i="7"/>
  <c r="X6" i="7"/>
  <c r="W6" i="7"/>
  <c r="V6" i="7"/>
  <c r="R6" i="7"/>
  <c r="Q6" i="7"/>
  <c r="P6" i="7"/>
  <c r="O6" i="7"/>
  <c r="N6" i="7"/>
  <c r="M6" i="7"/>
  <c r="K6" i="7"/>
  <c r="AZ5" i="7"/>
  <c r="AY5" i="7"/>
  <c r="AX5" i="7"/>
  <c r="AW5" i="7"/>
  <c r="AV5" i="7"/>
  <c r="AU5" i="7"/>
  <c r="AQ5" i="7"/>
  <c r="AP5" i="7"/>
  <c r="AO5" i="7"/>
  <c r="AN5" i="7"/>
  <c r="AM5" i="7"/>
  <c r="AL5" i="7"/>
  <c r="AK5" i="7"/>
  <c r="AH5" i="7"/>
  <c r="AG5" i="7"/>
  <c r="AF5" i="7"/>
  <c r="AE5" i="7"/>
  <c r="AD5" i="7"/>
  <c r="AA5" i="7"/>
  <c r="Z5" i="7"/>
  <c r="Y5" i="7"/>
  <c r="X5" i="7"/>
  <c r="W5" i="7"/>
  <c r="V5" i="7"/>
  <c r="R5" i="7"/>
  <c r="Q5" i="7"/>
  <c r="P5" i="7"/>
  <c r="O5" i="7"/>
  <c r="N5" i="7"/>
  <c r="M5" i="7"/>
  <c r="K5" i="7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BA6" i="14"/>
  <c r="AZ6" i="14"/>
  <c r="AY6" i="14"/>
  <c r="AX6" i="14"/>
  <c r="AW6" i="14"/>
  <c r="AV6" i="14"/>
  <c r="AU6" i="14"/>
  <c r="AT6" i="14"/>
  <c r="AQ6" i="14"/>
  <c r="AP6" i="14"/>
  <c r="AO6" i="14"/>
  <c r="AN6" i="14"/>
  <c r="AM6" i="14"/>
  <c r="AL6" i="14"/>
  <c r="AK6" i="14"/>
  <c r="AH6" i="14"/>
  <c r="AG6" i="14"/>
  <c r="AF6" i="14"/>
  <c r="AE6" i="14"/>
  <c r="AD6" i="14"/>
  <c r="AA6" i="14"/>
  <c r="Z6" i="14"/>
  <c r="Y6" i="14"/>
  <c r="X6" i="14"/>
  <c r="W6" i="14"/>
  <c r="V6" i="14"/>
  <c r="U6" i="14"/>
  <c r="R6" i="14"/>
  <c r="Q6" i="14"/>
  <c r="P6" i="14"/>
  <c r="O6" i="14"/>
  <c r="N6" i="14"/>
  <c r="M6" i="14"/>
  <c r="K6" i="14"/>
  <c r="BA5" i="14"/>
  <c r="AZ5" i="14"/>
  <c r="AY5" i="14"/>
  <c r="AX5" i="14"/>
  <c r="AW5" i="14"/>
  <c r="AV5" i="14"/>
  <c r="AU5" i="14"/>
  <c r="AT5" i="14"/>
  <c r="AQ5" i="14"/>
  <c r="AP5" i="14"/>
  <c r="AO5" i="14"/>
  <c r="AN5" i="14"/>
  <c r="AM5" i="14"/>
  <c r="AL5" i="14"/>
  <c r="AK5" i="14"/>
  <c r="AH5" i="14"/>
  <c r="AG5" i="14"/>
  <c r="AF5" i="14"/>
  <c r="AE5" i="14"/>
  <c r="AD5" i="14"/>
  <c r="AA5" i="14"/>
  <c r="Z5" i="14"/>
  <c r="Y5" i="14"/>
  <c r="X5" i="14"/>
  <c r="W5" i="14"/>
  <c r="V5" i="14"/>
  <c r="U5" i="14"/>
  <c r="R5" i="14"/>
  <c r="Q5" i="14"/>
  <c r="P5" i="14"/>
  <c r="O5" i="14"/>
  <c r="N5" i="14"/>
  <c r="M5" i="14"/>
  <c r="K5" i="14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BA6" i="3"/>
  <c r="AZ6" i="3"/>
  <c r="AY6" i="3"/>
  <c r="AX6" i="3"/>
  <c r="AW6" i="3"/>
  <c r="AV6" i="3"/>
  <c r="AU6" i="3"/>
  <c r="AT6" i="3"/>
  <c r="AQ6" i="3"/>
  <c r="AO6" i="3"/>
  <c r="AN6" i="3"/>
  <c r="AM6" i="3"/>
  <c r="AL6" i="3"/>
  <c r="AK6" i="3"/>
  <c r="AH6" i="3"/>
  <c r="AG6" i="3"/>
  <c r="AF6" i="3"/>
  <c r="AE6" i="3"/>
  <c r="AD6" i="3"/>
  <c r="AA6" i="3"/>
  <c r="Y6" i="3"/>
  <c r="X6" i="3"/>
  <c r="W6" i="3"/>
  <c r="V6" i="3"/>
  <c r="U6" i="3"/>
  <c r="R6" i="3"/>
  <c r="Q6" i="3"/>
  <c r="P6" i="3"/>
  <c r="O6" i="3"/>
  <c r="N6" i="3"/>
  <c r="M6" i="3"/>
  <c r="K6" i="3"/>
  <c r="BA5" i="3"/>
  <c r="AZ5" i="3"/>
  <c r="AY5" i="3"/>
  <c r="AX5" i="3"/>
  <c r="AW5" i="3"/>
  <c r="AV5" i="3"/>
  <c r="AU5" i="3"/>
  <c r="AT5" i="3"/>
  <c r="AQ5" i="3"/>
  <c r="AO5" i="3"/>
  <c r="AN5" i="3"/>
  <c r="AM5" i="3"/>
  <c r="AL5" i="3"/>
  <c r="AK5" i="3"/>
  <c r="AH5" i="3"/>
  <c r="AG5" i="3"/>
  <c r="AF5" i="3"/>
  <c r="AE5" i="3"/>
  <c r="AD5" i="3"/>
  <c r="AA5" i="3"/>
  <c r="Y5" i="3"/>
  <c r="X5" i="3"/>
  <c r="W5" i="3"/>
  <c r="V5" i="3"/>
  <c r="U5" i="3"/>
  <c r="R5" i="3"/>
  <c r="Q5" i="3"/>
  <c r="P5" i="3"/>
  <c r="O5" i="3"/>
  <c r="N5" i="3"/>
  <c r="M5" i="3"/>
  <c r="K5" i="3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BA6" i="2"/>
  <c r="AZ6" i="2"/>
  <c r="AY6" i="2"/>
  <c r="AX6" i="2"/>
  <c r="AW6" i="2"/>
  <c r="AV6" i="2"/>
  <c r="AU6" i="2"/>
  <c r="AT6" i="2"/>
  <c r="AQ6" i="2"/>
  <c r="AO6" i="2"/>
  <c r="AN6" i="2"/>
  <c r="AM6" i="2"/>
  <c r="AL6" i="2"/>
  <c r="AK6" i="2"/>
  <c r="AH6" i="2"/>
  <c r="AG6" i="2"/>
  <c r="AF6" i="2"/>
  <c r="AE6" i="2"/>
  <c r="AD6" i="2"/>
  <c r="AA6" i="2"/>
  <c r="Y6" i="2"/>
  <c r="X6" i="2"/>
  <c r="W6" i="2"/>
  <c r="V6" i="2"/>
  <c r="U6" i="2"/>
  <c r="R6" i="2"/>
  <c r="Q6" i="2"/>
  <c r="P6" i="2"/>
  <c r="O6" i="2"/>
  <c r="N6" i="2"/>
  <c r="M6" i="2"/>
  <c r="K6" i="2"/>
  <c r="BA5" i="2"/>
  <c r="AZ5" i="2"/>
  <c r="AY5" i="2"/>
  <c r="AX5" i="2"/>
  <c r="AW5" i="2"/>
  <c r="AV5" i="2"/>
  <c r="AU5" i="2"/>
  <c r="AT5" i="2"/>
  <c r="AQ5" i="2"/>
  <c r="AO5" i="2"/>
  <c r="AN5" i="2"/>
  <c r="AM5" i="2"/>
  <c r="AL5" i="2"/>
  <c r="AK5" i="2"/>
  <c r="AH5" i="2"/>
  <c r="AG5" i="2"/>
  <c r="AF5" i="2"/>
  <c r="AE5" i="2"/>
  <c r="AD5" i="2"/>
  <c r="AA5" i="2"/>
  <c r="Y5" i="2"/>
  <c r="X5" i="2"/>
  <c r="W5" i="2"/>
  <c r="V5" i="2"/>
  <c r="U5" i="2"/>
  <c r="R5" i="2"/>
  <c r="Q5" i="2"/>
  <c r="P5" i="2"/>
  <c r="O5" i="2"/>
  <c r="N5" i="2"/>
  <c r="M5" i="2"/>
  <c r="K5" i="2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M6" i="13"/>
  <c r="N6" i="13"/>
  <c r="O6" i="13"/>
  <c r="P6" i="13"/>
  <c r="Q6" i="13"/>
  <c r="R6" i="13"/>
  <c r="T6" i="13"/>
  <c r="U6" i="13"/>
  <c r="V6" i="13"/>
  <c r="W6" i="13"/>
  <c r="X6" i="13"/>
  <c r="Y6" i="13"/>
  <c r="Z6" i="13"/>
  <c r="AA6" i="13"/>
  <c r="AD6" i="13"/>
  <c r="AE6" i="13"/>
  <c r="AF6" i="13"/>
  <c r="AG6" i="13"/>
  <c r="AH6" i="13"/>
  <c r="AK6" i="13"/>
  <c r="AL6" i="13"/>
  <c r="AM6" i="13"/>
  <c r="AN6" i="13"/>
  <c r="AO6" i="13"/>
  <c r="AT6" i="13"/>
  <c r="AU6" i="13"/>
  <c r="AV6" i="13"/>
  <c r="AW6" i="13"/>
  <c r="AX6" i="13"/>
  <c r="AY6" i="13"/>
  <c r="AZ6" i="13"/>
  <c r="BA6" i="13"/>
  <c r="K7" i="13"/>
  <c r="K6" i="13"/>
  <c r="U5" i="13"/>
  <c r="V5" i="13"/>
  <c r="W5" i="13"/>
  <c r="X5" i="13"/>
  <c r="Y5" i="13"/>
  <c r="Z5" i="13"/>
  <c r="AA5" i="13"/>
  <c r="AD5" i="13"/>
  <c r="AE5" i="13"/>
  <c r="AF5" i="13"/>
  <c r="AG5" i="13"/>
  <c r="AH5" i="13"/>
  <c r="AK5" i="13"/>
  <c r="AL5" i="13"/>
  <c r="AM5" i="13"/>
  <c r="AN5" i="13"/>
  <c r="AO5" i="13"/>
  <c r="AT5" i="13"/>
  <c r="AU5" i="13"/>
  <c r="AV5" i="13"/>
  <c r="AW5" i="13"/>
  <c r="AX5" i="13"/>
  <c r="AY5" i="13"/>
  <c r="AZ5" i="13"/>
  <c r="BA5" i="13"/>
  <c r="M5" i="13"/>
  <c r="N5" i="13"/>
  <c r="O5" i="13"/>
  <c r="P5" i="13"/>
  <c r="Q5" i="13"/>
  <c r="R5" i="13"/>
  <c r="K5" i="13"/>
  <c r="M79" i="1"/>
  <c r="M113" i="7" s="1"/>
  <c r="L12" i="1"/>
  <c r="I12" i="1" s="1"/>
  <c r="I9" i="15" l="1"/>
  <c r="J9" i="15" s="1"/>
  <c r="I19" i="15"/>
  <c r="J19" i="15" s="1"/>
  <c r="J33" i="7"/>
  <c r="J10" i="2"/>
  <c r="I33" i="7"/>
  <c r="T14" i="15"/>
  <c r="T35" i="7"/>
  <c r="T16" i="15"/>
  <c r="T37" i="7"/>
  <c r="U76" i="7"/>
  <c r="I76" i="7" s="1"/>
  <c r="J76" i="7" s="1"/>
  <c r="M16" i="15"/>
  <c r="M37" i="7"/>
  <c r="M35" i="7"/>
  <c r="M14" i="15"/>
  <c r="I14" i="15" s="1"/>
  <c r="J14" i="15" s="1"/>
  <c r="V21" i="7"/>
  <c r="I21" i="7" s="1"/>
  <c r="J12" i="1"/>
  <c r="I11" i="7"/>
  <c r="J23" i="7"/>
  <c r="I10" i="2"/>
  <c r="I16" i="7"/>
  <c r="I18" i="7"/>
  <c r="I12" i="15"/>
  <c r="J12" i="15" s="1"/>
  <c r="I12" i="7"/>
  <c r="I20" i="2"/>
  <c r="I9" i="7"/>
  <c r="I10" i="7"/>
  <c r="I26" i="7"/>
  <c r="I49" i="7"/>
  <c r="J49" i="7" s="1"/>
  <c r="I91" i="7"/>
  <c r="J91" i="7" s="1"/>
  <c r="I24" i="7"/>
  <c r="I15" i="15"/>
  <c r="J15" i="15" s="1"/>
  <c r="J98" i="7"/>
  <c r="I23" i="7"/>
  <c r="I22" i="7"/>
  <c r="I127" i="7"/>
  <c r="J127" i="7" s="1"/>
  <c r="I20" i="7"/>
  <c r="J20" i="7" s="1"/>
  <c r="I58" i="7"/>
  <c r="J58" i="7" s="1"/>
  <c r="I157" i="7"/>
  <c r="J157" i="7" s="1"/>
  <c r="I11" i="2"/>
  <c r="I13" i="2"/>
  <c r="I16" i="2"/>
  <c r="I15" i="1"/>
  <c r="I79" i="1"/>
  <c r="J79" i="1" s="1"/>
  <c r="I13" i="1"/>
  <c r="M37" i="15"/>
  <c r="I37" i="15" s="1"/>
  <c r="J37" i="15" s="1"/>
  <c r="I113" i="7"/>
  <c r="J113" i="7" s="1"/>
  <c r="J33" i="3"/>
  <c r="J94" i="1"/>
  <c r="I35" i="7" l="1"/>
  <c r="J35" i="7" s="1"/>
  <c r="I19" i="7"/>
  <c r="I37" i="7"/>
  <c r="J37" i="7" s="1"/>
  <c r="I16" i="15"/>
  <c r="J16" i="15" s="1"/>
  <c r="J26" i="3"/>
  <c r="I18" i="15"/>
  <c r="J18" i="15" s="1"/>
  <c r="J14" i="13"/>
  <c r="J99" i="1"/>
  <c r="J97" i="1"/>
  <c r="J98" i="1"/>
  <c r="J87" i="1" l="1"/>
  <c r="J72" i="1" l="1"/>
  <c r="J74" i="1"/>
  <c r="J51" i="1"/>
  <c r="I36" i="1"/>
  <c r="J36" i="1" s="1"/>
  <c r="I29" i="15" l="1"/>
  <c r="J29" i="15" s="1"/>
  <c r="J41" i="2"/>
  <c r="J62" i="1"/>
  <c r="J69" i="1"/>
  <c r="I8" i="15" l="1"/>
  <c r="J40" i="3" l="1"/>
  <c r="J27" i="3"/>
  <c r="I32" i="15" l="1"/>
  <c r="J32" i="15" s="1"/>
  <c r="I8" i="14"/>
  <c r="J89" i="1" l="1"/>
  <c r="J86" i="1" l="1"/>
  <c r="J54" i="1"/>
  <c r="J85" i="1"/>
  <c r="J108" i="1"/>
  <c r="J40" i="2"/>
  <c r="I8" i="7" l="1"/>
  <c r="J33" i="1"/>
  <c r="I8" i="2"/>
  <c r="J71" i="1"/>
  <c r="J81" i="1" l="1"/>
  <c r="J109" i="1" l="1"/>
  <c r="I24" i="15"/>
  <c r="J24" i="15" s="1"/>
  <c r="I75" i="7"/>
  <c r="J75" i="7" s="1"/>
  <c r="I106" i="7"/>
  <c r="J106" i="7" s="1"/>
  <c r="I39" i="15"/>
  <c r="J39" i="15" s="1"/>
  <c r="K217" i="7"/>
  <c r="I116" i="1"/>
  <c r="J116" i="1" s="1"/>
  <c r="KN30" i="15"/>
  <c r="KM30" i="15"/>
  <c r="KO30" i="15"/>
  <c r="KL30" i="15"/>
  <c r="GU30" i="15"/>
  <c r="EC30" i="15"/>
  <c r="DN30" i="15"/>
  <c r="CZ30" i="15"/>
  <c r="FF30" i="15"/>
  <c r="CM30" i="15"/>
  <c r="JP30" i="15"/>
  <c r="IA30" i="15"/>
  <c r="FI30" i="15"/>
  <c r="ET30" i="15"/>
  <c r="EF30" i="15"/>
  <c r="JF30" i="15"/>
  <c r="CU30" i="15"/>
  <c r="M30" i="15"/>
  <c r="AD30" i="15"/>
  <c r="AV30" i="15"/>
  <c r="JM30" i="15"/>
  <c r="EY30" i="15"/>
  <c r="JQ30" i="15"/>
  <c r="KH30" i="15"/>
  <c r="Y30" i="15"/>
  <c r="AU30" i="15"/>
  <c r="FA30" i="15"/>
  <c r="GT30" i="15"/>
  <c r="DY30" i="15"/>
  <c r="IR30" i="15"/>
  <c r="CA30" i="15"/>
  <c r="GG30" i="15"/>
  <c r="EM30" i="15"/>
  <c r="DX30" i="15"/>
  <c r="IK30" i="15"/>
  <c r="JG30" i="15"/>
  <c r="BS30" i="15"/>
  <c r="AM30" i="15"/>
  <c r="KJ30" i="15"/>
  <c r="BN30" i="15"/>
  <c r="II30" i="15"/>
  <c r="FQ30" i="15"/>
  <c r="GH30" i="15"/>
  <c r="GZ30" i="15"/>
  <c r="BH30" i="15"/>
  <c r="DT30" i="15"/>
  <c r="BR30" i="15"/>
  <c r="CJ30" i="15"/>
  <c r="DR30" i="15"/>
  <c r="BL30" i="15"/>
  <c r="EX30" i="15"/>
  <c r="IV30" i="15"/>
  <c r="HS30" i="15"/>
  <c r="L30" i="15"/>
  <c r="EE30" i="15"/>
  <c r="CQ30" i="15"/>
  <c r="FM30" i="15"/>
  <c r="CE30" i="15"/>
  <c r="BY30" i="15"/>
  <c r="CP30" i="15"/>
  <c r="DH30" i="15"/>
  <c r="KD30" i="15"/>
  <c r="HK30" i="15"/>
  <c r="IG30" i="15"/>
  <c r="FK30" i="15"/>
  <c r="HJ30" i="15"/>
  <c r="KE30" i="15"/>
  <c r="DU30" i="15"/>
  <c r="DF30" i="15"/>
  <c r="HE30" i="15"/>
  <c r="FS30" i="15"/>
  <c r="BA30" i="15"/>
  <c r="JR30" i="15"/>
  <c r="FV30" i="15"/>
  <c r="W30" i="15"/>
  <c r="JA30" i="15"/>
  <c r="JI30" i="15"/>
  <c r="CY30" i="15"/>
  <c r="DW30" i="15"/>
  <c r="CK30" i="15"/>
  <c r="FU30" i="15"/>
  <c r="GC30" i="15"/>
  <c r="GK30" i="15"/>
  <c r="GS30" i="15"/>
  <c r="HA30" i="15"/>
  <c r="HI30" i="15"/>
  <c r="HQ30" i="15"/>
  <c r="HY30" i="15"/>
  <c r="FP30" i="15"/>
  <c r="GQ30" i="15"/>
  <c r="FC30" i="15"/>
  <c r="BU30" i="15"/>
  <c r="CL30" i="15"/>
  <c r="T30" i="15"/>
  <c r="IC30" i="15"/>
  <c r="GV30" i="15"/>
  <c r="JC30" i="15"/>
  <c r="HO30" i="15"/>
  <c r="DA30" i="15"/>
  <c r="S30" i="15"/>
  <c r="AZ30" i="15"/>
  <c r="JZ30" i="15"/>
  <c r="Q30" i="15"/>
  <c r="CV30" i="15"/>
  <c r="HL30" i="15"/>
  <c r="AL30" i="15"/>
  <c r="BD30" i="15"/>
  <c r="JU30" i="15"/>
  <c r="DJ30" i="15"/>
  <c r="HT30" i="15"/>
  <c r="GY30" i="15"/>
  <c r="IB30" i="15"/>
  <c r="K30" i="15"/>
  <c r="K89" i="7"/>
  <c r="GX30" i="15"/>
  <c r="GN30" i="15"/>
  <c r="IM30" i="15"/>
  <c r="JJ30" i="15"/>
  <c r="AO30" i="15"/>
  <c r="BQ30" i="15"/>
  <c r="BB30" i="15"/>
  <c r="AN30" i="15"/>
  <c r="JE30" i="15"/>
  <c r="BO30" i="15"/>
  <c r="HD30" i="15"/>
  <c r="JS30" i="15"/>
  <c r="DB30" i="15"/>
  <c r="CG30" i="15"/>
  <c r="AE30" i="15"/>
  <c r="BK30" i="15"/>
  <c r="BE30" i="15"/>
  <c r="FG30" i="15"/>
  <c r="GM30" i="15"/>
  <c r="JK30" i="15"/>
  <c r="JT30" i="15"/>
  <c r="AQ30" i="15"/>
  <c r="JH30" i="15"/>
  <c r="CH30" i="15"/>
  <c r="BT30" i="15"/>
  <c r="Z30" i="15"/>
  <c r="JO30" i="15"/>
  <c r="CI30" i="15"/>
  <c r="DG30" i="15"/>
  <c r="CC30" i="15"/>
  <c r="AC30" i="15"/>
  <c r="IT30" i="15"/>
  <c r="DS30" i="15"/>
  <c r="HZ30" i="15"/>
  <c r="KA30" i="15"/>
  <c r="KI30" i="15"/>
  <c r="EA30" i="15"/>
  <c r="ED30" i="15"/>
  <c r="IN30" i="15"/>
  <c r="DI30" i="15"/>
  <c r="JX30" i="15"/>
  <c r="JV30" i="15"/>
  <c r="DP30" i="15"/>
  <c r="EH30" i="15"/>
  <c r="GJ30" i="15"/>
  <c r="DM30" i="15"/>
  <c r="FY30" i="15"/>
  <c r="GO30" i="15"/>
  <c r="GW30" i="15"/>
  <c r="HM30" i="15"/>
  <c r="HU30" i="15"/>
  <c r="GD30" i="15"/>
  <c r="FW30" i="15"/>
  <c r="DC30" i="15"/>
  <c r="EK30" i="15"/>
  <c r="IE30" i="15"/>
  <c r="JW30" i="15"/>
  <c r="FJ30" i="15"/>
  <c r="EB30" i="15"/>
  <c r="KF30" i="15"/>
  <c r="AF30" i="15"/>
  <c r="FE30" i="15"/>
  <c r="JB30" i="15"/>
  <c r="EI30" i="15"/>
  <c r="R30" i="15"/>
  <c r="O30" i="15"/>
  <c r="CB30" i="15"/>
  <c r="DZ30" i="15"/>
  <c r="ID30" i="15"/>
  <c r="IW30" i="15"/>
  <c r="EJ30" i="15"/>
  <c r="HF30" i="15"/>
  <c r="EQ30" i="15"/>
  <c r="FN30" i="15"/>
  <c r="BP30" i="15"/>
  <c r="P30" i="15"/>
  <c r="JY30" i="15"/>
  <c r="X30" i="15"/>
  <c r="AB30" i="15"/>
  <c r="GI30" i="15"/>
  <c r="JN30" i="15"/>
  <c r="EV30" i="15"/>
  <c r="FL30" i="15"/>
  <c r="GR30" i="15"/>
  <c r="HC30" i="15"/>
  <c r="AR30" i="15"/>
  <c r="AH30" i="15"/>
  <c r="KG30" i="15"/>
  <c r="AJ30" i="15"/>
  <c r="EW30" i="15"/>
  <c r="BM30" i="15"/>
  <c r="AP30" i="15"/>
  <c r="CF30" i="15"/>
  <c r="U30" i="15"/>
  <c r="BZ30" i="15"/>
  <c r="AI30" i="15"/>
  <c r="AX30" i="15"/>
  <c r="IF30" i="15"/>
  <c r="CX30" i="15"/>
  <c r="KK30" i="15"/>
  <c r="DV30" i="15"/>
  <c r="DO30" i="15"/>
  <c r="FX30" i="15"/>
  <c r="IQ30" i="15"/>
  <c r="IY30" i="15"/>
  <c r="BF30" i="15"/>
  <c r="BV30" i="15"/>
  <c r="CD30" i="15"/>
  <c r="CT30" i="15"/>
  <c r="EP30" i="15"/>
  <c r="HX30" i="15"/>
  <c r="AY30" i="15"/>
  <c r="BX30" i="15"/>
  <c r="V30" i="15"/>
  <c r="FT30" i="15"/>
  <c r="BI30" i="15"/>
  <c r="IU30" i="15"/>
  <c r="N30" i="15"/>
  <c r="HP30" i="15"/>
  <c r="IJ30" i="15"/>
  <c r="FR30" i="15"/>
  <c r="FD30" i="15"/>
  <c r="DD30" i="15"/>
  <c r="FZ30" i="15"/>
  <c r="AA30" i="15"/>
  <c r="AS30" i="15"/>
  <c r="AW30" i="15"/>
  <c r="GE30" i="15"/>
  <c r="HH30" i="15"/>
  <c r="JL30" i="15"/>
  <c r="FO30" i="15"/>
  <c r="HN30" i="15"/>
  <c r="CN30" i="15"/>
  <c r="DQ30" i="15"/>
  <c r="CR30" i="15"/>
  <c r="GF30" i="15"/>
  <c r="GB30" i="15"/>
  <c r="IL30" i="15"/>
  <c r="AK30" i="15"/>
  <c r="CO30" i="15"/>
  <c r="CW30" i="15"/>
  <c r="DE30" i="15"/>
  <c r="BW30" i="15"/>
  <c r="HR30" i="15"/>
  <c r="JD30" i="15"/>
  <c r="DK30" i="15"/>
  <c r="BC30" i="15"/>
  <c r="GP30" i="15"/>
  <c r="KB30" i="15"/>
  <c r="IX30" i="15"/>
  <c r="EU30" i="15"/>
  <c r="GA30" i="15"/>
  <c r="IO30" i="15"/>
  <c r="AG30" i="15"/>
  <c r="CS30" i="15"/>
  <c r="FB30" i="15"/>
  <c r="AT30" i="15"/>
  <c r="KC30" i="15"/>
  <c r="EG30" i="15"/>
  <c r="EZ30" i="15"/>
  <c r="EN30" i="15"/>
  <c r="EL30" i="15"/>
  <c r="ES30" i="15"/>
  <c r="IH30" i="15"/>
  <c r="IS30" i="15"/>
  <c r="DL30" i="15"/>
  <c r="HB30" i="15"/>
  <c r="HV30" i="15"/>
  <c r="GL30" i="15"/>
  <c r="IP30" i="15"/>
  <c r="ER30" i="15"/>
  <c r="IZ30" i="15"/>
  <c r="FH30" i="15"/>
  <c r="BG30" i="15"/>
  <c r="HG30" i="15"/>
  <c r="EO30" i="15"/>
  <c r="BJ30" i="15"/>
  <c r="HW30" i="15"/>
  <c r="I68" i="1"/>
  <c r="J68" i="1" s="1"/>
  <c r="I30" i="15" l="1"/>
  <c r="J30" i="15" s="1"/>
  <c r="I217" i="7"/>
  <c r="I89" i="7"/>
  <c r="J89" i="7" s="1"/>
  <c r="K124" i="7"/>
  <c r="I17" i="13"/>
  <c r="J17" i="13" s="1"/>
  <c r="I124" i="7" l="1"/>
  <c r="J124" i="7" s="1"/>
  <c r="K156" i="7"/>
  <c r="I46" i="2"/>
  <c r="J46" i="2" s="1"/>
  <c r="I156" i="7" l="1"/>
  <c r="J156" i="7" s="1"/>
</calcChain>
</file>

<file path=xl/sharedStrings.xml><?xml version="1.0" encoding="utf-8"?>
<sst xmlns="http://schemas.openxmlformats.org/spreadsheetml/2006/main" count="2615" uniqueCount="591">
  <si>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</si>
  <si>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</si>
  <si>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</si>
  <si>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</si>
  <si>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</si>
  <si>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</si>
  <si>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</si>
  <si>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</si>
  <si>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</si>
  <si>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Motešice</t>
  </si>
  <si>
    <t>P1</t>
  </si>
  <si>
    <t>4r</t>
  </si>
  <si>
    <t>DUB</t>
  </si>
  <si>
    <t>DUA</t>
  </si>
  <si>
    <t>JU</t>
  </si>
  <si>
    <t>JD</t>
  </si>
  <si>
    <t>IMII</t>
  </si>
  <si>
    <t>GP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</si>
  <si>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</si>
  <si>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</si>
  <si>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</si>
  <si>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</si>
  <si>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</si>
  <si>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</si>
  <si>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Horná Michaela</t>
  </si>
  <si>
    <t>Forever</t>
  </si>
  <si>
    <t>JK pri NŽ Topoľčianky</t>
  </si>
  <si>
    <t>Lorry</t>
  </si>
  <si>
    <t>Vančo Peter</t>
  </si>
  <si>
    <t>Conversano XIII-47</t>
  </si>
  <si>
    <t>Loretto</t>
  </si>
  <si>
    <t>Marthaler Veronika</t>
  </si>
  <si>
    <t>Z0048</t>
  </si>
  <si>
    <t>Mary Poppins</t>
  </si>
  <si>
    <t>TJ Žrebčín Motešice</t>
  </si>
  <si>
    <t>Don Amigo</t>
  </si>
  <si>
    <t>Furioso XXXVIII-3 Red Willow</t>
  </si>
  <si>
    <t>Spišáková Paraskevi</t>
  </si>
  <si>
    <t>G Star</t>
  </si>
  <si>
    <t>JK Equipolis</t>
  </si>
  <si>
    <t>Slobodníková Anežka</t>
  </si>
  <si>
    <t>Jantar</t>
  </si>
  <si>
    <t>JK Ivanka pri Dunaji</t>
  </si>
  <si>
    <t>Furioso L-34 Némés</t>
  </si>
  <si>
    <t>Flaková Kristína</t>
  </si>
  <si>
    <t>Bonnami</t>
  </si>
  <si>
    <t>Bonnavi</t>
  </si>
  <si>
    <t>Neapolitano XIV-16</t>
  </si>
  <si>
    <t>Favory XVIII-19</t>
  </si>
  <si>
    <t>Kuhajda Milan</t>
  </si>
  <si>
    <t>Ariston ER</t>
  </si>
  <si>
    <t>JK Jurský Dvor Nitra</t>
  </si>
  <si>
    <t>Emilio</t>
  </si>
  <si>
    <t>Patócs Ádám</t>
  </si>
  <si>
    <t>Chili RB</t>
  </si>
  <si>
    <t>Diamantina</t>
  </si>
  <si>
    <t>Jágo</t>
  </si>
  <si>
    <t>Nittnaus Martina</t>
  </si>
  <si>
    <t>Favory XII-13</t>
  </si>
  <si>
    <t>Pet</t>
  </si>
  <si>
    <t>Záhorská Silvia</t>
  </si>
  <si>
    <t>Dancing Scarlett</t>
  </si>
  <si>
    <t>Merci</t>
  </si>
  <si>
    <t>Fraňová Linda</t>
  </si>
  <si>
    <t>JO Martin Záturčie</t>
  </si>
  <si>
    <t>Danielová Michaela</t>
  </si>
  <si>
    <t>Vida Bratislava</t>
  </si>
  <si>
    <t>Ďurechová Laura</t>
  </si>
  <si>
    <t>Chorváthová Katarína</t>
  </si>
  <si>
    <t>Donneshallowa II</t>
  </si>
  <si>
    <t>Royal Ruby</t>
  </si>
  <si>
    <t>Edmár Péter</t>
  </si>
  <si>
    <t>Denilas</t>
  </si>
  <si>
    <t>JK Czajlík Ranch Dun. Klátov</t>
  </si>
  <si>
    <t>Valenská Kristána</t>
  </si>
  <si>
    <t>JŠ Bernolákovo</t>
  </si>
  <si>
    <t>Winstar</t>
  </si>
  <si>
    <t>JK Balunky Bratislava</t>
  </si>
  <si>
    <t>JK Húšť Dlhá nad Oravou</t>
  </si>
  <si>
    <t>Kohút Patrik</t>
  </si>
  <si>
    <t>MedGene Bratislava</t>
  </si>
  <si>
    <t>Burešová Alena</t>
  </si>
  <si>
    <t>Gidran XIX-7 SK Ishtar</t>
  </si>
  <si>
    <t>JK Rozálka Pezinok</t>
  </si>
  <si>
    <t>Nonius XXXII-1 SK Darwin</t>
  </si>
  <si>
    <t>Kseňáková Daniela</t>
  </si>
  <si>
    <t>Aurora</t>
  </si>
  <si>
    <t>Leap of Faith</t>
  </si>
  <si>
    <t>Kyselovičová Radka</t>
  </si>
  <si>
    <t>Ladika</t>
  </si>
  <si>
    <t>Sihelský Ivan</t>
  </si>
  <si>
    <t>Zinedine</t>
  </si>
  <si>
    <t>KPKRJ Rimavská Sobota</t>
  </si>
  <si>
    <t>Gilániová Sofia</t>
  </si>
  <si>
    <t>Camparo</t>
  </si>
  <si>
    <t>JK Masarykov Dvor</t>
  </si>
  <si>
    <t>Petrušková Milada</t>
  </si>
  <si>
    <t>Inesperado Amado</t>
  </si>
  <si>
    <t>JK Equida Prievidza</t>
  </si>
  <si>
    <t>Benčíková Veronika</t>
  </si>
  <si>
    <t>Nour Faustino</t>
  </si>
  <si>
    <t>JK Limit Bratislava</t>
  </si>
  <si>
    <t>Smreková Barbora</t>
  </si>
  <si>
    <t>Sokrates GT</t>
  </si>
  <si>
    <t>Parkur Team Košice</t>
  </si>
  <si>
    <t>Eibner Patrik</t>
  </si>
  <si>
    <t>Kochaníková Lucia</t>
  </si>
  <si>
    <t>Fabia De Napoli</t>
  </si>
  <si>
    <t>JK J.R. OZ Kapušany</t>
  </si>
  <si>
    <t>Šteflovičová Sylvia</t>
  </si>
  <si>
    <t>Danciana Diamond Princess</t>
  </si>
  <si>
    <t>JK Josy Team Trnava</t>
  </si>
  <si>
    <t>Eim Iveta</t>
  </si>
  <si>
    <t>JK TJ Slávia STU Bratislava</t>
  </si>
  <si>
    <t>Líšková Sylvia</t>
  </si>
  <si>
    <t>Madoc</t>
  </si>
  <si>
    <t>Krakovská Viera</t>
  </si>
  <si>
    <t>Jayden Coblesse</t>
  </si>
  <si>
    <t>Equestrian Sport Center Žilina</t>
  </si>
  <si>
    <t>Pálešová Natália</t>
  </si>
  <si>
    <t>Noro Charisma</t>
  </si>
  <si>
    <t>Ranč Ouzkých Bratislava</t>
  </si>
  <si>
    <t>Pribiš Valeria</t>
  </si>
  <si>
    <t>Z0078</t>
  </si>
  <si>
    <t>Panache Van De Pikkerie</t>
  </si>
  <si>
    <t>Kasari</t>
  </si>
  <si>
    <t>Žarnovická Jana</t>
  </si>
  <si>
    <t>ŠK Divoká Voda Bratislava</t>
  </si>
  <si>
    <t>SPOLU</t>
  </si>
  <si>
    <t>Mladí jazdci</t>
  </si>
  <si>
    <t>Balážová Michaela</t>
  </si>
  <si>
    <t>Marengo</t>
  </si>
  <si>
    <t>1. drezúrna škola ZR Prešov</t>
  </si>
  <si>
    <t>Kuzmiaková Dominika</t>
  </si>
  <si>
    <t>Škvarková Kristína</t>
  </si>
  <si>
    <t>Daphne</t>
  </si>
  <si>
    <t>Čičmancová Katarína</t>
  </si>
  <si>
    <t>Fiona</t>
  </si>
  <si>
    <t>JK Limfora Badín</t>
  </si>
  <si>
    <t>Gajtková Terézia</t>
  </si>
  <si>
    <t>NDKG Chorvátsky Grob</t>
  </si>
  <si>
    <t>Jánošová Ema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</si>
  <si>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</si>
  <si>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</si>
  <si>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</si>
  <si>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</si>
  <si>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</si>
  <si>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</si>
  <si>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</si>
  <si>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</si>
  <si>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</si>
  <si>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</si>
  <si>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</si>
  <si>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</si>
  <si>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Piaf</t>
  </si>
  <si>
    <t>Dangl Lara</t>
  </si>
  <si>
    <t>Giovanni</t>
  </si>
  <si>
    <t>Cingelová Diana</t>
  </si>
  <si>
    <t>Largo</t>
  </si>
  <si>
    <t>Šebestová Anna Mária</t>
  </si>
  <si>
    <t>Chisto 22</t>
  </si>
  <si>
    <t>Ebony B.</t>
  </si>
  <si>
    <t>Jurštáková Dorota</t>
  </si>
  <si>
    <t>Grigoris S</t>
  </si>
  <si>
    <t>JK Trenčín Nozdrkovce</t>
  </si>
  <si>
    <t>Przedswit XXXIII-Chocolate</t>
  </si>
  <si>
    <t>Martyneková Júlia</t>
  </si>
  <si>
    <t>Ninus</t>
  </si>
  <si>
    <t>JK OVER Žilina</t>
  </si>
  <si>
    <t>Jankovičová Veronika</t>
  </si>
  <si>
    <t>Henessy</t>
  </si>
  <si>
    <t>JK Czajlík Ranch</t>
  </si>
  <si>
    <t>Cantona R</t>
  </si>
  <si>
    <t>Halamová Katarína</t>
  </si>
  <si>
    <t>Geerestein</t>
  </si>
  <si>
    <t>Cigániková Paulína</t>
  </si>
  <si>
    <t>Chevalier</t>
  </si>
  <si>
    <t>LaRoc Horses Stupava</t>
  </si>
  <si>
    <t>Gavorníková Laura</t>
  </si>
  <si>
    <t>Figaro</t>
  </si>
  <si>
    <t>Hubodová Amália</t>
  </si>
  <si>
    <t>Sissi</t>
  </si>
  <si>
    <t>Kostelníková Zuzana Anna</t>
  </si>
  <si>
    <t>Zara Dew</t>
  </si>
  <si>
    <t>Kršnáková Kristína</t>
  </si>
  <si>
    <t>Shadow</t>
  </si>
  <si>
    <t>Mydlárová Anabela</t>
  </si>
  <si>
    <t>Lorea Baz</t>
  </si>
  <si>
    <t>Aviatik RVP</t>
  </si>
  <si>
    <t>Spolu        15 NAJ</t>
  </si>
  <si>
    <t>Hunová Diana</t>
  </si>
  <si>
    <t>Don Dimanche</t>
  </si>
  <si>
    <t>Polláková Tamara</t>
  </si>
  <si>
    <t>Šotterová Alexandra</t>
  </si>
  <si>
    <t>Amadeus 791</t>
  </si>
  <si>
    <t>Pestunová Alica</t>
  </si>
  <si>
    <t>Némes Furioso L-34</t>
  </si>
  <si>
    <t>Magál Ján</t>
  </si>
  <si>
    <t>Dafne Van Dej</t>
  </si>
  <si>
    <t>Kucsora Barbora</t>
  </si>
  <si>
    <t>Vadrózsa</t>
  </si>
  <si>
    <t>Eržinová Stella</t>
  </si>
  <si>
    <t>Amber Nuance</t>
  </si>
  <si>
    <t>JK Gazdovstvo Uhliská</t>
  </si>
  <si>
    <t>Eibnerová Júlia</t>
  </si>
  <si>
    <t>Crystal 9</t>
  </si>
  <si>
    <t>Molnárová Liana</t>
  </si>
  <si>
    <t>Lolita</t>
  </si>
  <si>
    <t>Stajňa Plameň Miloslavov</t>
  </si>
  <si>
    <t>Slováková Nella</t>
  </si>
  <si>
    <t>Tempelwind</t>
  </si>
  <si>
    <t>Beláková Kristína</t>
  </si>
  <si>
    <t>Limit</t>
  </si>
  <si>
    <t>Marthaler Lilly Alena</t>
  </si>
  <si>
    <t>Václav</t>
  </si>
  <si>
    <t>Vozárová Nela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</si>
  <si>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</si>
  <si>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</si>
  <si>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</si>
  <si>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</si>
  <si>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</si>
  <si>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</si>
  <si>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</si>
  <si>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</si>
  <si>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</si>
  <si>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</si>
  <si>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Valenská Kristína</t>
  </si>
  <si>
    <t>Grigosis S</t>
  </si>
  <si>
    <t>Donnershallowa II</t>
  </si>
  <si>
    <t>Sokrates G-T</t>
  </si>
  <si>
    <t>Przedswit XIX-16/Chocolate</t>
  </si>
  <si>
    <t>Przedswit XXXII-3SK/Venezia</t>
  </si>
  <si>
    <t>Mladý kôň roka</t>
  </si>
  <si>
    <t>Mániková Zuzana</t>
  </si>
  <si>
    <t>Gandalf V</t>
  </si>
  <si>
    <t>JŠ Považany</t>
  </si>
  <si>
    <t>Ácová Laura</t>
  </si>
  <si>
    <t>Beauty Boy</t>
  </si>
  <si>
    <t>Jazdec roka 2022</t>
  </si>
  <si>
    <t>Horváthová Veronika</t>
  </si>
  <si>
    <t>Red Merango</t>
  </si>
  <si>
    <t>x</t>
  </si>
  <si>
    <t>29.01.2022</t>
  </si>
  <si>
    <t>05.-06.03.2022</t>
  </si>
  <si>
    <t>Robotová Simona</t>
  </si>
  <si>
    <t>Esprit</t>
  </si>
  <si>
    <t>Udica</t>
  </si>
  <si>
    <t>Valíčková Anna</t>
  </si>
  <si>
    <t>Nice Blue Eyes</t>
  </si>
  <si>
    <t>Nevita</t>
  </si>
  <si>
    <t>Výbohová Martina</t>
  </si>
  <si>
    <t>Go for it</t>
  </si>
  <si>
    <t>JK Enimo Bratislava</t>
  </si>
  <si>
    <t>Welt Regency</t>
  </si>
  <si>
    <t>Úkaz</t>
  </si>
  <si>
    <t>Justusová Nina</t>
  </si>
  <si>
    <t>11.-13.03.2022</t>
  </si>
  <si>
    <t>Motešice CDI</t>
  </si>
  <si>
    <t>JJ</t>
  </si>
  <si>
    <t>P3</t>
  </si>
  <si>
    <t>P4</t>
  </si>
  <si>
    <t>Furioso XLII-21 Sauvignon</t>
  </si>
  <si>
    <t>Gridran XX-12 Wonderbra</t>
  </si>
  <si>
    <t>James Gabriela</t>
  </si>
  <si>
    <t>Furioso XLII-21 Souvignon</t>
  </si>
  <si>
    <t>Gidran XX-12 Wonderbra</t>
  </si>
  <si>
    <t>Furioso XLII Souvignon</t>
  </si>
  <si>
    <t>19.03.2022</t>
  </si>
  <si>
    <t>Pezinok</t>
  </si>
  <si>
    <t>Vaňová Veronika</t>
  </si>
  <si>
    <t>Urpin Von Hof</t>
  </si>
  <si>
    <t>Naďová Martina</t>
  </si>
  <si>
    <t>Cleopatra</t>
  </si>
  <si>
    <t>CJŠ Bernolákovo</t>
  </si>
  <si>
    <t>Gbúrová Alica</t>
  </si>
  <si>
    <t>Furioso XLIX-44 Napos</t>
  </si>
  <si>
    <t>Rebro Martin</t>
  </si>
  <si>
    <t>Indigo</t>
  </si>
  <si>
    <t>Savanna</t>
  </si>
  <si>
    <t>Minella</t>
  </si>
  <si>
    <t>Petrovská Hana</t>
  </si>
  <si>
    <t>Equitana Sport Horses Bratislava</t>
  </si>
  <si>
    <t>Furioso XLII-12 SK Red Magnum</t>
  </si>
  <si>
    <t>Korajlija Sara</t>
  </si>
  <si>
    <t>Grand Strom</t>
  </si>
  <si>
    <t>Grand Storm</t>
  </si>
  <si>
    <t>Štrbová Carla Sofia</t>
  </si>
  <si>
    <t>Faible</t>
  </si>
  <si>
    <t>Jalke Vom Coenenhof</t>
  </si>
  <si>
    <t>Armín</t>
  </si>
  <si>
    <t>Dannya Polt</t>
  </si>
  <si>
    <t>Thiel Hanna</t>
  </si>
  <si>
    <t>Portosanto</t>
  </si>
  <si>
    <t>Spolok priateľov koní Trnava</t>
  </si>
  <si>
    <t>Donna Grazia</t>
  </si>
  <si>
    <t>Hariffa MD</t>
  </si>
  <si>
    <t>Paláriková Barbora</t>
  </si>
  <si>
    <t>Moschino</t>
  </si>
  <si>
    <t>Red Lander</t>
  </si>
  <si>
    <t>Bonaparte</t>
  </si>
  <si>
    <t>DD</t>
  </si>
  <si>
    <t>Alonso</t>
  </si>
  <si>
    <t>Slušná Petra</t>
  </si>
  <si>
    <t>Furst Lothario</t>
  </si>
  <si>
    <t>Indorado Van´t Kathof</t>
  </si>
  <si>
    <t>YU</t>
  </si>
  <si>
    <t>Poláčková Viera</t>
  </si>
  <si>
    <t>IMI</t>
  </si>
  <si>
    <t>03.04.2022</t>
  </si>
  <si>
    <t>Veľký Šariš</t>
  </si>
  <si>
    <t>Z1</t>
  </si>
  <si>
    <t>Z2</t>
  </si>
  <si>
    <t>Rindošová Janka</t>
  </si>
  <si>
    <t>Caruso</t>
  </si>
  <si>
    <t>Peková Simona</t>
  </si>
  <si>
    <t>L´Artiste Von Vivaldi</t>
  </si>
  <si>
    <t>Amur</t>
  </si>
  <si>
    <t>Selčanová Kvetoslava Mária</t>
  </si>
  <si>
    <t>Timpex Joe</t>
  </si>
  <si>
    <t>JK Žrebčinec V.Šariš SK</t>
  </si>
  <si>
    <t>JK Žrebčínec V.Šariš SK</t>
  </si>
  <si>
    <t>Christian "D"</t>
  </si>
  <si>
    <t>Bálintová Lívia</t>
  </si>
  <si>
    <t>Robinson I-2</t>
  </si>
  <si>
    <t>JK Millenium Trn.p.Lab.</t>
  </si>
  <si>
    <t>JK Millenium Trn. P. Lab.</t>
  </si>
  <si>
    <t>Hamlíková Viktória</t>
  </si>
  <si>
    <t>Ariel D</t>
  </si>
  <si>
    <t>Malková Karolína</t>
  </si>
  <si>
    <t>Olympia</t>
  </si>
  <si>
    <t>09.-10.04.2022</t>
  </si>
  <si>
    <t>Pinky Pie</t>
  </si>
  <si>
    <t>Spongebob</t>
  </si>
  <si>
    <t>Bednárová Alexandra</t>
  </si>
  <si>
    <t>LH Magic Wall</t>
  </si>
  <si>
    <t>Liber T</t>
  </si>
  <si>
    <t>Neymar</t>
  </si>
  <si>
    <t>GPS</t>
  </si>
  <si>
    <t>16.04.2022</t>
  </si>
  <si>
    <t>Zagyiová Kristína Ela</t>
  </si>
  <si>
    <t>Theodor</t>
  </si>
  <si>
    <t>Cyprian</t>
  </si>
  <si>
    <t>Jarabková Alexandra</t>
  </si>
  <si>
    <t>N0632</t>
  </si>
  <si>
    <t>Sunrise</t>
  </si>
  <si>
    <t>Z5</t>
  </si>
  <si>
    <t>Graduell</t>
  </si>
  <si>
    <t>Sklenárová Simona</t>
  </si>
  <si>
    <t>Novalette Van De Zoomvl</t>
  </si>
  <si>
    <t>Mrvová Ivana</t>
  </si>
  <si>
    <t>Nika</t>
  </si>
  <si>
    <t>Mrvová Simona</t>
  </si>
  <si>
    <t>Foltín Nino</t>
  </si>
  <si>
    <t>Wallaby</t>
  </si>
  <si>
    <t>Balogh Štefan</t>
  </si>
  <si>
    <t>Veszto Nonius-149 Sebes</t>
  </si>
  <si>
    <t>Lančaričová Ingrid</t>
  </si>
  <si>
    <t>Ulla</t>
  </si>
  <si>
    <t>Hasičková Kristína</t>
  </si>
  <si>
    <t>Hennessy</t>
  </si>
  <si>
    <t>Libel Van De Leem</t>
  </si>
  <si>
    <t>Bartovičová Amália</t>
  </si>
  <si>
    <t>Alja</t>
  </si>
  <si>
    <t>Tkáčová Timea</t>
  </si>
  <si>
    <t>JK Alberi Pezinok</t>
  </si>
  <si>
    <t>14.-16.04.2022</t>
  </si>
  <si>
    <r>
      <t>G</t>
    </r>
    <r>
      <rPr>
        <sz val="11"/>
        <color theme="0"/>
        <rFont val="Calibri"/>
        <family val="2"/>
        <charset val="238"/>
      </rPr>
      <t>őssendorf AUT CDI</t>
    </r>
  </si>
  <si>
    <t>YD</t>
  </si>
  <si>
    <t>YJ</t>
  </si>
  <si>
    <t>Django 358</t>
  </si>
  <si>
    <t>30.04.-01.05.2022</t>
  </si>
  <si>
    <t>Máriakálnok HUN</t>
  </si>
  <si>
    <t>SG</t>
  </si>
  <si>
    <t>MKZ3</t>
  </si>
  <si>
    <t>Roderich C</t>
  </si>
  <si>
    <t>LS5</t>
  </si>
  <si>
    <t>LP4</t>
  </si>
  <si>
    <t>07.05.2022</t>
  </si>
  <si>
    <t>Sokoľ</t>
  </si>
  <si>
    <t>GPv</t>
  </si>
  <si>
    <t>Závacká Lenka</t>
  </si>
  <si>
    <t>Sabar</t>
  </si>
  <si>
    <t>JK Mackovjak SNV</t>
  </si>
  <si>
    <t>Legáthová Majchráková Diana</t>
  </si>
  <si>
    <t>Winner´s Dream</t>
  </si>
  <si>
    <t>Legáthová Majchránková Diana</t>
  </si>
  <si>
    <t>Krajči Rastislav</t>
  </si>
  <si>
    <t>Dakota</t>
  </si>
  <si>
    <t>Lisiková Terézia</t>
  </si>
  <si>
    <t>Limina</t>
  </si>
  <si>
    <t>Parkúr Team Košice BV</t>
  </si>
  <si>
    <t>Horovská Emma</t>
  </si>
  <si>
    <t>Benito</t>
  </si>
  <si>
    <t xml:space="preserve">JK Equipolis </t>
  </si>
  <si>
    <t>08.05.2022</t>
  </si>
  <si>
    <t>Panská Lícha CZE</t>
  </si>
  <si>
    <t>14.05.2022</t>
  </si>
  <si>
    <t>Vígľaš</t>
  </si>
  <si>
    <t>Amorino</t>
  </si>
  <si>
    <t>Mališová Alica</t>
  </si>
  <si>
    <t>Hidalgo</t>
  </si>
  <si>
    <t>Totilas Diamond Contendro</t>
  </si>
  <si>
    <t>JK Diamond Academy Rapovce</t>
  </si>
  <si>
    <t>L7</t>
  </si>
  <si>
    <t>20.-22.05.2022</t>
  </si>
  <si>
    <t>Olomouc CZE CDI</t>
  </si>
  <si>
    <t>Rusinová Daniela</t>
  </si>
  <si>
    <t>Vesna</t>
  </si>
  <si>
    <t>Dobranský Vendelín</t>
  </si>
  <si>
    <t>Laly Dualy</t>
  </si>
  <si>
    <t>Oklanda Ornesca</t>
  </si>
  <si>
    <t>Capulič Jaroslav</t>
  </si>
  <si>
    <t>Welt Dasty</t>
  </si>
  <si>
    <t>TJ Slávia UVLF Košice</t>
  </si>
  <si>
    <t>Seniori</t>
  </si>
  <si>
    <t>Deti</t>
  </si>
  <si>
    <t>04.-05.06.2022</t>
  </si>
  <si>
    <t>Topoľčianky</t>
  </si>
  <si>
    <t>28.05.2022</t>
  </si>
  <si>
    <t>Nylana</t>
  </si>
  <si>
    <t>ŠK Divoká Voda</t>
  </si>
  <si>
    <t>Little Rose</t>
  </si>
  <si>
    <t>Charissa</t>
  </si>
  <si>
    <t>Šalyová Kornélia</t>
  </si>
  <si>
    <t>Charlie Brown</t>
  </si>
  <si>
    <t>Silvio</t>
  </si>
  <si>
    <t>5rU</t>
  </si>
  <si>
    <t>Bosáková Melánia</t>
  </si>
  <si>
    <t>Maestoso XII-9 Kira</t>
  </si>
  <si>
    <t>JK Poľný Kesov</t>
  </si>
  <si>
    <t>Hromádková Natália</t>
  </si>
  <si>
    <t>Aisha</t>
  </si>
  <si>
    <t>5rF</t>
  </si>
  <si>
    <t>DJ</t>
  </si>
  <si>
    <t>10.-12.06.2022</t>
  </si>
  <si>
    <t>Šamorín CDI</t>
  </si>
  <si>
    <t>IMIv</t>
  </si>
  <si>
    <t>Jv</t>
  </si>
  <si>
    <t>Yv</t>
  </si>
  <si>
    <t>11.-12.06.2022</t>
  </si>
  <si>
    <t>Šamorín</t>
  </si>
  <si>
    <t>Cantumero</t>
  </si>
  <si>
    <t>11.06.2022</t>
  </si>
  <si>
    <t>Golecová Zuzana</t>
  </si>
  <si>
    <t>Bellatrix</t>
  </si>
  <si>
    <t>JMC Lužany pri Topli</t>
  </si>
  <si>
    <t>12.06.2022</t>
  </si>
  <si>
    <t>IMA</t>
  </si>
  <si>
    <t>18.-19.06.2022</t>
  </si>
  <si>
    <t>Super Son</t>
  </si>
  <si>
    <t>Novalette Van De Zoomvliet</t>
  </si>
  <si>
    <t>Magic Mike</t>
  </si>
  <si>
    <t>Rocky Rebel</t>
  </si>
  <si>
    <t>Mc Kinley V´D Wolfshoeve</t>
  </si>
  <si>
    <t>6rU</t>
  </si>
  <si>
    <t>Lord Leicester</t>
  </si>
  <si>
    <t>Chovancová Urminská Lucia</t>
  </si>
  <si>
    <t>Przedswit XXXIV-2 Tatra</t>
  </si>
  <si>
    <t>02.07.2022</t>
  </si>
  <si>
    <t>Semper Saly</t>
  </si>
  <si>
    <t>Magálová Agátka</t>
  </si>
  <si>
    <t>03.07.2022</t>
  </si>
  <si>
    <t>16.-17.07.2022</t>
  </si>
  <si>
    <t>Suchánková Lucia</t>
  </si>
  <si>
    <t>Conversano XIII-68</t>
  </si>
  <si>
    <t>Janušková Olivia</t>
  </si>
  <si>
    <t>Robina</t>
  </si>
  <si>
    <t>Cartino-T</t>
  </si>
  <si>
    <t>Canturino</t>
  </si>
  <si>
    <t>Topoľčianky MSR</t>
  </si>
  <si>
    <t>31.07.2022</t>
  </si>
  <si>
    <t>Spišská Teplica</t>
  </si>
  <si>
    <t>Mrišková Vanesa</t>
  </si>
  <si>
    <t>Chantal</t>
  </si>
  <si>
    <t>Z4</t>
  </si>
  <si>
    <t>LS1</t>
  </si>
  <si>
    <t>LS7</t>
  </si>
  <si>
    <t>30.-31.08.</t>
  </si>
  <si>
    <t>Olomouc CZE</t>
  </si>
  <si>
    <t>13.-.14.08.2022</t>
  </si>
  <si>
    <t>Szilvásvárad HUN</t>
  </si>
  <si>
    <t>12.-14.08.</t>
  </si>
  <si>
    <t>Vígľaš MSR</t>
  </si>
  <si>
    <t>Z7</t>
  </si>
  <si>
    <t>Kanátová Roberta</t>
  </si>
  <si>
    <t>JO Kováčovce</t>
  </si>
  <si>
    <t>Accis Polt</t>
  </si>
  <si>
    <t>Juliant</t>
  </si>
  <si>
    <t>S5</t>
  </si>
  <si>
    <t>S10</t>
  </si>
  <si>
    <t>Mídelka Marián</t>
  </si>
  <si>
    <t>Quater´s Lily</t>
  </si>
  <si>
    <t>JA SOŠ HSaD Lučenec</t>
  </si>
  <si>
    <t>17.-18.03.2022</t>
  </si>
  <si>
    <t>Ornago ITA CDI</t>
  </si>
  <si>
    <t>12.-14.08.2022</t>
  </si>
  <si>
    <t>Stadl Paura AUT</t>
  </si>
  <si>
    <t>Scarlett O´Harrah</t>
  </si>
  <si>
    <t>20.-21.08.2022</t>
  </si>
  <si>
    <t>Dunajský Klátov</t>
  </si>
  <si>
    <t>Finale</t>
  </si>
  <si>
    <t>JK Agrocontact</t>
  </si>
  <si>
    <t>Gbelská Petra</t>
  </si>
  <si>
    <t>Tau Tou</t>
  </si>
  <si>
    <t>Horváthová Nina</t>
  </si>
  <si>
    <t>Tangelina (Orgona)</t>
  </si>
  <si>
    <t>Nagyová Rebeka</t>
  </si>
  <si>
    <t>Fenyves</t>
  </si>
  <si>
    <t>Czajlík Zuzana</t>
  </si>
  <si>
    <t>Szász Anna</t>
  </si>
  <si>
    <t>Lafayette</t>
  </si>
  <si>
    <t>Dr. House</t>
  </si>
  <si>
    <t>28.-30.08.2022</t>
  </si>
  <si>
    <t>29.-30.08.2022</t>
  </si>
  <si>
    <t>Grancová Lucia</t>
  </si>
  <si>
    <t>Nicolass</t>
  </si>
  <si>
    <t>JK RS Team Bratislava</t>
  </si>
  <si>
    <t>5r</t>
  </si>
  <si>
    <t>Flor D´Accord</t>
  </si>
  <si>
    <t>17.-18.09.2022</t>
  </si>
  <si>
    <t>Oršuliaková Viktória</t>
  </si>
  <si>
    <t>Pepi</t>
  </si>
  <si>
    <t>Trebatická Nela</t>
  </si>
  <si>
    <t>Philadelphia</t>
  </si>
  <si>
    <t>Jazdecká škola Považany</t>
  </si>
  <si>
    <t>Sonet</t>
  </si>
  <si>
    <t>Przedswit XXXIV-2/Tatra</t>
  </si>
  <si>
    <t>Kubicová Sarah Mária</t>
  </si>
  <si>
    <t>24.09.2022</t>
  </si>
  <si>
    <t>08.-09.10.2022</t>
  </si>
  <si>
    <t>Nanook</t>
  </si>
  <si>
    <t>Sofia-H</t>
  </si>
  <si>
    <t>Krivosudská Zuzana</t>
  </si>
  <si>
    <t>Mirci</t>
  </si>
  <si>
    <t>Paradrezúra Excelent Boldog</t>
  </si>
  <si>
    <t>Mrázková Michaela</t>
  </si>
  <si>
    <t>Mráziková Michaela</t>
  </si>
  <si>
    <t>Obertášová Monika</t>
  </si>
  <si>
    <t>Calimero</t>
  </si>
  <si>
    <t>Hatoková Tamara</t>
  </si>
  <si>
    <t>Tigris</t>
  </si>
  <si>
    <t>Droppová Alexandra</t>
  </si>
  <si>
    <t>Fabio</t>
  </si>
  <si>
    <t>Jolie Daniel Lilien</t>
  </si>
  <si>
    <t>Buckley</t>
  </si>
  <si>
    <t>Šošovišková Sára</t>
  </si>
  <si>
    <t>Przedswit XXXII-3 SK/Venézia</t>
  </si>
  <si>
    <t>Šošovičková Sára</t>
  </si>
  <si>
    <t>Nemešová Simona</t>
  </si>
  <si>
    <t>Zafirmotiv</t>
  </si>
  <si>
    <t>Glasnáková Diana</t>
  </si>
  <si>
    <t>Carebis Quid</t>
  </si>
  <si>
    <t>Lukáčová Adriána</t>
  </si>
  <si>
    <t>Lucius S</t>
  </si>
  <si>
    <t>JK Femini Team Trnava</t>
  </si>
  <si>
    <t>Blue Berry 8</t>
  </si>
  <si>
    <t>Zavarská Linda</t>
  </si>
  <si>
    <t>15.10.2022</t>
  </si>
  <si>
    <t>Galajdová Katarína</t>
  </si>
  <si>
    <t>Erva</t>
  </si>
  <si>
    <t>JK Isokman Zvolen</t>
  </si>
  <si>
    <t>Chantal T</t>
  </si>
  <si>
    <t>Moravčíková Milota</t>
  </si>
  <si>
    <t>Niky</t>
  </si>
  <si>
    <t>Moravčiková Milota</t>
  </si>
  <si>
    <t>Jašeková Diana</t>
  </si>
  <si>
    <t>Yakari</t>
  </si>
  <si>
    <t>Limfora Badín</t>
  </si>
  <si>
    <t>Neubauerová Silvia</t>
  </si>
  <si>
    <t>Armani</t>
  </si>
  <si>
    <t>JK Alexandria</t>
  </si>
  <si>
    <t>Hayco</t>
  </si>
  <si>
    <t>Sedliaková Terézia</t>
  </si>
  <si>
    <t>Gideon H2</t>
  </si>
  <si>
    <t>Daisy</t>
  </si>
  <si>
    <t>Machalová Alexandra</t>
  </si>
  <si>
    <t>Dumbledore SM</t>
  </si>
  <si>
    <t>13.-15.05.2022</t>
  </si>
  <si>
    <t>Pilisjászfalu HUN CDI</t>
  </si>
  <si>
    <t>6rF</t>
  </si>
  <si>
    <t>21.-22.10.2022</t>
  </si>
  <si>
    <t>Full Swing</t>
  </si>
  <si>
    <t>Dajka</t>
  </si>
  <si>
    <t>Mičicová Mária</t>
  </si>
  <si>
    <t>Capricieux Diarado Z</t>
  </si>
  <si>
    <t>Capriecieux Diarado Z</t>
  </si>
  <si>
    <t>Janíková Dorota</t>
  </si>
  <si>
    <t>Qrumble</t>
  </si>
  <si>
    <t>Poláčková Eliška</t>
  </si>
  <si>
    <t>Bewitch</t>
  </si>
  <si>
    <t>Equina Sport Team Plav. Podhradie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</si>
</sst>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1"/>
      <color theme="0"/>
      <name val="Calibri"/>
      <family val="2"/>
      <charset val="238"/>
    </font>
    <font>
      <sz val="9"/>
      <color theme="1"/>
      <name val="Arial"/>
      <family val="2"/>
      <charset val="238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0"/>
      </patternFill>
    </fill>
  </fills>
  <borders count="41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6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6" fillId="6" borderId="7" xfId="4" applyBorder="1"/>
    <xf numFmtId="0" fontId="16" fillId="6" borderId="9" xfId="4" applyBorder="1"/>
    <xf numFmtId="0" fontId="16" fillId="6" borderId="9" xfId="4" applyBorder="1" applyAlignment="1">
      <alignment horizontal="center"/>
    </xf>
    <xf numFmtId="0" fontId="16" fillId="3" borderId="13" xfId="1" applyBorder="1"/>
    <xf numFmtId="0" fontId="16" fillId="3" borderId="15" xfId="1" applyBorder="1"/>
    <xf numFmtId="0" fontId="16" fillId="3" borderId="15" xfId="1" applyBorder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21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21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9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0" fillId="2" borderId="0" xfId="0" applyFill="1"/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6" fillId="8" borderId="13" xfId="1" applyFill="1" applyBorder="1"/>
    <xf numFmtId="0" fontId="16" fillId="8" borderId="15" xfId="1" applyFill="1" applyBorder="1"/>
    <xf numFmtId="0" fontId="16" fillId="8" borderId="15" xfId="1" applyFill="1" applyBorder="1" applyAlignment="1">
      <alignment horizontal="center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9" xfId="2" applyFill="1" applyBorder="1" applyAlignment="1">
      <alignment horizontal="left"/>
    </xf>
    <xf numFmtId="0" fontId="16" fillId="9" borderId="21" xfId="2" applyFill="1" applyBorder="1" applyAlignment="1">
      <alignment horizontal="left"/>
    </xf>
    <xf numFmtId="0" fontId="16" fillId="9" borderId="21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5" xfId="3" applyBorder="1"/>
    <xf numFmtId="0" fontId="16" fillId="5" borderId="26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7" xfId="3" applyBorder="1"/>
    <xf numFmtId="0" fontId="1" fillId="0" borderId="34" xfId="0" applyFont="1" applyBorder="1" applyAlignment="1">
      <alignment horizontal="center"/>
    </xf>
    <xf numFmtId="0" fontId="1" fillId="0" borderId="34" xfId="0" applyFont="1" applyBorder="1" applyAlignment="1">
      <alignment horizontal="left"/>
    </xf>
    <xf numFmtId="0" fontId="0" fillId="0" borderId="34" xfId="0" applyBorder="1" applyAlignment="1">
      <alignment horizontal="center"/>
    </xf>
    <xf numFmtId="0" fontId="9" fillId="0" borderId="34" xfId="0" applyFont="1" applyBorder="1"/>
    <xf numFmtId="0" fontId="0" fillId="0" borderId="34" xfId="0" applyBorder="1"/>
    <xf numFmtId="0" fontId="0" fillId="0" borderId="34" xfId="0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17" fillId="0" borderId="0" xfId="0" applyFont="1"/>
    <xf numFmtId="0" fontId="44" fillId="0" borderId="0" xfId="0" applyFont="1"/>
    <xf numFmtId="0" fontId="46" fillId="0" borderId="0" xfId="0" applyFont="1"/>
    <xf numFmtId="0" fontId="1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40" fillId="5" borderId="3" xfId="3" applyFont="1" applyBorder="1"/>
    <xf numFmtId="0" fontId="16" fillId="5" borderId="35" xfId="3" applyBorder="1"/>
    <xf numFmtId="0" fontId="9" fillId="0" borderId="0" xfId="0" applyFont="1" applyAlignment="1">
      <alignment vertical="center"/>
    </xf>
    <xf numFmtId="0" fontId="14" fillId="10" borderId="0" xfId="0" applyFont="1" applyFill="1" applyAlignment="1">
      <alignment horizontal="center"/>
    </xf>
    <xf numFmtId="0" fontId="0" fillId="0" borderId="36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9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3" xfId="3" applyFont="1" applyFill="1" applyBorder="1" applyAlignment="1">
      <alignment horizontal="center" vertic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46" fillId="0" borderId="0" xfId="0" applyFont="1" applyBorder="1"/>
    <xf numFmtId="0" fontId="0" fillId="0" borderId="0" xfId="0" applyNumberFormat="1" applyAlignment="1">
      <alignment horizontal="center"/>
    </xf>
    <xf numFmtId="0" fontId="46" fillId="0" borderId="0" xfId="0" applyFont="1" applyBorder="1" applyAlignment="1">
      <alignment horizontal="center"/>
    </xf>
    <xf numFmtId="0" fontId="16" fillId="5" borderId="37" xfId="3" applyBorder="1"/>
    <xf numFmtId="0" fontId="16" fillId="5" borderId="38" xfId="3" applyBorder="1"/>
    <xf numFmtId="0" fontId="16" fillId="5" borderId="39" xfId="3" applyBorder="1" applyAlignment="1">
      <alignment horizontal="center"/>
    </xf>
    <xf numFmtId="0" fontId="16" fillId="5" borderId="2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0" fontId="46" fillId="0" borderId="0" xfId="0" applyNumberFormat="1" applyFont="1" applyAlignment="1">
      <alignment horizontal="center"/>
    </xf>
    <xf numFmtId="49" fontId="16" fillId="5" borderId="1" xfId="3" applyNumberFormat="1" applyBorder="1" applyAlignment="1"/>
    <xf numFmtId="49" fontId="16" fillId="7" borderId="28" xfId="3" applyNumberFormat="1" applyFill="1" applyBorder="1" applyAlignment="1">
      <alignment horizontal="left"/>
    </xf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6" xfId="0" applyFont="1" applyBorder="1" applyAlignment="1">
      <alignment horizontal="center"/>
    </xf>
    <xf numFmtId="0" fontId="1" fillId="0" borderId="36" xfId="0" applyFont="1" applyBorder="1" applyAlignment="1">
      <alignment horizontal="left"/>
    </xf>
    <xf numFmtId="0" fontId="9" fillId="0" borderId="36" xfId="0" applyFont="1" applyBorder="1"/>
    <xf numFmtId="0" fontId="0" fillId="0" borderId="36" xfId="0" applyBorder="1"/>
    <xf numFmtId="0" fontId="9" fillId="0" borderId="36" xfId="0" applyFont="1" applyBorder="1" applyAlignment="1">
      <alignment horizontal="center"/>
    </xf>
    <xf numFmtId="0" fontId="44" fillId="0" borderId="36" xfId="0" applyFont="1" applyBorder="1"/>
    <xf numFmtId="0" fontId="45" fillId="0" borderId="36" xfId="0" applyFont="1" applyBorder="1"/>
    <xf numFmtId="0" fontId="0" fillId="0" borderId="36" xfId="0" applyBorder="1" applyAlignment="1">
      <alignment vertical="center"/>
    </xf>
    <xf numFmtId="0" fontId="46" fillId="0" borderId="36" xfId="0" applyFont="1" applyBorder="1" applyAlignment="1">
      <alignment horizontal="center"/>
    </xf>
    <xf numFmtId="0" fontId="1" fillId="0" borderId="36" xfId="0" applyFont="1" applyBorder="1"/>
    <xf numFmtId="0" fontId="0" fillId="2" borderId="36" xfId="0" applyFill="1" applyBorder="1" applyAlignment="1">
      <alignment vertical="center"/>
    </xf>
    <xf numFmtId="0" fontId="9" fillId="0" borderId="0" xfId="0" applyFont="1" applyAlignment="1" applyProtection="1">
      <alignment horizontal="center"/>
      <protection locked="0"/>
    </xf>
    <xf numFmtId="49" fontId="16" fillId="6" borderId="7" xfId="4" applyNumberFormat="1" applyBorder="1"/>
    <xf numFmtId="0" fontId="48" fillId="0" borderId="0" xfId="0" applyFont="1"/>
    <xf numFmtId="0" fontId="14" fillId="0" borderId="36" xfId="0" applyFont="1" applyBorder="1" applyAlignment="1">
      <alignment horizontal="center"/>
    </xf>
    <xf numFmtId="0" fontId="43" fillId="0" borderId="0" xfId="0" applyFont="1" applyAlignment="1">
      <alignment horizontal="left"/>
    </xf>
    <xf numFmtId="0" fontId="49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6" borderId="9" xfId="4" applyFont="1" applyBorder="1"/>
    <xf numFmtId="0" fontId="41" fillId="8" borderId="15" xfId="1" applyFont="1" applyFill="1" applyBorder="1"/>
    <xf numFmtId="0" fontId="41" fillId="4" borderId="21" xfId="2" applyFont="1" applyBorder="1" applyAlignment="1">
      <alignment horizontal="left"/>
    </xf>
    <xf numFmtId="0" fontId="41" fillId="3" borderId="15" xfId="1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3" xfId="3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30" xfId="3" applyFont="1" applyFill="1" applyBorder="1" applyAlignment="1">
      <alignment horizontal="center" vertical="center"/>
    </xf>
    <xf numFmtId="0" fontId="15" fillId="7" borderId="31" xfId="3" applyFont="1" applyFill="1" applyBorder="1" applyAlignment="1">
      <alignment horizontal="center" vertical="center"/>
    </xf>
    <xf numFmtId="0" fontId="15" fillId="7" borderId="32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3" xfId="3" applyFont="1" applyFill="1" applyBorder="1" applyAlignment="1">
      <alignment horizontal="center" vertic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15" fillId="6" borderId="12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9" xfId="4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6" borderId="10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5" xfId="1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17" xfId="1" applyFont="1" applyBorder="1" applyAlignment="1">
      <alignment horizontal="center" vertical="center"/>
    </xf>
    <xf numFmtId="0" fontId="15" fillId="3" borderId="14" xfId="1" applyFont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5" xfId="1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17" xfId="1" applyFont="1" applyFill="1" applyBorder="1" applyAlignment="1">
      <alignment horizontal="center" vertical="center"/>
    </xf>
    <xf numFmtId="0" fontId="15" fillId="8" borderId="14" xfId="1" applyFont="1" applyFill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4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24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21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23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21" xfId="2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/>
    </xf>
    <xf numFmtId="0" fontId="15" fillId="9" borderId="23" xfId="2" applyFont="1" applyFill="1" applyBorder="1" applyAlignment="1">
      <alignment horizontal="center" vertical="center"/>
    </xf>
    <xf numFmtId="0" fontId="15" fillId="9" borderId="20" xfId="2" applyFont="1" applyFill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304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8:ME122" headerRowCount="0" totalsRowShown="0">
  <tableColumns count="343">
    <tableColumn id="1" xr3:uid="{00000000-0010-0000-0000-000001000000}" name="Stĺpec1" dataDxfId="3048"/>
    <tableColumn id="2" xr3:uid="{00000000-0010-0000-0000-000002000000}" name="Stĺpec2" dataDxfId="3047"/>
    <tableColumn id="3" xr3:uid="{00000000-0010-0000-0000-000003000000}" name="Stĺpec3" dataDxfId="3046"/>
    <tableColumn id="4" xr3:uid="{00000000-0010-0000-0000-000004000000}" name="Stĺpec4"/>
    <tableColumn id="5" xr3:uid="{00000000-0010-0000-0000-000005000000}" name="Stĺpec5" dataDxfId="3045"/>
    <tableColumn id="6" xr3:uid="{00000000-0010-0000-0000-000006000000}" name="Stĺpec6" dataDxfId="3044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3043"/>
    <tableColumn id="9" xr3:uid="{00000000-0010-0000-0000-000009000000}" name="Stĺpec9" dataDxfId="3042"/>
    <tableColumn id="11" xr3:uid="{00000000-0010-0000-0000-00000B000000}" name="Stĺpec11" dataDxfId="3041"/>
    <tableColumn id="12" xr3:uid="{00000000-0010-0000-0000-00000C000000}" name="Stĺpec12" dataDxfId="3040"/>
    <tableColumn id="13" xr3:uid="{00000000-0010-0000-0000-00000D000000}" name="Stĺpec13" dataDxfId="3039"/>
    <tableColumn id="14" xr3:uid="{00000000-0010-0000-0000-00000E000000}" name="Stĺpec14" dataDxfId="3038"/>
    <tableColumn id="15" xr3:uid="{00000000-0010-0000-0000-00000F000000}" name="Stĺpec15" dataDxfId="3037"/>
    <tableColumn id="16" xr3:uid="{00000000-0010-0000-0000-000010000000}" name="Stĺpec16" dataDxfId="3036"/>
    <tableColumn id="17" xr3:uid="{00000000-0010-0000-0000-000011000000}" name="Stĺpec17" dataDxfId="3035"/>
    <tableColumn id="18" xr3:uid="{00000000-0010-0000-0000-000012000000}" name="Stĺpec18" dataDxfId="3034"/>
    <tableColumn id="19" xr3:uid="{00000000-0010-0000-0000-000013000000}" name="Stĺpec19" dataDxfId="3033"/>
    <tableColumn id="20" xr3:uid="{00000000-0010-0000-0000-000014000000}" name="Stĺpec20" dataDxfId="3032"/>
    <tableColumn id="21" xr3:uid="{00000000-0010-0000-0000-000015000000}" name="Stĺpec21" dataDxfId="3031"/>
    <tableColumn id="22" xr3:uid="{00000000-0010-0000-0000-000016000000}" name="Stĺpec22" dataDxfId="3030"/>
    <tableColumn id="23" xr3:uid="{00000000-0010-0000-0000-000017000000}" name="Stĺpec23" dataDxfId="3029"/>
    <tableColumn id="24" xr3:uid="{00000000-0010-0000-0000-000018000000}" name="Stĺpec24" dataDxfId="3028"/>
    <tableColumn id="25" xr3:uid="{00000000-0010-0000-0000-000019000000}" name="Stĺpec25" dataDxfId="3027"/>
    <tableColumn id="26" xr3:uid="{00000000-0010-0000-0000-00001A000000}" name="Stĺpec26" dataDxfId="3026"/>
    <tableColumn id="27" xr3:uid="{00000000-0010-0000-0000-00001B000000}" name="Stĺpec27" dataDxfId="3025"/>
    <tableColumn id="28" xr3:uid="{00000000-0010-0000-0000-00001C000000}" name="Stĺpec28" dataDxfId="3024"/>
    <tableColumn id="29" xr3:uid="{00000000-0010-0000-0000-00001D000000}" name="Stĺpec29" dataDxfId="3023"/>
    <tableColumn id="30" xr3:uid="{00000000-0010-0000-0000-00001E000000}" name="Stĺpec30" dataDxfId="3022"/>
    <tableColumn id="31" xr3:uid="{00000000-0010-0000-0000-00001F000000}" name="Stĺpec31" dataDxfId="3021"/>
    <tableColumn id="32" xr3:uid="{00000000-0010-0000-0000-000020000000}" name="Stĺpec32" dataDxfId="3020"/>
    <tableColumn id="33" xr3:uid="{00000000-0010-0000-0000-000021000000}" name="Stĺpec33" dataDxfId="3019"/>
    <tableColumn id="34" xr3:uid="{00000000-0010-0000-0000-000022000000}" name="Stĺpec34" dataDxfId="3018"/>
    <tableColumn id="35" xr3:uid="{00000000-0010-0000-0000-000023000000}" name="Stĺpec35" dataDxfId="3017"/>
    <tableColumn id="36" xr3:uid="{00000000-0010-0000-0000-000024000000}" name="Stĺpec36" dataDxfId="3016"/>
    <tableColumn id="37" xr3:uid="{00000000-0010-0000-0000-000025000000}" name="Stĺpec37" dataDxfId="3015"/>
    <tableColumn id="38" xr3:uid="{00000000-0010-0000-0000-000026000000}" name="Stĺpec38" dataDxfId="3014"/>
    <tableColumn id="39" xr3:uid="{00000000-0010-0000-0000-000027000000}" name="Stĺpec39" dataDxfId="3013"/>
    <tableColumn id="40" xr3:uid="{00000000-0010-0000-0000-000028000000}" name="Stĺpec40" dataDxfId="3012"/>
    <tableColumn id="41" xr3:uid="{00000000-0010-0000-0000-000029000000}" name="Stĺpec41" dataDxfId="3011"/>
    <tableColumn id="42" xr3:uid="{00000000-0010-0000-0000-00002A000000}" name="Stĺpec42" dataDxfId="3010"/>
    <tableColumn id="43" xr3:uid="{00000000-0010-0000-0000-00002B000000}" name="Stĺpec43" dataDxfId="3009"/>
    <tableColumn id="44" xr3:uid="{00000000-0010-0000-0000-00002C000000}" name="Stĺpec44" dataDxfId="3008"/>
    <tableColumn id="45" xr3:uid="{00000000-0010-0000-0000-00002D000000}" name="Stĺpec45" dataDxfId="3007"/>
    <tableColumn id="46" xr3:uid="{00000000-0010-0000-0000-00002E000000}" name="Stĺpec46" dataDxfId="3006"/>
    <tableColumn id="47" xr3:uid="{00000000-0010-0000-0000-00002F000000}" name="Stĺpec47" dataDxfId="3005"/>
    <tableColumn id="48" xr3:uid="{00000000-0010-0000-0000-000030000000}" name="Stĺpec48" dataDxfId="3004"/>
    <tableColumn id="49" xr3:uid="{00000000-0010-0000-0000-000031000000}" name="Stĺpec49" dataDxfId="3003"/>
    <tableColumn id="51" xr3:uid="{00000000-0010-0000-0000-000033000000}" name="Stĺpec51" dataDxfId="3002"/>
    <tableColumn id="52" xr3:uid="{00000000-0010-0000-0000-000034000000}" name="Stĺpec52" dataDxfId="3001"/>
    <tableColumn id="53" xr3:uid="{00000000-0010-0000-0000-000035000000}" name="Stĺpec53" dataDxfId="3000"/>
    <tableColumn id="54" xr3:uid="{00000000-0010-0000-0000-000036000000}" name="Stĺpec54" dataDxfId="2999"/>
    <tableColumn id="55" xr3:uid="{00000000-0010-0000-0000-000037000000}" name="Stĺpec55" dataDxfId="2998"/>
    <tableColumn id="56" xr3:uid="{00000000-0010-0000-0000-000038000000}" name="Stĺpec56" dataDxfId="2997"/>
    <tableColumn id="57" xr3:uid="{00000000-0010-0000-0000-000039000000}" name="Stĺpec57" dataDxfId="2996"/>
    <tableColumn id="58" xr3:uid="{00000000-0010-0000-0000-00003A000000}" name="Stĺpec58" dataDxfId="2995"/>
    <tableColumn id="59" xr3:uid="{00000000-0010-0000-0000-00003B000000}" name="Stĺpec59" dataDxfId="2994"/>
    <tableColumn id="60" xr3:uid="{00000000-0010-0000-0000-00003C000000}" name="Stĺpec60" dataDxfId="2993"/>
    <tableColumn id="61" xr3:uid="{00000000-0010-0000-0000-00003D000000}" name="Stĺpec61" dataDxfId="2992"/>
    <tableColumn id="62" xr3:uid="{00000000-0010-0000-0000-00003E000000}" name="Stĺpec62" dataDxfId="2991"/>
    <tableColumn id="63" xr3:uid="{00000000-0010-0000-0000-00003F000000}" name="Stĺpec63" dataDxfId="2990"/>
    <tableColumn id="64" xr3:uid="{00000000-0010-0000-0000-000040000000}" name="Stĺpec64" dataDxfId="2989"/>
    <tableColumn id="65" xr3:uid="{00000000-0010-0000-0000-000041000000}" name="Stĺpec65" dataDxfId="2988"/>
    <tableColumn id="66" xr3:uid="{00000000-0010-0000-0000-000042000000}" name="Stĺpec66" dataDxfId="2987"/>
    <tableColumn id="67" xr3:uid="{00000000-0010-0000-0000-000043000000}" name="Stĺpec67" dataDxfId="2986"/>
    <tableColumn id="68" xr3:uid="{00000000-0010-0000-0000-000044000000}" name="Stĺpec68" dataDxfId="2985"/>
    <tableColumn id="69" xr3:uid="{00000000-0010-0000-0000-000045000000}" name="Stĺpec69" dataDxfId="2984"/>
    <tableColumn id="70" xr3:uid="{00000000-0010-0000-0000-000046000000}" name="Stĺpec70" dataDxfId="2983"/>
    <tableColumn id="71" xr3:uid="{00000000-0010-0000-0000-000047000000}" name="Stĺpec71" dataDxfId="2982"/>
    <tableColumn id="72" xr3:uid="{00000000-0010-0000-0000-000048000000}" name="Stĺpec72" dataDxfId="2981"/>
    <tableColumn id="73" xr3:uid="{00000000-0010-0000-0000-000049000000}" name="Stĺpec73" dataDxfId="2980"/>
    <tableColumn id="74" xr3:uid="{00000000-0010-0000-0000-00004A000000}" name="Stĺpec74" dataDxfId="2979"/>
    <tableColumn id="75" xr3:uid="{00000000-0010-0000-0000-00004B000000}" name="Stĺpec75" dataDxfId="2978"/>
    <tableColumn id="76" xr3:uid="{00000000-0010-0000-0000-00004C000000}" name="Stĺpec76" dataDxfId="2977"/>
    <tableColumn id="77" xr3:uid="{00000000-0010-0000-0000-00004D000000}" name="Stĺpec77" dataDxfId="2976"/>
    <tableColumn id="78" xr3:uid="{00000000-0010-0000-0000-00004E000000}" name="Stĺpec78" dataDxfId="2975"/>
    <tableColumn id="79" xr3:uid="{00000000-0010-0000-0000-00004F000000}" name="Stĺpec79" dataDxfId="2974"/>
    <tableColumn id="80" xr3:uid="{00000000-0010-0000-0000-000050000000}" name="Stĺpec80" dataDxfId="2973"/>
    <tableColumn id="81" xr3:uid="{00000000-0010-0000-0000-000051000000}" name="Stĺpec81" dataDxfId="2972"/>
    <tableColumn id="82" xr3:uid="{00000000-0010-0000-0000-000052000000}" name="Stĺpec82" dataDxfId="2971"/>
    <tableColumn id="83" xr3:uid="{00000000-0010-0000-0000-000053000000}" name="Stĺpec83" dataDxfId="2970"/>
    <tableColumn id="84" xr3:uid="{00000000-0010-0000-0000-000054000000}" name="Stĺpec84" dataDxfId="2969"/>
    <tableColumn id="85" xr3:uid="{00000000-0010-0000-0000-000055000000}" name="Stĺpec85" dataDxfId="2968"/>
    <tableColumn id="317" xr3:uid="{00000000-0010-0000-0000-00003D010000}" name="Stĺpec317" dataDxfId="2967"/>
    <tableColumn id="94" xr3:uid="{00000000-0010-0000-0000-00005E000000}" name="Stĺpec94" dataDxfId="2966"/>
    <tableColumn id="318" xr3:uid="{00000000-0010-0000-0000-00003E010000}" name="Stĺpec318" dataDxfId="2965"/>
    <tableColumn id="50" xr3:uid="{00000000-0010-0000-0000-000032000000}" name="Stĺpec50" dataDxfId="2964"/>
    <tableColumn id="86" xr3:uid="{00000000-0010-0000-0000-000056000000}" name="Stĺpec86" dataDxfId="2963"/>
    <tableColumn id="87" xr3:uid="{00000000-0010-0000-0000-000057000000}" name="Stĺpec87" dataDxfId="2962"/>
    <tableColumn id="88" xr3:uid="{00000000-0010-0000-0000-000058000000}" name="Stĺpec88" dataDxfId="2961"/>
    <tableColumn id="89" xr3:uid="{00000000-0010-0000-0000-000059000000}" name="Stĺpec89" dataDxfId="2960"/>
    <tableColumn id="90" xr3:uid="{00000000-0010-0000-0000-00005A000000}" name="Stĺpec90" dataDxfId="2959"/>
    <tableColumn id="91" xr3:uid="{00000000-0010-0000-0000-00005B000000}" name="Stĺpec91" dataDxfId="2958"/>
    <tableColumn id="92" xr3:uid="{00000000-0010-0000-0000-00005C000000}" name="Stĺpec92" dataDxfId="2957"/>
    <tableColumn id="93" xr3:uid="{00000000-0010-0000-0000-00005D000000}" name="Stĺpec93" dataDxfId="2956"/>
    <tableColumn id="95" xr3:uid="{00000000-0010-0000-0000-00005F000000}" name="Stĺpec95" dataDxfId="2955"/>
    <tableColumn id="96" xr3:uid="{00000000-0010-0000-0000-000060000000}" name="Stĺpec96" dataDxfId="2954"/>
    <tableColumn id="97" xr3:uid="{00000000-0010-0000-0000-000061000000}" name="Stĺpec97" dataDxfId="2953"/>
    <tableColumn id="98" xr3:uid="{00000000-0010-0000-0000-000062000000}" name="Stĺpec98" dataDxfId="2952"/>
    <tableColumn id="99" xr3:uid="{00000000-0010-0000-0000-000063000000}" name="Stĺpec99" dataDxfId="2951"/>
    <tableColumn id="100" xr3:uid="{00000000-0010-0000-0000-000064000000}" name="Stĺpec100" dataDxfId="2950"/>
    <tableColumn id="101" xr3:uid="{00000000-0010-0000-0000-000065000000}" name="Stĺpec101" dataDxfId="2949"/>
    <tableColumn id="102" xr3:uid="{00000000-0010-0000-0000-000066000000}" name="Stĺpec102" dataDxfId="2948"/>
    <tableColumn id="103" xr3:uid="{00000000-0010-0000-0000-000067000000}" name="Stĺpec103" dataDxfId="2947"/>
    <tableColumn id="104" xr3:uid="{00000000-0010-0000-0000-000068000000}" name="Stĺpec104" dataDxfId="2946"/>
    <tableColumn id="105" xr3:uid="{00000000-0010-0000-0000-000069000000}" name="Stĺpec105" dataDxfId="2945"/>
    <tableColumn id="106" xr3:uid="{00000000-0010-0000-0000-00006A000000}" name="Stĺpec106" dataDxfId="2944"/>
    <tableColumn id="107" xr3:uid="{00000000-0010-0000-0000-00006B000000}" name="Stĺpec107" dataDxfId="2943"/>
    <tableColumn id="108" xr3:uid="{00000000-0010-0000-0000-00006C000000}" name="Stĺpec108" dataDxfId="2942"/>
    <tableColumn id="109" xr3:uid="{00000000-0010-0000-0000-00006D000000}" name="Stĺpec109" dataDxfId="2941"/>
    <tableColumn id="110" xr3:uid="{00000000-0010-0000-0000-00006E000000}" name="Stĺpec110" dataDxfId="2940"/>
    <tableColumn id="111" xr3:uid="{00000000-0010-0000-0000-00006F000000}" name="Stĺpec111" dataDxfId="2939"/>
    <tableColumn id="112" xr3:uid="{00000000-0010-0000-0000-000070000000}" name="Stĺpec112" dataDxfId="2938"/>
    <tableColumn id="113" xr3:uid="{00000000-0010-0000-0000-000071000000}" name="Stĺpec113" dataDxfId="2937"/>
    <tableColumn id="114" xr3:uid="{00000000-0010-0000-0000-000072000000}" name="Stĺpec114" dataDxfId="2936"/>
    <tableColumn id="115" xr3:uid="{00000000-0010-0000-0000-000073000000}" name="Stĺpec115" dataDxfId="2935"/>
    <tableColumn id="116" xr3:uid="{00000000-0010-0000-0000-000074000000}" name="Stĺpec116" dataDxfId="2934"/>
    <tableColumn id="117" xr3:uid="{00000000-0010-0000-0000-000075000000}" name="Stĺpec117" dataDxfId="2933"/>
    <tableColumn id="118" xr3:uid="{00000000-0010-0000-0000-000076000000}" name="Stĺpec118" dataDxfId="2932"/>
    <tableColumn id="119" xr3:uid="{00000000-0010-0000-0000-000077000000}" name="Stĺpec119" dataDxfId="2931"/>
    <tableColumn id="120" xr3:uid="{00000000-0010-0000-0000-000078000000}" name="Stĺpec120" dataDxfId="2930"/>
    <tableColumn id="121" xr3:uid="{00000000-0010-0000-0000-000079000000}" name="Stĺpec121" dataDxfId="2929"/>
    <tableColumn id="122" xr3:uid="{00000000-0010-0000-0000-00007A000000}" name="Stĺpec122" dataDxfId="2928"/>
    <tableColumn id="123" xr3:uid="{00000000-0010-0000-0000-00007B000000}" name="Stĺpec123" dataDxfId="2927"/>
    <tableColumn id="124" xr3:uid="{00000000-0010-0000-0000-00007C000000}" name="Stĺpec124" dataDxfId="2926"/>
    <tableColumn id="125" xr3:uid="{00000000-0010-0000-0000-00007D000000}" name="Stĺpec125" dataDxfId="2925"/>
    <tableColumn id="126" xr3:uid="{00000000-0010-0000-0000-00007E000000}" name="Stĺpec126" dataDxfId="2924"/>
    <tableColumn id="235" xr3:uid="{00000000-0010-0000-0000-0000EB000000}" name="Stĺpec234" dataDxfId="2923"/>
    <tableColumn id="234" xr3:uid="{00000000-0010-0000-0000-0000EA000000}" name="Stĺpec233" dataDxfId="2922"/>
    <tableColumn id="127" xr3:uid="{00000000-0010-0000-0000-00007F000000}" name="Stĺpec127" dataDxfId="2921"/>
    <tableColumn id="128" xr3:uid="{00000000-0010-0000-0000-000080000000}" name="Stĺpec128" dataDxfId="2920"/>
    <tableColumn id="129" xr3:uid="{00000000-0010-0000-0000-000081000000}" name="Stĺpec129" dataDxfId="2919"/>
    <tableColumn id="130" xr3:uid="{00000000-0010-0000-0000-000082000000}" name="Stĺpec130" dataDxfId="2918"/>
    <tableColumn id="131" xr3:uid="{00000000-0010-0000-0000-000083000000}" name="Stĺpec131" dataDxfId="2917"/>
    <tableColumn id="132" xr3:uid="{00000000-0010-0000-0000-000084000000}" name="Stĺpec132" dataDxfId="2916"/>
    <tableColumn id="133" xr3:uid="{00000000-0010-0000-0000-000085000000}" name="Stĺpec133" dataDxfId="2915"/>
    <tableColumn id="134" xr3:uid="{00000000-0010-0000-0000-000086000000}" name="Stĺpec134" dataDxfId="2914"/>
    <tableColumn id="135" xr3:uid="{00000000-0010-0000-0000-000087000000}" name="Stĺpec135" dataDxfId="2913"/>
    <tableColumn id="136" xr3:uid="{00000000-0010-0000-0000-000088000000}" name="Stĺpec136" dataDxfId="2912"/>
    <tableColumn id="137" xr3:uid="{00000000-0010-0000-0000-000089000000}" name="Stĺpec137" dataDxfId="2911"/>
    <tableColumn id="190" xr3:uid="{00000000-0010-0000-0000-0000BE000000}" name="Stĺpec189" dataDxfId="2910"/>
    <tableColumn id="189" xr3:uid="{00000000-0010-0000-0000-0000BD000000}" name="Stĺpec188" dataDxfId="2909"/>
    <tableColumn id="188" xr3:uid="{00000000-0010-0000-0000-0000BC000000}" name="Stĺpec187" dataDxfId="2908"/>
    <tableColumn id="187" xr3:uid="{00000000-0010-0000-0000-0000BB000000}" name="Stĺpec186" dataDxfId="2907"/>
    <tableColumn id="186" xr3:uid="{00000000-0010-0000-0000-0000BA000000}" name="Stĺpec185" dataDxfId="2906"/>
    <tableColumn id="185" xr3:uid="{00000000-0010-0000-0000-0000B9000000}" name="Stĺpec184" dataDxfId="2905"/>
    <tableColumn id="183" xr3:uid="{00000000-0010-0000-0000-0000B7000000}" name="Stĺpec183" dataDxfId="2904"/>
    <tableColumn id="192" xr3:uid="{00000000-0010-0000-0000-0000C0000000}" name="Stĺpec191" dataDxfId="2903"/>
    <tableColumn id="191" xr3:uid="{00000000-0010-0000-0000-0000BF000000}" name="Stĺpec190" dataDxfId="2902"/>
    <tableColumn id="138" xr3:uid="{00000000-0010-0000-0000-00008A000000}" name="Stĺpec138" dataDxfId="2901"/>
    <tableColumn id="139" xr3:uid="{00000000-0010-0000-0000-00008B000000}" name="Stĺpec139" dataDxfId="2900"/>
    <tableColumn id="140" xr3:uid="{00000000-0010-0000-0000-00008C000000}" name="Stĺpec140" dataDxfId="2899"/>
    <tableColumn id="141" xr3:uid="{00000000-0010-0000-0000-00008D000000}" name="Stĺpec141" dataDxfId="2898"/>
    <tableColumn id="142" xr3:uid="{00000000-0010-0000-0000-00008E000000}" name="Stĺpec142" dataDxfId="2897"/>
    <tableColumn id="143" xr3:uid="{00000000-0010-0000-0000-00008F000000}" name="Stĺpec143" dataDxfId="2896"/>
    <tableColumn id="144" xr3:uid="{00000000-0010-0000-0000-000090000000}" name="Stĺpec144" dataDxfId="2895"/>
    <tableColumn id="145" xr3:uid="{00000000-0010-0000-0000-000091000000}" name="Stĺpec145" dataDxfId="2894"/>
    <tableColumn id="146" xr3:uid="{00000000-0010-0000-0000-000092000000}" name="Stĺpec146" dataDxfId="2893"/>
    <tableColumn id="147" xr3:uid="{00000000-0010-0000-0000-000093000000}" name="Stĺpec147" dataDxfId="2892"/>
    <tableColumn id="148" xr3:uid="{00000000-0010-0000-0000-000094000000}" name="Stĺpec148" dataDxfId="2891"/>
    <tableColumn id="149" xr3:uid="{00000000-0010-0000-0000-000095000000}" name="Stĺpec149" dataDxfId="2890"/>
    <tableColumn id="150" xr3:uid="{00000000-0010-0000-0000-000096000000}" name="Stĺpec150" dataDxfId="2889"/>
    <tableColumn id="151" xr3:uid="{00000000-0010-0000-0000-000097000000}" name="Stĺpec151" dataDxfId="2888"/>
    <tableColumn id="152" xr3:uid="{00000000-0010-0000-0000-000098000000}" name="Stĺpec152" dataDxfId="2887"/>
    <tableColumn id="153" xr3:uid="{00000000-0010-0000-0000-000099000000}" name="Stĺpec153" dataDxfId="2886"/>
    <tableColumn id="154" xr3:uid="{00000000-0010-0000-0000-00009A000000}" name="Stĺpec154" dataDxfId="2885"/>
    <tableColumn id="155" xr3:uid="{00000000-0010-0000-0000-00009B000000}" name="Stĺpec155" dataDxfId="2884"/>
    <tableColumn id="156" xr3:uid="{00000000-0010-0000-0000-00009C000000}" name="Stĺpec156" dataDxfId="2883"/>
    <tableColumn id="157" xr3:uid="{00000000-0010-0000-0000-00009D000000}" name="Stĺpec157" dataDxfId="2882"/>
    <tableColumn id="158" xr3:uid="{00000000-0010-0000-0000-00009E000000}" name="Stĺpec158" dataDxfId="2881"/>
    <tableColumn id="159" xr3:uid="{00000000-0010-0000-0000-00009F000000}" name="Stĺpec159" dataDxfId="2880"/>
    <tableColumn id="160" xr3:uid="{00000000-0010-0000-0000-0000A0000000}" name="Stĺpec160" dataDxfId="2879"/>
    <tableColumn id="161" xr3:uid="{00000000-0010-0000-0000-0000A1000000}" name="Stĺpec161" dataDxfId="2878"/>
    <tableColumn id="162" xr3:uid="{00000000-0010-0000-0000-0000A2000000}" name="Stĺpec162" dataDxfId="2877"/>
    <tableColumn id="163" xr3:uid="{00000000-0010-0000-0000-0000A3000000}" name="Stĺpec163" dataDxfId="2876"/>
    <tableColumn id="164" xr3:uid="{00000000-0010-0000-0000-0000A4000000}" name="Stĺpec164" dataDxfId="2875"/>
    <tableColumn id="165" xr3:uid="{00000000-0010-0000-0000-0000A5000000}" name="Stĺpec165" dataDxfId="2874"/>
    <tableColumn id="166" xr3:uid="{00000000-0010-0000-0000-0000A6000000}" name="Stĺpec166" dataDxfId="2873"/>
    <tableColumn id="167" xr3:uid="{00000000-0010-0000-0000-0000A7000000}" name="Stĺpec167" dataDxfId="2872"/>
    <tableColumn id="168" xr3:uid="{00000000-0010-0000-0000-0000A8000000}" name="Stĺpec168" dataDxfId="2871"/>
    <tableColumn id="169" xr3:uid="{00000000-0010-0000-0000-0000A9000000}" name="Stĺpec169" dataDxfId="2870"/>
    <tableColumn id="170" xr3:uid="{00000000-0010-0000-0000-0000AA000000}" name="Stĺpec170" dataDxfId="2869"/>
    <tableColumn id="171" xr3:uid="{00000000-0010-0000-0000-0000AB000000}" name="Stĺpec171" dataDxfId="2868"/>
    <tableColumn id="172" xr3:uid="{00000000-0010-0000-0000-0000AC000000}" name="Stĺpec172" dataDxfId="2867"/>
    <tableColumn id="173" xr3:uid="{00000000-0010-0000-0000-0000AD000000}" name="Stĺpec173" dataDxfId="2866"/>
    <tableColumn id="201" xr3:uid="{00000000-0010-0000-0000-0000C9000000}" name="Stĺpec201" dataDxfId="2865"/>
    <tableColumn id="200" xr3:uid="{00000000-0010-0000-0000-0000C8000000}" name="Stĺpec200" dataDxfId="2864"/>
    <tableColumn id="223" xr3:uid="{00000000-0010-0000-0000-0000DF000000}" name="Stĺpec222" dataDxfId="2863"/>
    <tableColumn id="222" xr3:uid="{00000000-0010-0000-0000-0000DE000000}" name="Stĺpec221" dataDxfId="2862"/>
    <tableColumn id="221" xr3:uid="{00000000-0010-0000-0000-0000DD000000}" name="Stĺpec220" dataDxfId="2861"/>
    <tableColumn id="220" xr3:uid="{00000000-0010-0000-0000-0000DC000000}" name="Stĺpec219" dataDxfId="2860"/>
    <tableColumn id="219" xr3:uid="{00000000-0010-0000-0000-0000DB000000}" name="Stĺpec218" dataDxfId="2859"/>
    <tableColumn id="218" xr3:uid="{00000000-0010-0000-0000-0000DA000000}" name="Stĺpec217" dataDxfId="2858"/>
    <tableColumn id="217" xr3:uid="{00000000-0010-0000-0000-0000D9000000}" name="Stĺpec216" dataDxfId="2857"/>
    <tableColumn id="215" xr3:uid="{00000000-0010-0000-0000-0000D7000000}" name="Stĺpec215" dataDxfId="2856"/>
    <tableColumn id="214" xr3:uid="{00000000-0010-0000-0000-0000D6000000}" name="Stĺpec214" dataDxfId="2855"/>
    <tableColumn id="213" xr3:uid="{00000000-0010-0000-0000-0000D5000000}" name="Stĺpec213" dataDxfId="2854"/>
    <tableColumn id="212" xr3:uid="{00000000-0010-0000-0000-0000D4000000}" name="Stĺpec212" dataDxfId="2853"/>
    <tableColumn id="211" xr3:uid="{00000000-0010-0000-0000-0000D3000000}" name="Stĺpec211" dataDxfId="2852"/>
    <tableColumn id="210" xr3:uid="{00000000-0010-0000-0000-0000D2000000}" name="Stĺpec210" dataDxfId="2851"/>
    <tableColumn id="209" xr3:uid="{00000000-0010-0000-0000-0000D1000000}" name="Stĺpec209" dataDxfId="2850"/>
    <tableColumn id="208" xr3:uid="{00000000-0010-0000-0000-0000D0000000}" name="Stĺpec208" dataDxfId="2849"/>
    <tableColumn id="207" xr3:uid="{00000000-0010-0000-0000-0000CF000000}" name="Stĺpec207" dataDxfId="2848"/>
    <tableColumn id="206" xr3:uid="{00000000-0010-0000-0000-0000CE000000}" name="Stĺpec206" dataDxfId="2847"/>
    <tableColumn id="205" xr3:uid="{00000000-0010-0000-0000-0000CD000000}" name="Stĺpec205" dataDxfId="2846"/>
    <tableColumn id="204" xr3:uid="{00000000-0010-0000-0000-0000CC000000}" name="Stĺpec204" dataDxfId="2845"/>
    <tableColumn id="203" xr3:uid="{00000000-0010-0000-0000-0000CB000000}" name="Stĺpec203" dataDxfId="2844"/>
    <tableColumn id="202" xr3:uid="{00000000-0010-0000-0000-0000CA000000}" name="Stĺpec202" dataDxfId="2843"/>
    <tableColumn id="199" xr3:uid="{00000000-0010-0000-0000-0000C7000000}" name="Stĺpec199" dataDxfId="2842"/>
    <tableColumn id="198" xr3:uid="{00000000-0010-0000-0000-0000C6000000}" name="Stĺpec198" dataDxfId="2841"/>
    <tableColumn id="197" xr3:uid="{00000000-0010-0000-0000-0000C5000000}" name="Stĺpec197" dataDxfId="2840"/>
    <tableColumn id="196" xr3:uid="{00000000-0010-0000-0000-0000C4000000}" name="Stĺpec196" dataDxfId="2839"/>
    <tableColumn id="195" xr3:uid="{00000000-0010-0000-0000-0000C3000000}" name="Stĺpec195" dataDxfId="2838"/>
    <tableColumn id="194" xr3:uid="{00000000-0010-0000-0000-0000C2000000}" name="Stĺpec194" dataDxfId="2837"/>
    <tableColumn id="193" xr3:uid="{00000000-0010-0000-0000-0000C1000000}" name="Stĺpec193" dataDxfId="2836"/>
    <tableColumn id="184" xr3:uid="{00000000-0010-0000-0000-0000B8000000}" name="Stĺpec192" dataDxfId="2835"/>
    <tableColumn id="182" xr3:uid="{00000000-0010-0000-0000-0000B6000000}" name="Stĺpec182" dataDxfId="2834"/>
    <tableColumn id="174" xr3:uid="{00000000-0010-0000-0000-0000AE000000}" name="Stĺpec174" dataDxfId="2833"/>
    <tableColumn id="175" xr3:uid="{00000000-0010-0000-0000-0000AF000000}" name="Stĺpec175" dataDxfId="2832"/>
    <tableColumn id="181" xr3:uid="{00000000-0010-0000-0000-0000B5000000}" name="Stĺpec181" dataDxfId="2831"/>
    <tableColumn id="176" xr3:uid="{00000000-0010-0000-0000-0000B0000000}" name="Stĺpec176" dataDxfId="2830"/>
    <tableColumn id="233" xr3:uid="{00000000-0010-0000-0000-0000E9000000}" name="Stĺpec232" dataDxfId="2829"/>
    <tableColumn id="232" xr3:uid="{00000000-0010-0000-0000-0000E8000000}" name="Stĺpec231" dataDxfId="2828"/>
    <tableColumn id="231" xr3:uid="{00000000-0010-0000-0000-0000E7000000}" name="Stĺpec230" dataDxfId="2827"/>
    <tableColumn id="278" xr3:uid="{00000000-0010-0000-0000-000016010000}" name="Stĺpec278" dataDxfId="2826"/>
    <tableColumn id="277" xr3:uid="{00000000-0010-0000-0000-000015010000}" name="Stĺpec277" dataDxfId="2825"/>
    <tableColumn id="276" xr3:uid="{00000000-0010-0000-0000-000014010000}" name="Stĺpec276" dataDxfId="2824"/>
    <tableColumn id="275" xr3:uid="{00000000-0010-0000-0000-000013010000}" name="Stĺpec275" dataDxfId="2823"/>
    <tableColumn id="274" xr3:uid="{00000000-0010-0000-0000-000012010000}" name="Stĺpec274" dataDxfId="2822"/>
    <tableColumn id="273" xr3:uid="{00000000-0010-0000-0000-000011010000}" name="Stĺpec273" dataDxfId="2821"/>
    <tableColumn id="272" xr3:uid="{00000000-0010-0000-0000-000010010000}" name="Stĺpec272" dataDxfId="2820"/>
    <tableColumn id="271" xr3:uid="{00000000-0010-0000-0000-00000F010000}" name="Stĺpec271" dataDxfId="2819"/>
    <tableColumn id="270" xr3:uid="{00000000-0010-0000-0000-00000E010000}" name="Stĺpec270" dataDxfId="2818"/>
    <tableColumn id="269" xr3:uid="{00000000-0010-0000-0000-00000D010000}" name="Stĺpec269" dataDxfId="2817"/>
    <tableColumn id="268" xr3:uid="{00000000-0010-0000-0000-00000C010000}" name="Stĺpec268" dataDxfId="2816"/>
    <tableColumn id="267" xr3:uid="{00000000-0010-0000-0000-00000B010000}" name="Stĺpec267" dataDxfId="2815"/>
    <tableColumn id="266" xr3:uid="{00000000-0010-0000-0000-00000A010000}" name="Stĺpec266" dataDxfId="2814"/>
    <tableColumn id="265" xr3:uid="{00000000-0010-0000-0000-000009010000}" name="Stĺpec265" dataDxfId="2813"/>
    <tableColumn id="264" xr3:uid="{00000000-0010-0000-0000-000008010000}" name="Stĺpec264" dataDxfId="2812"/>
    <tableColumn id="263" xr3:uid="{00000000-0010-0000-0000-000007010000}" name="Stĺpec263" dataDxfId="2811"/>
    <tableColumn id="262" xr3:uid="{00000000-0010-0000-0000-000006010000}" name="Stĺpec262" dataDxfId="2810"/>
    <tableColumn id="261" xr3:uid="{00000000-0010-0000-0000-000005010000}" name="Stĺpec261" dataDxfId="2809"/>
    <tableColumn id="260" xr3:uid="{00000000-0010-0000-0000-000004010000}" name="Stĺpec260" dataDxfId="2808"/>
    <tableColumn id="259" xr3:uid="{00000000-0010-0000-0000-000003010000}" name="Stĺpec259" dataDxfId="2807"/>
    <tableColumn id="258" xr3:uid="{00000000-0010-0000-0000-000002010000}" name="Stĺpec258" dataDxfId="2806"/>
    <tableColumn id="257" xr3:uid="{00000000-0010-0000-0000-000001010000}" name="Stĺpec257" dataDxfId="2805"/>
    <tableColumn id="256" xr3:uid="{00000000-0010-0000-0000-000000010000}" name="Stĺpec256" dataDxfId="2804"/>
    <tableColumn id="255" xr3:uid="{00000000-0010-0000-0000-0000FF000000}" name="Stĺpec255" dataDxfId="2803"/>
    <tableColumn id="254" xr3:uid="{00000000-0010-0000-0000-0000FE000000}" name="Stĺpec254" dataDxfId="2802"/>
    <tableColumn id="253" xr3:uid="{00000000-0010-0000-0000-0000FD000000}" name="Stĺpec253" dataDxfId="2801"/>
    <tableColumn id="252" xr3:uid="{00000000-0010-0000-0000-0000FC000000}" name="Stĺpec252" dataDxfId="2800"/>
    <tableColumn id="251" xr3:uid="{00000000-0010-0000-0000-0000FB000000}" name="Stĺpec251" dataDxfId="2799"/>
    <tableColumn id="250" xr3:uid="{00000000-0010-0000-0000-0000FA000000}" name="Stĺpec250" dataDxfId="2798"/>
    <tableColumn id="249" xr3:uid="{00000000-0010-0000-0000-0000F9000000}" name="Stĺpec249" dataDxfId="2797"/>
    <tableColumn id="248" xr3:uid="{00000000-0010-0000-0000-0000F8000000}" name="Stĺpec248" dataDxfId="2796"/>
    <tableColumn id="247" xr3:uid="{00000000-0010-0000-0000-0000F7000000}" name="Stĺpec247" dataDxfId="2795"/>
    <tableColumn id="246" xr3:uid="{00000000-0010-0000-0000-0000F6000000}" name="Stĺpec246" dataDxfId="2794"/>
    <tableColumn id="245" xr3:uid="{00000000-0010-0000-0000-0000F5000000}" name="Stĺpec245" dataDxfId="2793"/>
    <tableColumn id="244" xr3:uid="{00000000-0010-0000-0000-0000F4000000}" name="Stĺpec244" dataDxfId="2792"/>
    <tableColumn id="243" xr3:uid="{00000000-0010-0000-0000-0000F3000000}" name="Stĺpec243" dataDxfId="2791"/>
    <tableColumn id="242" xr3:uid="{00000000-0010-0000-0000-0000F2000000}" name="Stĺpec242" dataDxfId="2790"/>
    <tableColumn id="241" xr3:uid="{00000000-0010-0000-0000-0000F1000000}" name="Stĺpec241" dataDxfId="2789"/>
    <tableColumn id="240" xr3:uid="{00000000-0010-0000-0000-0000F0000000}" name="Stĺpec240" dataDxfId="2788"/>
    <tableColumn id="239" xr3:uid="{00000000-0010-0000-0000-0000EF000000}" name="Stĺpec239" dataDxfId="2787"/>
    <tableColumn id="238" xr3:uid="{00000000-0010-0000-0000-0000EE000000}" name="Stĺpec238" dataDxfId="2786"/>
    <tableColumn id="237" xr3:uid="{00000000-0010-0000-0000-0000ED000000}" name="Stĺpec237" dataDxfId="2785"/>
    <tableColumn id="236" xr3:uid="{00000000-0010-0000-0000-0000EC000000}" name="Stĺpec236" dataDxfId="2784"/>
    <tableColumn id="216" xr3:uid="{00000000-0010-0000-0000-0000D8000000}" name="Stĺpec235" dataDxfId="2783"/>
    <tableColumn id="230" xr3:uid="{00000000-0010-0000-0000-0000E6000000}" name="Stĺpec229" dataDxfId="2782"/>
    <tableColumn id="229" xr3:uid="{00000000-0010-0000-0000-0000E5000000}" name="Stĺpec228" dataDxfId="2781"/>
    <tableColumn id="228" xr3:uid="{00000000-0010-0000-0000-0000E4000000}" name="Stĺpec227" dataDxfId="2780"/>
    <tableColumn id="227" xr3:uid="{00000000-0010-0000-0000-0000E3000000}" name="Stĺpec226" dataDxfId="2779"/>
    <tableColumn id="296" xr3:uid="{00000000-0010-0000-0000-000028010000}" name="Stĺpec296" dataDxfId="2778"/>
    <tableColumn id="295" xr3:uid="{00000000-0010-0000-0000-000027010000}" name="Stĺpec295" dataDxfId="2777"/>
    <tableColumn id="294" xr3:uid="{00000000-0010-0000-0000-000026010000}" name="Stĺpec294" dataDxfId="2776"/>
    <tableColumn id="293" xr3:uid="{00000000-0010-0000-0000-000025010000}" name="Stĺpec293" dataDxfId="2775"/>
    <tableColumn id="292" xr3:uid="{00000000-0010-0000-0000-000024010000}" name="Stĺpec292" dataDxfId="2774"/>
    <tableColumn id="291" xr3:uid="{00000000-0010-0000-0000-000023010000}" name="Stĺpec291" dataDxfId="2773"/>
    <tableColumn id="290" xr3:uid="{00000000-0010-0000-0000-000022010000}" name="Stĺpec290" dataDxfId="2772"/>
    <tableColumn id="289" xr3:uid="{00000000-0010-0000-0000-000021010000}" name="Stĺpec289" dataDxfId="2771"/>
    <tableColumn id="288" xr3:uid="{00000000-0010-0000-0000-000020010000}" name="Stĺpec288" dataDxfId="2770"/>
    <tableColumn id="287" xr3:uid="{00000000-0010-0000-0000-00001F010000}" name="Stĺpec287" dataDxfId="2769"/>
    <tableColumn id="286" xr3:uid="{00000000-0010-0000-0000-00001E010000}" name="Stĺpec286" dataDxfId="2768"/>
    <tableColumn id="285" xr3:uid="{00000000-0010-0000-0000-00001D010000}" name="Stĺpec285" dataDxfId="2767"/>
    <tableColumn id="284" xr3:uid="{00000000-0010-0000-0000-00001C010000}" name="Stĺpec284" dataDxfId="2766"/>
    <tableColumn id="283" xr3:uid="{00000000-0010-0000-0000-00001B010000}" name="Stĺpec283" dataDxfId="2765"/>
    <tableColumn id="323" xr3:uid="{00000000-0010-0000-0000-000043010000}" name="Stĺpec323" dataDxfId="2764"/>
    <tableColumn id="322" xr3:uid="{00000000-0010-0000-0000-000042010000}" name="Stĺpec322" dataDxfId="2763"/>
    <tableColumn id="321" xr3:uid="{00000000-0010-0000-0000-000041010000}" name="Stĺpec321" dataDxfId="2762"/>
    <tableColumn id="320" xr3:uid="{00000000-0010-0000-0000-000040010000}" name="Stĺpec320" dataDxfId="2761"/>
    <tableColumn id="319" xr3:uid="{00000000-0010-0000-0000-00003F010000}" name="Stĺpec319" dataDxfId="2760"/>
    <tableColumn id="316" xr3:uid="{00000000-0010-0000-0000-00003C010000}" name="Stĺpec316" dataDxfId="2759"/>
    <tableColumn id="315" xr3:uid="{00000000-0010-0000-0000-00003B010000}" name="Stĺpec315" dataDxfId="2758"/>
    <tableColumn id="314" xr3:uid="{00000000-0010-0000-0000-00003A010000}" name="Stĺpec314" dataDxfId="2757"/>
    <tableColumn id="313" xr3:uid="{00000000-0010-0000-0000-000039010000}" name="Stĺpec313" dataDxfId="2756"/>
    <tableColumn id="312" xr3:uid="{00000000-0010-0000-0000-000038010000}" name="Stĺpec312" dataDxfId="2755"/>
    <tableColumn id="311" xr3:uid="{00000000-0010-0000-0000-000037010000}" name="Stĺpec311" dataDxfId="2754"/>
    <tableColumn id="310" xr3:uid="{00000000-0010-0000-0000-000036010000}" name="Stĺpec310" dataDxfId="2753"/>
    <tableColumn id="309" xr3:uid="{00000000-0010-0000-0000-000035010000}" name="Stĺpec309" dataDxfId="2752"/>
    <tableColumn id="308" xr3:uid="{00000000-0010-0000-0000-000034010000}" name="Stĺpec308" dataDxfId="2751"/>
    <tableColumn id="307" xr3:uid="{00000000-0010-0000-0000-000033010000}" name="Stĺpec307" dataDxfId="2750"/>
    <tableColumn id="306" xr3:uid="{00000000-0010-0000-0000-000032010000}" name="Stĺpec306" dataDxfId="2749"/>
    <tableColumn id="305" xr3:uid="{00000000-0010-0000-0000-000031010000}" name="Stĺpec305" dataDxfId="2748"/>
    <tableColumn id="304" xr3:uid="{00000000-0010-0000-0000-000030010000}" name="Stĺpec304" dataDxfId="2747"/>
    <tableColumn id="303" xr3:uid="{00000000-0010-0000-0000-00002F010000}" name="Stĺpec303" dataDxfId="2746"/>
    <tableColumn id="302" xr3:uid="{00000000-0010-0000-0000-00002E010000}" name="Stĺpec302" dataDxfId="2745"/>
    <tableColumn id="301" xr3:uid="{00000000-0010-0000-0000-00002D010000}" name="Stĺpec301" dataDxfId="2744"/>
    <tableColumn id="300" xr3:uid="{00000000-0010-0000-0000-00002C010000}" name="Stĺpec300" dataDxfId="2743"/>
    <tableColumn id="299" xr3:uid="{00000000-0010-0000-0000-00002B010000}" name="Stĺpec299" dataDxfId="2742"/>
    <tableColumn id="298" xr3:uid="{00000000-0010-0000-0000-00002A010000}" name="Stĺpec298" dataDxfId="2741"/>
    <tableColumn id="297" xr3:uid="{00000000-0010-0000-0000-000029010000}" name="Stĺpec297" dataDxfId="2740"/>
    <tableColumn id="282" xr3:uid="{00000000-0010-0000-0000-00001A010000}" name="Stĺpec282" dataDxfId="2739"/>
    <tableColumn id="281" xr3:uid="{00000000-0010-0000-0000-000019010000}" name="Stĺpec281" dataDxfId="2738"/>
    <tableColumn id="280" xr3:uid="{00000000-0010-0000-0000-000018010000}" name="Stĺpec280" dataDxfId="2737"/>
    <tableColumn id="279" xr3:uid="{00000000-0010-0000-0000-000017010000}" name="Stĺpec279" dataDxfId="2736"/>
    <tableColumn id="226" xr3:uid="{00000000-0010-0000-0000-0000E2000000}" name="Stĺpec225" dataDxfId="2735"/>
    <tableColumn id="224" xr3:uid="{00000000-0010-0000-0000-0000E0000000}" name="Stĺpec223" dataDxfId="2734"/>
    <tableColumn id="180" xr3:uid="{00000000-0010-0000-0000-0000B4000000}" name="Stĺpec180" dataDxfId="2733"/>
    <tableColumn id="179" xr3:uid="{00000000-0010-0000-0000-0000B3000000}" name="Stĺpec179" dataDxfId="2732"/>
    <tableColumn id="178" xr3:uid="{00000000-0010-0000-0000-0000B2000000}" name="Stĺpec178" dataDxfId="2731"/>
    <tableColumn id="177" xr3:uid="{00000000-0010-0000-0000-0000B1000000}" name="Stĺpec177" dataDxfId="2730"/>
    <tableColumn id="335" xr3:uid="{00000000-0010-0000-0000-00004F010000}" name="Stĺpec334" dataDxfId="2729"/>
    <tableColumn id="334" xr3:uid="{00000000-0010-0000-0000-00004E010000}" name="Stĺpec333" dataDxfId="2728"/>
    <tableColumn id="333" xr3:uid="{00000000-0010-0000-0000-00004D010000}" name="Stĺpec332" dataDxfId="2727"/>
    <tableColumn id="332" xr3:uid="{00000000-0010-0000-0000-00004C010000}" name="Stĺpec331" dataDxfId="2726"/>
    <tableColumn id="331" xr3:uid="{00000000-0010-0000-0000-00004B010000}" name="Stĺpec330" dataDxfId="2725"/>
    <tableColumn id="330" xr3:uid="{00000000-0010-0000-0000-00004A010000}" name="Stĺpec329" dataDxfId="2724"/>
    <tableColumn id="329" xr3:uid="{00000000-0010-0000-0000-000049010000}" name="Stĺpec328" dataDxfId="2723"/>
    <tableColumn id="328" xr3:uid="{00000000-0010-0000-0000-000048010000}" name="Stĺpec327" dataDxfId="2722"/>
    <tableColumn id="327" xr3:uid="{00000000-0010-0000-0000-000047010000}" name="Stĺpec326" dataDxfId="2721"/>
    <tableColumn id="326" xr3:uid="{00000000-0010-0000-0000-000046010000}" name="Stĺpec325" dataDxfId="2720"/>
    <tableColumn id="324" xr3:uid="{00000000-0010-0000-0000-000044010000}" name="Stĺpec324" dataDxfId="2719"/>
    <tableColumn id="337" xr3:uid="{00000000-0010-0000-0000-000051010000}" name="Stĺpec337" dataDxfId="2718"/>
    <tableColumn id="336" xr3:uid="{00000000-0010-0000-0000-000050010000}" name="Stĺpec336" dataDxfId="2717"/>
    <tableColumn id="325" xr3:uid="{00000000-0010-0000-0000-000045010000}" name="Stĺpec335" dataDxfId="2716"/>
    <tableColumn id="340" xr3:uid="{00000000-0010-0000-0000-000054010000}" name="Stĺpec340" dataDxfId="2715"/>
    <tableColumn id="339" xr3:uid="{00000000-0010-0000-0000-000053010000}" name="Stĺpec339" dataDxfId="2714"/>
    <tableColumn id="338" xr3:uid="{00000000-0010-0000-0000-000052010000}" name="Stĺpec338" dataDxfId="2713"/>
    <tableColumn id="343" xr3:uid="{00000000-0010-0000-0000-000057010000}" name="Stĺpec343" dataDxfId="2712"/>
    <tableColumn id="342" xr3:uid="{00000000-0010-0000-0000-000056010000}" name="Stĺpec342" dataDxfId="2711"/>
    <tableColumn id="341" xr3:uid="{00000000-0010-0000-0000-000055010000}" name="Stĺpec341" dataDxfId="2710"/>
    <tableColumn id="225" xr3:uid="{00000000-0010-0000-0000-0000E1000000}" name="Stĺpec224" dataDxfId="270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8:ME30" headerRowCount="0" totalsRowShown="0">
  <tableColumns count="343">
    <tableColumn id="1" xr3:uid="{00000000-0010-0000-0100-000001000000}" name="Stĺpec1" dataDxfId="2708"/>
    <tableColumn id="2" xr3:uid="{00000000-0010-0000-0100-000002000000}" name="Stĺpec2" dataDxfId="2707"/>
    <tableColumn id="3" xr3:uid="{00000000-0010-0000-0100-000003000000}" name="Stĺpec3" dataDxfId="2706"/>
    <tableColumn id="4" xr3:uid="{00000000-0010-0000-0100-000004000000}" name="Stĺpec4"/>
    <tableColumn id="5" xr3:uid="{00000000-0010-0000-0100-000005000000}" name="Stĺpec5" dataDxfId="2705"/>
    <tableColumn id="6" xr3:uid="{00000000-0010-0000-0100-000006000000}" name="Stĺpec6" dataDxfId="2704"/>
    <tableColumn id="7" xr3:uid="{00000000-0010-0000-0100-000007000000}" name="Stĺpec7"/>
    <tableColumn id="180" xr3:uid="{00000000-0010-0000-0100-0000B4000000}" name="Stĺpec180" dataDxfId="2703"/>
    <tableColumn id="8" xr3:uid="{00000000-0010-0000-0100-000008000000}" name="Stĺpec8" dataDxfId="2702"/>
    <tableColumn id="9" xr3:uid="{00000000-0010-0000-0100-000009000000}" name="Stĺpec9" dataDxfId="2701"/>
    <tableColumn id="11" xr3:uid="{00000000-0010-0000-0100-00000B000000}" name="Stĺpec11" dataDxfId="2700"/>
    <tableColumn id="12" xr3:uid="{00000000-0010-0000-0100-00000C000000}" name="Stĺpec12" dataDxfId="2699"/>
    <tableColumn id="13" xr3:uid="{00000000-0010-0000-0100-00000D000000}" name="Stĺpec13" dataDxfId="2698"/>
    <tableColumn id="14" xr3:uid="{00000000-0010-0000-0100-00000E000000}" name="Stĺpec14" dataDxfId="2697"/>
    <tableColumn id="15" xr3:uid="{00000000-0010-0000-0100-00000F000000}" name="Stĺpec15" dataDxfId="2696"/>
    <tableColumn id="16" xr3:uid="{00000000-0010-0000-0100-000010000000}" name="Stĺpec16" dataDxfId="2695"/>
    <tableColumn id="17" xr3:uid="{00000000-0010-0000-0100-000011000000}" name="Stĺpec17" dataDxfId="2694"/>
    <tableColumn id="18" xr3:uid="{00000000-0010-0000-0100-000012000000}" name="Stĺpec18" dataDxfId="2693"/>
    <tableColumn id="19" xr3:uid="{00000000-0010-0000-0100-000013000000}" name="Stĺpec19" dataDxfId="2692"/>
    <tableColumn id="20" xr3:uid="{00000000-0010-0000-0100-000014000000}" name="Stĺpec20" dataDxfId="2691"/>
    <tableColumn id="21" xr3:uid="{00000000-0010-0000-0100-000015000000}" name="Stĺpec21" dataDxfId="2690"/>
    <tableColumn id="22" xr3:uid="{00000000-0010-0000-0100-000016000000}" name="Stĺpec22" dataDxfId="2689"/>
    <tableColumn id="23" xr3:uid="{00000000-0010-0000-0100-000017000000}" name="Stĺpec23" dataDxfId="2688"/>
    <tableColumn id="24" xr3:uid="{00000000-0010-0000-0100-000018000000}" name="Stĺpec24" dataDxfId="2687"/>
    <tableColumn id="25" xr3:uid="{00000000-0010-0000-0100-000019000000}" name="Stĺpec25" dataDxfId="2686"/>
    <tableColumn id="26" xr3:uid="{00000000-0010-0000-0100-00001A000000}" name="Stĺpec26" dataDxfId="2685"/>
    <tableColumn id="27" xr3:uid="{00000000-0010-0000-0100-00001B000000}" name="Stĺpec27" dataDxfId="2684"/>
    <tableColumn id="28" xr3:uid="{00000000-0010-0000-0100-00001C000000}" name="Stĺpec28" dataDxfId="2683"/>
    <tableColumn id="29" xr3:uid="{00000000-0010-0000-0100-00001D000000}" name="Stĺpec29" dataDxfId="2682"/>
    <tableColumn id="30" xr3:uid="{00000000-0010-0000-0100-00001E000000}" name="Stĺpec30" dataDxfId="2681"/>
    <tableColumn id="31" xr3:uid="{00000000-0010-0000-0100-00001F000000}" name="Stĺpec31" dataDxfId="2680"/>
    <tableColumn id="32" xr3:uid="{00000000-0010-0000-0100-000020000000}" name="Stĺpec32" dataDxfId="2679"/>
    <tableColumn id="33" xr3:uid="{00000000-0010-0000-0100-000021000000}" name="Stĺpec33" dataDxfId="2678"/>
    <tableColumn id="34" xr3:uid="{00000000-0010-0000-0100-000022000000}" name="Stĺpec34" dataDxfId="2677"/>
    <tableColumn id="35" xr3:uid="{00000000-0010-0000-0100-000023000000}" name="Stĺpec35" dataDxfId="2676"/>
    <tableColumn id="36" xr3:uid="{00000000-0010-0000-0100-000024000000}" name="Stĺpec36" dataDxfId="2675"/>
    <tableColumn id="37" xr3:uid="{00000000-0010-0000-0100-000025000000}" name="Stĺpec37" dataDxfId="2674"/>
    <tableColumn id="38" xr3:uid="{00000000-0010-0000-0100-000026000000}" name="Stĺpec38" dataDxfId="2673"/>
    <tableColumn id="39" xr3:uid="{00000000-0010-0000-0100-000027000000}" name="Stĺpec39" dataDxfId="2672"/>
    <tableColumn id="40" xr3:uid="{00000000-0010-0000-0100-000028000000}" name="Stĺpec40" dataDxfId="2671"/>
    <tableColumn id="41" xr3:uid="{00000000-0010-0000-0100-000029000000}" name="Stĺpec41" dataDxfId="2670"/>
    <tableColumn id="42" xr3:uid="{00000000-0010-0000-0100-00002A000000}" name="Stĺpec42" dataDxfId="2669"/>
    <tableColumn id="43" xr3:uid="{00000000-0010-0000-0100-00002B000000}" name="Stĺpec43" dataDxfId="2668"/>
    <tableColumn id="44" xr3:uid="{00000000-0010-0000-0100-00002C000000}" name="Stĺpec44" dataDxfId="2667"/>
    <tableColumn id="45" xr3:uid="{00000000-0010-0000-0100-00002D000000}" name="Stĺpec45" dataDxfId="2666"/>
    <tableColumn id="46" xr3:uid="{00000000-0010-0000-0100-00002E000000}" name="Stĺpec46" dataDxfId="2665"/>
    <tableColumn id="47" xr3:uid="{00000000-0010-0000-0100-00002F000000}" name="Stĺpec47" dataDxfId="2664"/>
    <tableColumn id="48" xr3:uid="{00000000-0010-0000-0100-000030000000}" name="Stĺpec48" dataDxfId="2663"/>
    <tableColumn id="49" xr3:uid="{00000000-0010-0000-0100-000031000000}" name="Stĺpec49" dataDxfId="2662"/>
    <tableColumn id="51" xr3:uid="{00000000-0010-0000-0100-000033000000}" name="Stĺpec51" dataDxfId="2661"/>
    <tableColumn id="52" xr3:uid="{00000000-0010-0000-0100-000034000000}" name="Stĺpec52" dataDxfId="2660"/>
    <tableColumn id="53" xr3:uid="{00000000-0010-0000-0100-000035000000}" name="Stĺpec53" dataDxfId="2659"/>
    <tableColumn id="54" xr3:uid="{00000000-0010-0000-0100-000036000000}" name="Stĺpec54" dataDxfId="2658"/>
    <tableColumn id="55" xr3:uid="{00000000-0010-0000-0100-000037000000}" name="Stĺpec55" dataDxfId="2657"/>
    <tableColumn id="56" xr3:uid="{00000000-0010-0000-0100-000038000000}" name="Stĺpec56" dataDxfId="2656"/>
    <tableColumn id="57" xr3:uid="{00000000-0010-0000-0100-000039000000}" name="Stĺpec57" dataDxfId="2655"/>
    <tableColumn id="58" xr3:uid="{00000000-0010-0000-0100-00003A000000}" name="Stĺpec58" dataDxfId="2654"/>
    <tableColumn id="59" xr3:uid="{00000000-0010-0000-0100-00003B000000}" name="Stĺpec59" dataDxfId="2653"/>
    <tableColumn id="60" xr3:uid="{00000000-0010-0000-0100-00003C000000}" name="Stĺpec60" dataDxfId="2652"/>
    <tableColumn id="61" xr3:uid="{00000000-0010-0000-0100-00003D000000}" name="Stĺpec61" dataDxfId="2651"/>
    <tableColumn id="62" xr3:uid="{00000000-0010-0000-0100-00003E000000}" name="Stĺpec62" dataDxfId="2650"/>
    <tableColumn id="63" xr3:uid="{00000000-0010-0000-0100-00003F000000}" name="Stĺpec63" dataDxfId="2649"/>
    <tableColumn id="64" xr3:uid="{00000000-0010-0000-0100-000040000000}" name="Stĺpec64" dataDxfId="2648"/>
    <tableColumn id="65" xr3:uid="{00000000-0010-0000-0100-000041000000}" name="Stĺpec65" dataDxfId="2647"/>
    <tableColumn id="66" xr3:uid="{00000000-0010-0000-0100-000042000000}" name="Stĺpec66" dataDxfId="2646"/>
    <tableColumn id="67" xr3:uid="{00000000-0010-0000-0100-000043000000}" name="Stĺpec67" dataDxfId="2645"/>
    <tableColumn id="68" xr3:uid="{00000000-0010-0000-0100-000044000000}" name="Stĺpec68" dataDxfId="2644"/>
    <tableColumn id="69" xr3:uid="{00000000-0010-0000-0100-000045000000}" name="Stĺpec69" dataDxfId="2643"/>
    <tableColumn id="70" xr3:uid="{00000000-0010-0000-0100-000046000000}" name="Stĺpec70" dataDxfId="2642"/>
    <tableColumn id="71" xr3:uid="{00000000-0010-0000-0100-000047000000}" name="Stĺpec71" dataDxfId="2641"/>
    <tableColumn id="72" xr3:uid="{00000000-0010-0000-0100-000048000000}" name="Stĺpec72" dataDxfId="2640"/>
    <tableColumn id="73" xr3:uid="{00000000-0010-0000-0100-000049000000}" name="Stĺpec73" dataDxfId="2639"/>
    <tableColumn id="74" xr3:uid="{00000000-0010-0000-0100-00004A000000}" name="Stĺpec74" dataDxfId="2638"/>
    <tableColumn id="75" xr3:uid="{00000000-0010-0000-0100-00004B000000}" name="Stĺpec75" dataDxfId="2637"/>
    <tableColumn id="76" xr3:uid="{00000000-0010-0000-0100-00004C000000}" name="Stĺpec76" dataDxfId="2636"/>
    <tableColumn id="77" xr3:uid="{00000000-0010-0000-0100-00004D000000}" name="Stĺpec77" dataDxfId="2635"/>
    <tableColumn id="78" xr3:uid="{00000000-0010-0000-0100-00004E000000}" name="Stĺpec78" dataDxfId="2634"/>
    <tableColumn id="79" xr3:uid="{00000000-0010-0000-0100-00004F000000}" name="Stĺpec79" dataDxfId="2633"/>
    <tableColumn id="80" xr3:uid="{00000000-0010-0000-0100-000050000000}" name="Stĺpec80" dataDxfId="2632"/>
    <tableColumn id="81" xr3:uid="{00000000-0010-0000-0100-000051000000}" name="Stĺpec81" dataDxfId="2631"/>
    <tableColumn id="82" xr3:uid="{00000000-0010-0000-0100-000052000000}" name="Stĺpec82" dataDxfId="2630"/>
    <tableColumn id="83" xr3:uid="{00000000-0010-0000-0100-000053000000}" name="Stĺpec83" dataDxfId="2629"/>
    <tableColumn id="84" xr3:uid="{00000000-0010-0000-0100-000054000000}" name="Stĺpec84" dataDxfId="2628"/>
    <tableColumn id="85" xr3:uid="{00000000-0010-0000-0100-000055000000}" name="Stĺpec85" dataDxfId="2627"/>
    <tableColumn id="317" xr3:uid="{00000000-0010-0000-0100-00003D010000}" name="Stĺpec317" dataDxfId="2626"/>
    <tableColumn id="94" xr3:uid="{00000000-0010-0000-0100-00005E000000}" name="Stĺpec94" dataDxfId="2625"/>
    <tableColumn id="318" xr3:uid="{00000000-0010-0000-0100-00003E010000}" name="Stĺpec318" dataDxfId="2624"/>
    <tableColumn id="50" xr3:uid="{00000000-0010-0000-0100-000032000000}" name="Stĺpec50" dataDxfId="2623"/>
    <tableColumn id="86" xr3:uid="{00000000-0010-0000-0100-000056000000}" name="Stĺpec86" dataDxfId="2622"/>
    <tableColumn id="87" xr3:uid="{00000000-0010-0000-0100-000057000000}" name="Stĺpec87" dataDxfId="2621"/>
    <tableColumn id="88" xr3:uid="{00000000-0010-0000-0100-000058000000}" name="Stĺpec88" dataDxfId="2620"/>
    <tableColumn id="89" xr3:uid="{00000000-0010-0000-0100-000059000000}" name="Stĺpec89" dataDxfId="2619"/>
    <tableColumn id="90" xr3:uid="{00000000-0010-0000-0100-00005A000000}" name="Stĺpec90" dataDxfId="2618"/>
    <tableColumn id="91" xr3:uid="{00000000-0010-0000-0100-00005B000000}" name="Stĺpec91" dataDxfId="2617"/>
    <tableColumn id="92" xr3:uid="{00000000-0010-0000-0100-00005C000000}" name="Stĺpec92" dataDxfId="2616"/>
    <tableColumn id="93" xr3:uid="{00000000-0010-0000-0100-00005D000000}" name="Stĺpec93" dataDxfId="2615"/>
    <tableColumn id="95" xr3:uid="{00000000-0010-0000-0100-00005F000000}" name="Stĺpec95" dataDxfId="2614"/>
    <tableColumn id="96" xr3:uid="{00000000-0010-0000-0100-000060000000}" name="Stĺpec96" dataDxfId="2613"/>
    <tableColumn id="97" xr3:uid="{00000000-0010-0000-0100-000061000000}" name="Stĺpec97" dataDxfId="2612"/>
    <tableColumn id="98" xr3:uid="{00000000-0010-0000-0100-000062000000}" name="Stĺpec98" dataDxfId="2611"/>
    <tableColumn id="99" xr3:uid="{00000000-0010-0000-0100-000063000000}" name="Stĺpec99" dataDxfId="2610"/>
    <tableColumn id="100" xr3:uid="{00000000-0010-0000-0100-000064000000}" name="Stĺpec100" dataDxfId="2609"/>
    <tableColumn id="101" xr3:uid="{00000000-0010-0000-0100-000065000000}" name="Stĺpec101" dataDxfId="2608"/>
    <tableColumn id="102" xr3:uid="{00000000-0010-0000-0100-000066000000}" name="Stĺpec102" dataDxfId="2607"/>
    <tableColumn id="103" xr3:uid="{00000000-0010-0000-0100-000067000000}" name="Stĺpec103" dataDxfId="2606"/>
    <tableColumn id="104" xr3:uid="{00000000-0010-0000-0100-000068000000}" name="Stĺpec104" dataDxfId="2605"/>
    <tableColumn id="105" xr3:uid="{00000000-0010-0000-0100-000069000000}" name="Stĺpec105" dataDxfId="2604"/>
    <tableColumn id="106" xr3:uid="{00000000-0010-0000-0100-00006A000000}" name="Stĺpec106" dataDxfId="2603"/>
    <tableColumn id="107" xr3:uid="{00000000-0010-0000-0100-00006B000000}" name="Stĺpec107" dataDxfId="2602"/>
    <tableColumn id="108" xr3:uid="{00000000-0010-0000-0100-00006C000000}" name="Stĺpec108" dataDxfId="2601"/>
    <tableColumn id="109" xr3:uid="{00000000-0010-0000-0100-00006D000000}" name="Stĺpec109" dataDxfId="2600"/>
    <tableColumn id="110" xr3:uid="{00000000-0010-0000-0100-00006E000000}" name="Stĺpec110" dataDxfId="2599"/>
    <tableColumn id="111" xr3:uid="{00000000-0010-0000-0100-00006F000000}" name="Stĺpec111" dataDxfId="2598"/>
    <tableColumn id="112" xr3:uid="{00000000-0010-0000-0100-000070000000}" name="Stĺpec112" dataDxfId="2597"/>
    <tableColumn id="113" xr3:uid="{00000000-0010-0000-0100-000071000000}" name="Stĺpec113" dataDxfId="2596"/>
    <tableColumn id="114" xr3:uid="{00000000-0010-0000-0100-000072000000}" name="Stĺpec114" dataDxfId="2595"/>
    <tableColumn id="115" xr3:uid="{00000000-0010-0000-0100-000073000000}" name="Stĺpec115" dataDxfId="2594"/>
    <tableColumn id="116" xr3:uid="{00000000-0010-0000-0100-000074000000}" name="Stĺpec116" dataDxfId="2593"/>
    <tableColumn id="117" xr3:uid="{00000000-0010-0000-0100-000075000000}" name="Stĺpec117" dataDxfId="2592"/>
    <tableColumn id="118" xr3:uid="{00000000-0010-0000-0100-000076000000}" name="Stĺpec118" dataDxfId="2591"/>
    <tableColumn id="119" xr3:uid="{00000000-0010-0000-0100-000077000000}" name="Stĺpec119" dataDxfId="2590"/>
    <tableColumn id="120" xr3:uid="{00000000-0010-0000-0100-000078000000}" name="Stĺpec120" dataDxfId="2589"/>
    <tableColumn id="121" xr3:uid="{00000000-0010-0000-0100-000079000000}" name="Stĺpec121" dataDxfId="2588"/>
    <tableColumn id="122" xr3:uid="{00000000-0010-0000-0100-00007A000000}" name="Stĺpec122" dataDxfId="2587"/>
    <tableColumn id="123" xr3:uid="{00000000-0010-0000-0100-00007B000000}" name="Stĺpec123" dataDxfId="2586"/>
    <tableColumn id="124" xr3:uid="{00000000-0010-0000-0100-00007C000000}" name="Stĺpec124" dataDxfId="2585"/>
    <tableColumn id="125" xr3:uid="{00000000-0010-0000-0100-00007D000000}" name="Stĺpec125" dataDxfId="2584"/>
    <tableColumn id="126" xr3:uid="{00000000-0010-0000-0100-00007E000000}" name="Stĺpec126" dataDxfId="2583"/>
    <tableColumn id="228" xr3:uid="{00000000-0010-0000-0100-0000E4000000}" name="Stĺpec228" dataDxfId="2582"/>
    <tableColumn id="227" xr3:uid="{00000000-0010-0000-0100-0000E3000000}" name="Stĺpec227" dataDxfId="2581"/>
    <tableColumn id="127" xr3:uid="{00000000-0010-0000-0100-00007F000000}" name="Stĺpec127" dataDxfId="2580"/>
    <tableColumn id="128" xr3:uid="{00000000-0010-0000-0100-000080000000}" name="Stĺpec128" dataDxfId="2579"/>
    <tableColumn id="129" xr3:uid="{00000000-0010-0000-0100-000081000000}" name="Stĺpec129" dataDxfId="2578"/>
    <tableColumn id="130" xr3:uid="{00000000-0010-0000-0100-000082000000}" name="Stĺpec130" dataDxfId="2577"/>
    <tableColumn id="131" xr3:uid="{00000000-0010-0000-0100-000083000000}" name="Stĺpec131" dataDxfId="2576"/>
    <tableColumn id="132" xr3:uid="{00000000-0010-0000-0100-000084000000}" name="Stĺpec132" dataDxfId="2575"/>
    <tableColumn id="133" xr3:uid="{00000000-0010-0000-0100-000085000000}" name="Stĺpec133" dataDxfId="2574"/>
    <tableColumn id="134" xr3:uid="{00000000-0010-0000-0100-000086000000}" name="Stĺpec134" dataDxfId="2573"/>
    <tableColumn id="135" xr3:uid="{00000000-0010-0000-0100-000087000000}" name="Stĺpec135" dataDxfId="2572"/>
    <tableColumn id="136" xr3:uid="{00000000-0010-0000-0100-000088000000}" name="Stĺpec136" dataDxfId="2571"/>
    <tableColumn id="137" xr3:uid="{00000000-0010-0000-0100-000089000000}" name="Stĺpec137" dataDxfId="2570"/>
    <tableColumn id="190" xr3:uid="{00000000-0010-0000-0100-0000BE000000}" name="Stĺpec189" dataDxfId="2569"/>
    <tableColumn id="189" xr3:uid="{00000000-0010-0000-0100-0000BD000000}" name="Stĺpec188" dataDxfId="2568"/>
    <tableColumn id="188" xr3:uid="{00000000-0010-0000-0100-0000BC000000}" name="Stĺpec187" dataDxfId="2567"/>
    <tableColumn id="187" xr3:uid="{00000000-0010-0000-0100-0000BB000000}" name="Stĺpec186" dataDxfId="2566"/>
    <tableColumn id="186" xr3:uid="{00000000-0010-0000-0100-0000BA000000}" name="Stĺpec185" dataDxfId="2565"/>
    <tableColumn id="185" xr3:uid="{00000000-0010-0000-0100-0000B9000000}" name="Stĺpec184" dataDxfId="2564"/>
    <tableColumn id="183" xr3:uid="{00000000-0010-0000-0100-0000B7000000}" name="Stĺpec183" dataDxfId="2563"/>
    <tableColumn id="192" xr3:uid="{00000000-0010-0000-0100-0000C0000000}" name="Stĺpec191" dataDxfId="2562"/>
    <tableColumn id="191" xr3:uid="{00000000-0010-0000-0100-0000BF000000}" name="Stĺpec190" dataDxfId="2561"/>
    <tableColumn id="138" xr3:uid="{00000000-0010-0000-0100-00008A000000}" name="Stĺpec138" dataDxfId="2560"/>
    <tableColumn id="139" xr3:uid="{00000000-0010-0000-0100-00008B000000}" name="Stĺpec139" dataDxfId="2559"/>
    <tableColumn id="140" xr3:uid="{00000000-0010-0000-0100-00008C000000}" name="Stĺpec140" dataDxfId="2558"/>
    <tableColumn id="141" xr3:uid="{00000000-0010-0000-0100-00008D000000}" name="Stĺpec141" dataDxfId="2557"/>
    <tableColumn id="142" xr3:uid="{00000000-0010-0000-0100-00008E000000}" name="Stĺpec142" dataDxfId="2556"/>
    <tableColumn id="143" xr3:uid="{00000000-0010-0000-0100-00008F000000}" name="Stĺpec143" dataDxfId="2555"/>
    <tableColumn id="144" xr3:uid="{00000000-0010-0000-0100-000090000000}" name="Stĺpec144" dataDxfId="2554"/>
    <tableColumn id="145" xr3:uid="{00000000-0010-0000-0100-000091000000}" name="Stĺpec145" dataDxfId="2553"/>
    <tableColumn id="146" xr3:uid="{00000000-0010-0000-0100-000092000000}" name="Stĺpec146" dataDxfId="2552"/>
    <tableColumn id="147" xr3:uid="{00000000-0010-0000-0100-000093000000}" name="Stĺpec147" dataDxfId="2551"/>
    <tableColumn id="148" xr3:uid="{00000000-0010-0000-0100-000094000000}" name="Stĺpec148" dataDxfId="2550"/>
    <tableColumn id="149" xr3:uid="{00000000-0010-0000-0100-000095000000}" name="Stĺpec149" dataDxfId="2549"/>
    <tableColumn id="150" xr3:uid="{00000000-0010-0000-0100-000096000000}" name="Stĺpec150" dataDxfId="2548"/>
    <tableColumn id="151" xr3:uid="{00000000-0010-0000-0100-000097000000}" name="Stĺpec151" dataDxfId="2547"/>
    <tableColumn id="152" xr3:uid="{00000000-0010-0000-0100-000098000000}" name="Stĺpec152" dataDxfId="2546"/>
    <tableColumn id="153" xr3:uid="{00000000-0010-0000-0100-000099000000}" name="Stĺpec153" dataDxfId="2545"/>
    <tableColumn id="154" xr3:uid="{00000000-0010-0000-0100-00009A000000}" name="Stĺpec154" dataDxfId="2544"/>
    <tableColumn id="155" xr3:uid="{00000000-0010-0000-0100-00009B000000}" name="Stĺpec155" dataDxfId="2543"/>
    <tableColumn id="156" xr3:uid="{00000000-0010-0000-0100-00009C000000}" name="Stĺpec156" dataDxfId="2542"/>
    <tableColumn id="157" xr3:uid="{00000000-0010-0000-0100-00009D000000}" name="Stĺpec157" dataDxfId="2541"/>
    <tableColumn id="196" xr3:uid="{00000000-0010-0000-0100-0000C4000000}" name="Stĺpec196" dataDxfId="2540"/>
    <tableColumn id="195" xr3:uid="{00000000-0010-0000-0100-0000C3000000}" name="Stĺpec195" dataDxfId="2539"/>
    <tableColumn id="202" xr3:uid="{00000000-0010-0000-0100-0000CA000000}" name="Stĺpec202" dataDxfId="2538"/>
    <tableColumn id="201" xr3:uid="{00000000-0010-0000-0100-0000C9000000}" name="Stĺpec201" dataDxfId="2537"/>
    <tableColumn id="200" xr3:uid="{00000000-0010-0000-0100-0000C8000000}" name="Stĺpec200" dataDxfId="2536"/>
    <tableColumn id="199" xr3:uid="{00000000-0010-0000-0100-0000C7000000}" name="Stĺpec199" dataDxfId="2535"/>
    <tableColumn id="198" xr3:uid="{00000000-0010-0000-0100-0000C6000000}" name="Stĺpec198" dataDxfId="2534"/>
    <tableColumn id="197" xr3:uid="{00000000-0010-0000-0100-0000C5000000}" name="Stĺpec197" dataDxfId="2533"/>
    <tableColumn id="194" xr3:uid="{00000000-0010-0000-0100-0000C2000000}" name="Stĺpec194" dataDxfId="2532"/>
    <tableColumn id="193" xr3:uid="{00000000-0010-0000-0100-0000C1000000}" name="Stĺpec193" dataDxfId="2531"/>
    <tableColumn id="184" xr3:uid="{00000000-0010-0000-0100-0000B8000000}" name="Stĺpec192" dataDxfId="2530"/>
    <tableColumn id="182" xr3:uid="{00000000-0010-0000-0100-0000B6000000}" name="Stĺpec182" dataDxfId="2529"/>
    <tableColumn id="158" xr3:uid="{00000000-0010-0000-0100-00009E000000}" name="Stĺpec158" dataDxfId="2528"/>
    <tableColumn id="159" xr3:uid="{00000000-0010-0000-0100-00009F000000}" name="Stĺpec159" dataDxfId="2527"/>
    <tableColumn id="160" xr3:uid="{00000000-0010-0000-0100-0000A0000000}" name="Stĺpec160" dataDxfId="2526"/>
    <tableColumn id="161" xr3:uid="{00000000-0010-0000-0100-0000A1000000}" name="Stĺpec161" dataDxfId="2525"/>
    <tableColumn id="162" xr3:uid="{00000000-0010-0000-0100-0000A2000000}" name="Stĺpec162" dataDxfId="2524"/>
    <tableColumn id="163" xr3:uid="{00000000-0010-0000-0100-0000A3000000}" name="Stĺpec163" dataDxfId="2523"/>
    <tableColumn id="215" xr3:uid="{00000000-0010-0000-0100-0000D7000000}" name="Stĺpec215" dataDxfId="2522"/>
    <tableColumn id="214" xr3:uid="{00000000-0010-0000-0100-0000D6000000}" name="Stĺpec214" dataDxfId="2521"/>
    <tableColumn id="213" xr3:uid="{00000000-0010-0000-0100-0000D5000000}" name="Stĺpec213" dataDxfId="2520"/>
    <tableColumn id="212" xr3:uid="{00000000-0010-0000-0100-0000D4000000}" name="Stĺpec212" dataDxfId="2519"/>
    <tableColumn id="211" xr3:uid="{00000000-0010-0000-0100-0000D3000000}" name="Stĺpec211" dataDxfId="2518"/>
    <tableColumn id="210" xr3:uid="{00000000-0010-0000-0100-0000D2000000}" name="Stĺpec210" dataDxfId="2517"/>
    <tableColumn id="209" xr3:uid="{00000000-0010-0000-0100-0000D1000000}" name="Stĺpec209" dataDxfId="2516"/>
    <tableColumn id="208" xr3:uid="{00000000-0010-0000-0100-0000D0000000}" name="Stĺpec208" dataDxfId="2515"/>
    <tableColumn id="207" xr3:uid="{00000000-0010-0000-0100-0000CF000000}" name="Stĺpec207" dataDxfId="2514"/>
    <tableColumn id="206" xr3:uid="{00000000-0010-0000-0100-0000CE000000}" name="Stĺpec206" dataDxfId="2513"/>
    <tableColumn id="205" xr3:uid="{00000000-0010-0000-0100-0000CD000000}" name="Stĺpec205" dataDxfId="2512"/>
    <tableColumn id="217" xr3:uid="{00000000-0010-0000-0100-0000D9000000}" name="Stĺpec217" dataDxfId="2511"/>
    <tableColumn id="216" xr3:uid="{00000000-0010-0000-0100-0000D8000000}" name="Stĺpec216" dataDxfId="2510"/>
    <tableColumn id="204" xr3:uid="{00000000-0010-0000-0100-0000CC000000}" name="Stĺpec204" dataDxfId="2509"/>
    <tableColumn id="203" xr3:uid="{00000000-0010-0000-0100-0000CB000000}" name="Stĺpec203" dataDxfId="2508"/>
    <tableColumn id="164" xr3:uid="{00000000-0010-0000-0100-0000A4000000}" name="Stĺpec164" dataDxfId="2507"/>
    <tableColumn id="165" xr3:uid="{00000000-0010-0000-0100-0000A5000000}" name="Stĺpec165" dataDxfId="2506"/>
    <tableColumn id="166" xr3:uid="{00000000-0010-0000-0100-0000A6000000}" name="Stĺpec166" dataDxfId="2505"/>
    <tableColumn id="167" xr3:uid="{00000000-0010-0000-0100-0000A7000000}" name="Stĺpec167" dataDxfId="2504"/>
    <tableColumn id="168" xr3:uid="{00000000-0010-0000-0100-0000A8000000}" name="Stĺpec168" dataDxfId="2503"/>
    <tableColumn id="169" xr3:uid="{00000000-0010-0000-0100-0000A9000000}" name="Stĺpec169" dataDxfId="2502"/>
    <tableColumn id="170" xr3:uid="{00000000-0010-0000-0100-0000AA000000}" name="Stĺpec170" dataDxfId="2501"/>
    <tableColumn id="171" xr3:uid="{00000000-0010-0000-0100-0000AB000000}" name="Stĺpec171" dataDxfId="2500"/>
    <tableColumn id="172" xr3:uid="{00000000-0010-0000-0100-0000AC000000}" name="Stĺpec172" dataDxfId="2499"/>
    <tableColumn id="173" xr3:uid="{00000000-0010-0000-0100-0000AD000000}" name="Stĺpec173" dataDxfId="2498"/>
    <tableColumn id="174" xr3:uid="{00000000-0010-0000-0100-0000AE000000}" name="Stĺpec174" dataDxfId="2497"/>
    <tableColumn id="175" xr3:uid="{00000000-0010-0000-0100-0000AF000000}" name="Stĺpec175" dataDxfId="2496"/>
    <tableColumn id="181" xr3:uid="{00000000-0010-0000-0100-0000B5000000}" name="Stĺpec181" dataDxfId="2495"/>
    <tableColumn id="176" xr3:uid="{00000000-0010-0000-0100-0000B0000000}" name="Stĺpec176" dataDxfId="2494"/>
    <tableColumn id="177" xr3:uid="{00000000-0010-0000-0100-0000B1000000}" name="Stĺpec177" dataDxfId="2493"/>
    <tableColumn id="178" xr3:uid="{00000000-0010-0000-0100-0000B2000000}" name="Stĺpec178" dataDxfId="2492"/>
    <tableColumn id="179" xr3:uid="{00000000-0010-0000-0100-0000B3000000}" name="Stĺpec179" dataDxfId="2491"/>
    <tableColumn id="226" xr3:uid="{00000000-0010-0000-0100-0000E2000000}" name="Stĺpec226" dataDxfId="2490"/>
    <tableColumn id="225" xr3:uid="{00000000-0010-0000-0100-0000E1000000}" name="Stĺpec225" dataDxfId="2489"/>
    <tableColumn id="224" xr3:uid="{00000000-0010-0000-0100-0000E0000000}" name="Stĺpec224" dataDxfId="2488"/>
    <tableColumn id="271" xr3:uid="{00000000-0010-0000-0100-00000F010000}" name="Stĺpec271" dataDxfId="2487"/>
    <tableColumn id="270" xr3:uid="{00000000-0010-0000-0100-00000E010000}" name="Stĺpec270" dataDxfId="2486"/>
    <tableColumn id="269" xr3:uid="{00000000-0010-0000-0100-00000D010000}" name="Stĺpec269" dataDxfId="2485"/>
    <tableColumn id="268" xr3:uid="{00000000-0010-0000-0100-00000C010000}" name="Stĺpec268" dataDxfId="2484"/>
    <tableColumn id="267" xr3:uid="{00000000-0010-0000-0100-00000B010000}" name="Stĺpec267" dataDxfId="2483"/>
    <tableColumn id="266" xr3:uid="{00000000-0010-0000-0100-00000A010000}" name="Stĺpec266" dataDxfId="2482"/>
    <tableColumn id="265" xr3:uid="{00000000-0010-0000-0100-000009010000}" name="Stĺpec265" dataDxfId="2481"/>
    <tableColumn id="264" xr3:uid="{00000000-0010-0000-0100-000008010000}" name="Stĺpec264" dataDxfId="2480"/>
    <tableColumn id="263" xr3:uid="{00000000-0010-0000-0100-000007010000}" name="Stĺpec263" dataDxfId="2479"/>
    <tableColumn id="262" xr3:uid="{00000000-0010-0000-0100-000006010000}" name="Stĺpec262" dataDxfId="2478"/>
    <tableColumn id="261" xr3:uid="{00000000-0010-0000-0100-000005010000}" name="Stĺpec261" dataDxfId="2477"/>
    <tableColumn id="260" xr3:uid="{00000000-0010-0000-0100-000004010000}" name="Stĺpec260" dataDxfId="2476"/>
    <tableColumn id="259" xr3:uid="{00000000-0010-0000-0100-000003010000}" name="Stĺpec259" dataDxfId="2475"/>
    <tableColumn id="258" xr3:uid="{00000000-0010-0000-0100-000002010000}" name="Stĺpec258" dataDxfId="2474"/>
    <tableColumn id="257" xr3:uid="{00000000-0010-0000-0100-000001010000}" name="Stĺpec257" dataDxfId="2473"/>
    <tableColumn id="256" xr3:uid="{00000000-0010-0000-0100-000000010000}" name="Stĺpec256" dataDxfId="2472"/>
    <tableColumn id="255" xr3:uid="{00000000-0010-0000-0100-0000FF000000}" name="Stĺpec255" dataDxfId="2471"/>
    <tableColumn id="254" xr3:uid="{00000000-0010-0000-0100-0000FE000000}" name="Stĺpec254" dataDxfId="2470"/>
    <tableColumn id="253" xr3:uid="{00000000-0010-0000-0100-0000FD000000}" name="Stĺpec253" dataDxfId="2469"/>
    <tableColumn id="252" xr3:uid="{00000000-0010-0000-0100-0000FC000000}" name="Stĺpec252" dataDxfId="2468"/>
    <tableColumn id="251" xr3:uid="{00000000-0010-0000-0100-0000FB000000}" name="Stĺpec251" dataDxfId="2467"/>
    <tableColumn id="250" xr3:uid="{00000000-0010-0000-0100-0000FA000000}" name="Stĺpec250" dataDxfId="2466"/>
    <tableColumn id="249" xr3:uid="{00000000-0010-0000-0100-0000F9000000}" name="Stĺpec249" dataDxfId="2465"/>
    <tableColumn id="248" xr3:uid="{00000000-0010-0000-0100-0000F8000000}" name="Stĺpec248" dataDxfId="2464"/>
    <tableColumn id="247" xr3:uid="{00000000-0010-0000-0100-0000F7000000}" name="Stĺpec247" dataDxfId="2463"/>
    <tableColumn id="246" xr3:uid="{00000000-0010-0000-0100-0000F6000000}" name="Stĺpec246" dataDxfId="2462"/>
    <tableColumn id="245" xr3:uid="{00000000-0010-0000-0100-0000F5000000}" name="Stĺpec245" dataDxfId="2461"/>
    <tableColumn id="244" xr3:uid="{00000000-0010-0000-0100-0000F4000000}" name="Stĺpec244" dataDxfId="2460"/>
    <tableColumn id="243" xr3:uid="{00000000-0010-0000-0100-0000F3000000}" name="Stĺpec243" dataDxfId="2459"/>
    <tableColumn id="242" xr3:uid="{00000000-0010-0000-0100-0000F2000000}" name="Stĺpec242" dataDxfId="2458"/>
    <tableColumn id="241" xr3:uid="{00000000-0010-0000-0100-0000F1000000}" name="Stĺpec241" dataDxfId="2457"/>
    <tableColumn id="240" xr3:uid="{00000000-0010-0000-0100-0000F0000000}" name="Stĺpec240" dataDxfId="2456"/>
    <tableColumn id="239" xr3:uid="{00000000-0010-0000-0100-0000EF000000}" name="Stĺpec239" dataDxfId="2455"/>
    <tableColumn id="238" xr3:uid="{00000000-0010-0000-0100-0000EE000000}" name="Stĺpec238" dataDxfId="2454"/>
    <tableColumn id="237" xr3:uid="{00000000-0010-0000-0100-0000ED000000}" name="Stĺpec237" dataDxfId="2453"/>
    <tableColumn id="236" xr3:uid="{00000000-0010-0000-0100-0000EC000000}" name="Stĺpec236" dataDxfId="2452"/>
    <tableColumn id="235" xr3:uid="{00000000-0010-0000-0100-0000EB000000}" name="Stĺpec235" dataDxfId="2451"/>
    <tableColumn id="234" xr3:uid="{00000000-0010-0000-0100-0000EA000000}" name="Stĺpec234" dataDxfId="2450"/>
    <tableColumn id="233" xr3:uid="{00000000-0010-0000-0100-0000E9000000}" name="Stĺpec233" dataDxfId="2449"/>
    <tableColumn id="232" xr3:uid="{00000000-0010-0000-0100-0000E8000000}" name="Stĺpec232" dataDxfId="2448"/>
    <tableColumn id="231" xr3:uid="{00000000-0010-0000-0100-0000E7000000}" name="Stĺpec231" dataDxfId="2447"/>
    <tableColumn id="230" xr3:uid="{00000000-0010-0000-0100-0000E6000000}" name="Stĺpec230" dataDxfId="2446"/>
    <tableColumn id="229" xr3:uid="{00000000-0010-0000-0100-0000E5000000}" name="Stĺpec229" dataDxfId="2445"/>
    <tableColumn id="223" xr3:uid="{00000000-0010-0000-0100-0000DF000000}" name="Stĺpec223" dataDxfId="2444"/>
    <tableColumn id="222" xr3:uid="{00000000-0010-0000-0100-0000DE000000}" name="Stĺpec222" dataDxfId="2443"/>
    <tableColumn id="297" xr3:uid="{00000000-0010-0000-0100-000029010000}" name="Stĺpec297" dataDxfId="2442"/>
    <tableColumn id="296" xr3:uid="{00000000-0010-0000-0100-000028010000}" name="Stĺpec296" dataDxfId="2441"/>
    <tableColumn id="295" xr3:uid="{00000000-0010-0000-0100-000027010000}" name="Stĺpec295" dataDxfId="2440"/>
    <tableColumn id="294" xr3:uid="{00000000-0010-0000-0100-000026010000}" name="Stĺpec294" dataDxfId="2439"/>
    <tableColumn id="293" xr3:uid="{00000000-0010-0000-0100-000025010000}" name="Stĺpec293" dataDxfId="2438"/>
    <tableColumn id="292" xr3:uid="{00000000-0010-0000-0100-000024010000}" name="Stĺpec292" dataDxfId="2437"/>
    <tableColumn id="291" xr3:uid="{00000000-0010-0000-0100-000023010000}" name="Stĺpec291" dataDxfId="2436"/>
    <tableColumn id="290" xr3:uid="{00000000-0010-0000-0100-000022010000}" name="Stĺpec290" dataDxfId="2435"/>
    <tableColumn id="289" xr3:uid="{00000000-0010-0000-0100-000021010000}" name="Stĺpec289" dataDxfId="2434"/>
    <tableColumn id="288" xr3:uid="{00000000-0010-0000-0100-000020010000}" name="Stĺpec288" dataDxfId="2433"/>
    <tableColumn id="287" xr3:uid="{00000000-0010-0000-0100-00001F010000}" name="Stĺpec287" dataDxfId="2432"/>
    <tableColumn id="286" xr3:uid="{00000000-0010-0000-0100-00001E010000}" name="Stĺpec286" dataDxfId="2431"/>
    <tableColumn id="285" xr3:uid="{00000000-0010-0000-0100-00001D010000}" name="Stĺpec285" dataDxfId="2430"/>
    <tableColumn id="284" xr3:uid="{00000000-0010-0000-0100-00001C010000}" name="Stĺpec284" dataDxfId="2429"/>
    <tableColumn id="283" xr3:uid="{00000000-0010-0000-0100-00001B010000}" name="Stĺpec283" dataDxfId="2428"/>
    <tableColumn id="282" xr3:uid="{00000000-0010-0000-0100-00001A010000}" name="Stĺpec282" dataDxfId="2427"/>
    <tableColumn id="281" xr3:uid="{00000000-0010-0000-0100-000019010000}" name="Stĺpec281" dataDxfId="2426"/>
    <tableColumn id="280" xr3:uid="{00000000-0010-0000-0100-000018010000}" name="Stĺpec280" dataDxfId="2425"/>
    <tableColumn id="279" xr3:uid="{00000000-0010-0000-0100-000017010000}" name="Stĺpec279" dataDxfId="2424"/>
    <tableColumn id="278" xr3:uid="{00000000-0010-0000-0100-000016010000}" name="Stĺpec278" dataDxfId="2423"/>
    <tableColumn id="277" xr3:uid="{00000000-0010-0000-0100-000015010000}" name="Stĺpec277" dataDxfId="2422"/>
    <tableColumn id="276" xr3:uid="{00000000-0010-0000-0100-000014010000}" name="Stĺpec276" dataDxfId="2421"/>
    <tableColumn id="275" xr3:uid="{00000000-0010-0000-0100-000013010000}" name="Stĺpec275" dataDxfId="2420"/>
    <tableColumn id="324" xr3:uid="{00000000-0010-0000-0100-000044010000}" name="Stĺpec324" dataDxfId="2419"/>
    <tableColumn id="323" xr3:uid="{00000000-0010-0000-0100-000043010000}" name="Stĺpec323" dataDxfId="2418"/>
    <tableColumn id="322" xr3:uid="{00000000-0010-0000-0100-000042010000}" name="Stĺpec322" dataDxfId="2417"/>
    <tableColumn id="321" xr3:uid="{00000000-0010-0000-0100-000041010000}" name="Stĺpec321" dataDxfId="2416"/>
    <tableColumn id="320" xr3:uid="{00000000-0010-0000-0100-000040010000}" name="Stĺpec320" dataDxfId="2415"/>
    <tableColumn id="319" xr3:uid="{00000000-0010-0000-0100-00003F010000}" name="Stĺpec319" dataDxfId="2414"/>
    <tableColumn id="316" xr3:uid="{00000000-0010-0000-0100-00003C010000}" name="Stĺpec316" dataDxfId="2413"/>
    <tableColumn id="315" xr3:uid="{00000000-0010-0000-0100-00003B010000}" name="Stĺpec315" dataDxfId="2412"/>
    <tableColumn id="314" xr3:uid="{00000000-0010-0000-0100-00003A010000}" name="Stĺpec314" dataDxfId="2411"/>
    <tableColumn id="313" xr3:uid="{00000000-0010-0000-0100-000039010000}" name="Stĺpec313" dataDxfId="2410"/>
    <tableColumn id="312" xr3:uid="{00000000-0010-0000-0100-000038010000}" name="Stĺpec312" dataDxfId="2409"/>
    <tableColumn id="311" xr3:uid="{00000000-0010-0000-0100-000037010000}" name="Stĺpec311" dataDxfId="2408"/>
    <tableColumn id="310" xr3:uid="{00000000-0010-0000-0100-000036010000}" name="Stĺpec310" dataDxfId="2407"/>
    <tableColumn id="309" xr3:uid="{00000000-0010-0000-0100-000035010000}" name="Stĺpec309" dataDxfId="2406"/>
    <tableColumn id="308" xr3:uid="{00000000-0010-0000-0100-000034010000}" name="Stĺpec308" dataDxfId="2405"/>
    <tableColumn id="307" xr3:uid="{00000000-0010-0000-0100-000033010000}" name="Stĺpec307" dataDxfId="2404"/>
    <tableColumn id="306" xr3:uid="{00000000-0010-0000-0100-000032010000}" name="Stĺpec306" dataDxfId="2403"/>
    <tableColumn id="305" xr3:uid="{00000000-0010-0000-0100-000031010000}" name="Stĺpec305" dataDxfId="2402"/>
    <tableColumn id="304" xr3:uid="{00000000-0010-0000-0100-000030010000}" name="Stĺpec304" dataDxfId="2401"/>
    <tableColumn id="303" xr3:uid="{00000000-0010-0000-0100-00002F010000}" name="Stĺpec303" dataDxfId="2400"/>
    <tableColumn id="302" xr3:uid="{00000000-0010-0000-0100-00002E010000}" name="Stĺpec302" dataDxfId="2399"/>
    <tableColumn id="301" xr3:uid="{00000000-0010-0000-0100-00002D010000}" name="Stĺpec301" dataDxfId="2398"/>
    <tableColumn id="300" xr3:uid="{00000000-0010-0000-0100-00002C010000}" name="Stĺpec300" dataDxfId="2397"/>
    <tableColumn id="299" xr3:uid="{00000000-0010-0000-0100-00002B010000}" name="Stĺpec299" dataDxfId="2396"/>
    <tableColumn id="298" xr3:uid="{00000000-0010-0000-0100-00002A010000}" name="Stĺpec298" dataDxfId="2395"/>
    <tableColumn id="274" xr3:uid="{00000000-0010-0000-0100-000012010000}" name="Stĺpec274" dataDxfId="2394"/>
    <tableColumn id="221" xr3:uid="{00000000-0010-0000-0100-0000DD000000}" name="Stĺpec221" dataDxfId="2393"/>
    <tableColumn id="220" xr3:uid="{00000000-0010-0000-0100-0000DC000000}" name="Stĺpec220" dataDxfId="2392"/>
    <tableColumn id="219" xr3:uid="{00000000-0010-0000-0100-0000DB000000}" name="Stĺpec219" dataDxfId="2391"/>
    <tableColumn id="218" xr3:uid="{00000000-0010-0000-0100-0000DA000000}" name="Stĺpec218" dataDxfId="2390"/>
    <tableColumn id="334" xr3:uid="{00000000-0010-0000-0100-00004E010000}" name="Stĺpec334" dataDxfId="2389"/>
    <tableColumn id="333" xr3:uid="{00000000-0010-0000-0100-00004D010000}" name="Stĺpec333" dataDxfId="2388"/>
    <tableColumn id="332" xr3:uid="{00000000-0010-0000-0100-00004C010000}" name="Stĺpec332" dataDxfId="2387"/>
    <tableColumn id="331" xr3:uid="{00000000-0010-0000-0100-00004B010000}" name="Stĺpec331" dataDxfId="2386"/>
    <tableColumn id="330" xr3:uid="{00000000-0010-0000-0100-00004A010000}" name="Stĺpec330" dataDxfId="2385"/>
    <tableColumn id="329" xr3:uid="{00000000-0010-0000-0100-000049010000}" name="Stĺpec329" dataDxfId="2384"/>
    <tableColumn id="328" xr3:uid="{00000000-0010-0000-0100-000048010000}" name="Stĺpec328" dataDxfId="2383"/>
    <tableColumn id="327" xr3:uid="{00000000-0010-0000-0100-000047010000}" name="Stĺpec327" dataDxfId="2382"/>
    <tableColumn id="326" xr3:uid="{00000000-0010-0000-0100-000046010000}" name="Stĺpec326" dataDxfId="2381"/>
    <tableColumn id="325" xr3:uid="{00000000-0010-0000-0100-000045010000}" name="Stĺpec325" dataDxfId="2380"/>
    <tableColumn id="272" xr3:uid="{00000000-0010-0000-0100-000010010000}" name="Stĺpec272" dataDxfId="2379"/>
    <tableColumn id="10" xr3:uid="{00000000-0010-0000-0100-00000A000000}" name="Stĺpec10" dataDxfId="2378"/>
    <tableColumn id="343" xr3:uid="{00000000-0010-0000-0100-000057010000}" name="Stĺpec343" dataDxfId="2377"/>
    <tableColumn id="342" xr3:uid="{00000000-0010-0000-0100-000056010000}" name="Stĺpec342" dataDxfId="2376"/>
    <tableColumn id="341" xr3:uid="{00000000-0010-0000-0100-000055010000}" name="Stĺpec341" dataDxfId="2375"/>
    <tableColumn id="340" xr3:uid="{00000000-0010-0000-0100-000054010000}" name="Stĺpec340" dataDxfId="2374"/>
    <tableColumn id="339" xr3:uid="{00000000-0010-0000-0100-000053010000}" name="Stĺpec339" dataDxfId="2373"/>
    <tableColumn id="338" xr3:uid="{00000000-0010-0000-0100-000052010000}" name="Stĺpec338" dataDxfId="2372"/>
    <tableColumn id="337" xr3:uid="{00000000-0010-0000-0100-000051010000}" name="Stĺpec337" dataDxfId="2371"/>
    <tableColumn id="336" xr3:uid="{00000000-0010-0000-0100-000050010000}" name="Stĺpec336" dataDxfId="2370"/>
    <tableColumn id="335" xr3:uid="{00000000-0010-0000-0100-00004F010000}" name="Stĺpec335" dataDxfId="2369"/>
    <tableColumn id="273" xr3:uid="{00000000-0010-0000-0100-000011010000}" name="Stĺpec273" dataDxfId="236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8:ME66" headerRowCount="0" totalsRowShown="0">
  <tableColumns count="343">
    <tableColumn id="1" xr3:uid="{00000000-0010-0000-0200-000001000000}" name="Stĺpec1" dataDxfId="2367"/>
    <tableColumn id="2" xr3:uid="{00000000-0010-0000-0200-000002000000}" name="Stĺpec2" dataDxfId="2366"/>
    <tableColumn id="3" xr3:uid="{00000000-0010-0000-0200-000003000000}" name="Stĺpec3" dataDxfId="2365"/>
    <tableColumn id="4" xr3:uid="{00000000-0010-0000-0200-000004000000}" name="Stĺpec4"/>
    <tableColumn id="5" xr3:uid="{00000000-0010-0000-0200-000005000000}" name="Stĺpec5" dataDxfId="2364"/>
    <tableColumn id="6" xr3:uid="{00000000-0010-0000-0200-000006000000}" name="Stĺpec6" dataDxfId="2363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2362"/>
    <tableColumn id="9" xr3:uid="{00000000-0010-0000-0200-000009000000}" name="Stĺpec9" dataDxfId="2361"/>
    <tableColumn id="10" xr3:uid="{00000000-0010-0000-0200-00000A000000}" name="Stĺpec10" dataDxfId="2360"/>
    <tableColumn id="11" xr3:uid="{00000000-0010-0000-0200-00000B000000}" name="Stĺpec11" dataDxfId="2359"/>
    <tableColumn id="12" xr3:uid="{00000000-0010-0000-0200-00000C000000}" name="Stĺpec12" dataDxfId="2358"/>
    <tableColumn id="13" xr3:uid="{00000000-0010-0000-0200-00000D000000}" name="Stĺpec13" dataDxfId="2357"/>
    <tableColumn id="14" xr3:uid="{00000000-0010-0000-0200-00000E000000}" name="Stĺpec14" dataDxfId="2356"/>
    <tableColumn id="15" xr3:uid="{00000000-0010-0000-0200-00000F000000}" name="Stĺpec15" dataDxfId="2355"/>
    <tableColumn id="16" xr3:uid="{00000000-0010-0000-0200-000010000000}" name="Stĺpec16" dataDxfId="2354"/>
    <tableColumn id="17" xr3:uid="{00000000-0010-0000-0200-000011000000}" name="Stĺpec17" dataDxfId="2353"/>
    <tableColumn id="18" xr3:uid="{00000000-0010-0000-0200-000012000000}" name="Stĺpec18" dataDxfId="2352"/>
    <tableColumn id="19" xr3:uid="{00000000-0010-0000-0200-000013000000}" name="Stĺpec19" dataDxfId="2351"/>
    <tableColumn id="20" xr3:uid="{00000000-0010-0000-0200-000014000000}" name="Stĺpec20" dataDxfId="2350"/>
    <tableColumn id="21" xr3:uid="{00000000-0010-0000-0200-000015000000}" name="Stĺpec21" dataDxfId="2349"/>
    <tableColumn id="22" xr3:uid="{00000000-0010-0000-0200-000016000000}" name="Stĺpec22" dataDxfId="2348"/>
    <tableColumn id="23" xr3:uid="{00000000-0010-0000-0200-000017000000}" name="Stĺpec23" dataDxfId="2347"/>
    <tableColumn id="24" xr3:uid="{00000000-0010-0000-0200-000018000000}" name="Stĺpec24" dataDxfId="2346"/>
    <tableColumn id="25" xr3:uid="{00000000-0010-0000-0200-000019000000}" name="Stĺpec25" dataDxfId="2345"/>
    <tableColumn id="26" xr3:uid="{00000000-0010-0000-0200-00001A000000}" name="Stĺpec26" dataDxfId="2344"/>
    <tableColumn id="27" xr3:uid="{00000000-0010-0000-0200-00001B000000}" name="Stĺpec27" dataDxfId="2343"/>
    <tableColumn id="28" xr3:uid="{00000000-0010-0000-0200-00001C000000}" name="Stĺpec28" dataDxfId="2342"/>
    <tableColumn id="29" xr3:uid="{00000000-0010-0000-0200-00001D000000}" name="Stĺpec29" dataDxfId="2341"/>
    <tableColumn id="30" xr3:uid="{00000000-0010-0000-0200-00001E000000}" name="Stĺpec30" dataDxfId="2340"/>
    <tableColumn id="31" xr3:uid="{00000000-0010-0000-0200-00001F000000}" name="Stĺpec31" dataDxfId="2339"/>
    <tableColumn id="32" xr3:uid="{00000000-0010-0000-0200-000020000000}" name="Stĺpec32" dataDxfId="2338"/>
    <tableColumn id="33" xr3:uid="{00000000-0010-0000-0200-000021000000}" name="Stĺpec33" dataDxfId="2337"/>
    <tableColumn id="34" xr3:uid="{00000000-0010-0000-0200-000022000000}" name="Stĺpec34" dataDxfId="2336"/>
    <tableColumn id="206" xr3:uid="{00000000-0010-0000-0200-0000CE000000}" name="Stĺpec206" dataDxfId="2335"/>
    <tableColumn id="35" xr3:uid="{00000000-0010-0000-0200-000023000000}" name="Stĺpec35" dataDxfId="2334"/>
    <tableColumn id="36" xr3:uid="{00000000-0010-0000-0200-000024000000}" name="Stĺpec36" dataDxfId="2333"/>
    <tableColumn id="37" xr3:uid="{00000000-0010-0000-0200-000025000000}" name="Stĺpec37" dataDxfId="2332"/>
    <tableColumn id="38" xr3:uid="{00000000-0010-0000-0200-000026000000}" name="Stĺpec38" dataDxfId="2331"/>
    <tableColumn id="39" xr3:uid="{00000000-0010-0000-0200-000027000000}" name="Stĺpec39" dataDxfId="2330"/>
    <tableColumn id="40" xr3:uid="{00000000-0010-0000-0200-000028000000}" name="Stĺpec40" dataDxfId="2329"/>
    <tableColumn id="41" xr3:uid="{00000000-0010-0000-0200-000029000000}" name="Stĺpec41" dataDxfId="2328"/>
    <tableColumn id="42" xr3:uid="{00000000-0010-0000-0200-00002A000000}" name="Stĺpec42" dataDxfId="2327"/>
    <tableColumn id="43" xr3:uid="{00000000-0010-0000-0200-00002B000000}" name="Stĺpec43" dataDxfId="2326"/>
    <tableColumn id="44" xr3:uid="{00000000-0010-0000-0200-00002C000000}" name="Stĺpec44" dataDxfId="2325"/>
    <tableColumn id="45" xr3:uid="{00000000-0010-0000-0200-00002D000000}" name="Stĺpec45" dataDxfId="2324"/>
    <tableColumn id="46" xr3:uid="{00000000-0010-0000-0200-00002E000000}" name="Stĺpec46" dataDxfId="2323"/>
    <tableColumn id="47" xr3:uid="{00000000-0010-0000-0200-00002F000000}" name="Stĺpec47" dataDxfId="2322"/>
    <tableColumn id="48" xr3:uid="{00000000-0010-0000-0200-000030000000}" name="Stĺpec48" dataDxfId="2321"/>
    <tableColumn id="49" xr3:uid="{00000000-0010-0000-0200-000031000000}" name="Stĺpec49" dataDxfId="2320"/>
    <tableColumn id="50" xr3:uid="{00000000-0010-0000-0200-000032000000}" name="Stĺpec50" dataDxfId="2319"/>
    <tableColumn id="51" xr3:uid="{00000000-0010-0000-0200-000033000000}" name="Stĺpec51" dataDxfId="2318"/>
    <tableColumn id="52" xr3:uid="{00000000-0010-0000-0200-000034000000}" name="Stĺpec52" dataDxfId="2317"/>
    <tableColumn id="53" xr3:uid="{00000000-0010-0000-0200-000035000000}" name="Stĺpec53" dataDxfId="2316"/>
    <tableColumn id="54" xr3:uid="{00000000-0010-0000-0200-000036000000}" name="Stĺpec54" dataDxfId="2315"/>
    <tableColumn id="55" xr3:uid="{00000000-0010-0000-0200-000037000000}" name="Stĺpec55" dataDxfId="2314"/>
    <tableColumn id="56" xr3:uid="{00000000-0010-0000-0200-000038000000}" name="Stĺpec56" dataDxfId="2313"/>
    <tableColumn id="57" xr3:uid="{00000000-0010-0000-0200-000039000000}" name="Stĺpec57" dataDxfId="2312"/>
    <tableColumn id="213" xr3:uid="{00000000-0010-0000-0200-0000D5000000}" name="Stĺpec213" dataDxfId="2311"/>
    <tableColumn id="212" xr3:uid="{00000000-0010-0000-0200-0000D4000000}" name="Stĺpec212" dataDxfId="2310"/>
    <tableColumn id="211" xr3:uid="{00000000-0010-0000-0200-0000D3000000}" name="Stĺpec211" dataDxfId="2309"/>
    <tableColumn id="210" xr3:uid="{00000000-0010-0000-0200-0000D2000000}" name="Stĺpec210" dataDxfId="2308"/>
    <tableColumn id="209" xr3:uid="{00000000-0010-0000-0200-0000D1000000}" name="Stĺpec209" dataDxfId="2307"/>
    <tableColumn id="208" xr3:uid="{00000000-0010-0000-0200-0000D0000000}" name="Stĺpec208" dataDxfId="2306"/>
    <tableColumn id="207" xr3:uid="{00000000-0010-0000-0200-0000CF000000}" name="Stĺpec207" dataDxfId="2305"/>
    <tableColumn id="58" xr3:uid="{00000000-0010-0000-0200-00003A000000}" name="Stĺpec58" dataDxfId="2304"/>
    <tableColumn id="59" xr3:uid="{00000000-0010-0000-0200-00003B000000}" name="Stĺpec59" dataDxfId="2303"/>
    <tableColumn id="60" xr3:uid="{00000000-0010-0000-0200-00003C000000}" name="Stĺpec60" dataDxfId="2302"/>
    <tableColumn id="61" xr3:uid="{00000000-0010-0000-0200-00003D000000}" name="Stĺpec61" dataDxfId="2301"/>
    <tableColumn id="62" xr3:uid="{00000000-0010-0000-0200-00003E000000}" name="Stĺpec62" dataDxfId="2300"/>
    <tableColumn id="63" xr3:uid="{00000000-0010-0000-0200-00003F000000}" name="Stĺpec63" dataDxfId="2299"/>
    <tableColumn id="64" xr3:uid="{00000000-0010-0000-0200-000040000000}" name="Stĺpec64" dataDxfId="2298"/>
    <tableColumn id="65" xr3:uid="{00000000-0010-0000-0200-000041000000}" name="Stĺpec65" dataDxfId="2297"/>
    <tableColumn id="66" xr3:uid="{00000000-0010-0000-0200-000042000000}" name="Stĺpec66" dataDxfId="2296"/>
    <tableColumn id="67" xr3:uid="{00000000-0010-0000-0200-000043000000}" name="Stĺpec67" dataDxfId="2295"/>
    <tableColumn id="68" xr3:uid="{00000000-0010-0000-0200-000044000000}" name="Stĺpec68" dataDxfId="2294"/>
    <tableColumn id="69" xr3:uid="{00000000-0010-0000-0200-000045000000}" name="Stĺpec69" dataDxfId="2293"/>
    <tableColumn id="70" xr3:uid="{00000000-0010-0000-0200-000046000000}" name="Stĺpec70" dataDxfId="2292"/>
    <tableColumn id="71" xr3:uid="{00000000-0010-0000-0200-000047000000}" name="Stĺpec71" dataDxfId="2291"/>
    <tableColumn id="72" xr3:uid="{00000000-0010-0000-0200-000048000000}" name="Stĺpec72" dataDxfId="2290"/>
    <tableColumn id="73" xr3:uid="{00000000-0010-0000-0200-000049000000}" name="Stĺpec73" dataDxfId="2289"/>
    <tableColumn id="216" xr3:uid="{00000000-0010-0000-0200-0000D8000000}" name="Stĺpec216" dataDxfId="2288"/>
    <tableColumn id="215" xr3:uid="{00000000-0010-0000-0200-0000D7000000}" name="Stĺpec215" dataDxfId="2287"/>
    <tableColumn id="214" xr3:uid="{00000000-0010-0000-0200-0000D6000000}" name="Stĺpec214" dataDxfId="2286"/>
    <tableColumn id="74" xr3:uid="{00000000-0010-0000-0200-00004A000000}" name="Stĺpec74" dataDxfId="2285"/>
    <tableColumn id="75" xr3:uid="{00000000-0010-0000-0200-00004B000000}" name="Stĺpec75" dataDxfId="2284"/>
    <tableColumn id="76" xr3:uid="{00000000-0010-0000-0200-00004C000000}" name="Stĺpec76" dataDxfId="2283"/>
    <tableColumn id="77" xr3:uid="{00000000-0010-0000-0200-00004D000000}" name="Stĺpec77" dataDxfId="2282"/>
    <tableColumn id="219" xr3:uid="{00000000-0010-0000-0200-0000DB000000}" name="Stĺpec219" dataDxfId="2281"/>
    <tableColumn id="218" xr3:uid="{00000000-0010-0000-0200-0000DA000000}" name="Stĺpec218" dataDxfId="2280"/>
    <tableColumn id="217" xr3:uid="{00000000-0010-0000-0200-0000D9000000}" name="Stĺpec217" dataDxfId="2279"/>
    <tableColumn id="78" xr3:uid="{00000000-0010-0000-0200-00004E000000}" name="Stĺpec78" dataDxfId="2278"/>
    <tableColumn id="79" xr3:uid="{00000000-0010-0000-0200-00004F000000}" name="Stĺpec79" dataDxfId="2277"/>
    <tableColumn id="80" xr3:uid="{00000000-0010-0000-0200-000050000000}" name="Stĺpec80" dataDxfId="2276"/>
    <tableColumn id="81" xr3:uid="{00000000-0010-0000-0200-000051000000}" name="Stĺpec81" dataDxfId="2275"/>
    <tableColumn id="82" xr3:uid="{00000000-0010-0000-0200-000052000000}" name="Stĺpec82" dataDxfId="2274"/>
    <tableColumn id="83" xr3:uid="{00000000-0010-0000-0200-000053000000}" name="Stĺpec83" dataDxfId="2273"/>
    <tableColumn id="84" xr3:uid="{00000000-0010-0000-0200-000054000000}" name="Stĺpec84" dataDxfId="2272"/>
    <tableColumn id="85" xr3:uid="{00000000-0010-0000-0200-000055000000}" name="Stĺpec85" dataDxfId="2271"/>
    <tableColumn id="86" xr3:uid="{00000000-0010-0000-0200-000056000000}" name="Stĺpec86" dataDxfId="2270"/>
    <tableColumn id="87" xr3:uid="{00000000-0010-0000-0200-000057000000}" name="Stĺpec87" dataDxfId="2269"/>
    <tableColumn id="88" xr3:uid="{00000000-0010-0000-0200-000058000000}" name="Stĺpec88" dataDxfId="2268"/>
    <tableColumn id="131" xr3:uid="{00000000-0010-0000-0200-000083000000}" name="Stĺpec131" dataDxfId="2267"/>
    <tableColumn id="130" xr3:uid="{00000000-0010-0000-0200-000082000000}" name="Stĺpec130" dataDxfId="2266"/>
    <tableColumn id="129" xr3:uid="{00000000-0010-0000-0200-000081000000}" name="Stĺpec129" dataDxfId="2265"/>
    <tableColumn id="128" xr3:uid="{00000000-0010-0000-0200-000080000000}" name="Stĺpec128" dataDxfId="2264"/>
    <tableColumn id="133" xr3:uid="{00000000-0010-0000-0200-000085000000}" name="Stĺpec133" dataDxfId="2263"/>
    <tableColumn id="132" xr3:uid="{00000000-0010-0000-0200-000084000000}" name="Stĺpec132" dataDxfId="2262"/>
    <tableColumn id="127" xr3:uid="{00000000-0010-0000-0200-00007F000000}" name="Stĺpec127" dataDxfId="2261"/>
    <tableColumn id="222" xr3:uid="{00000000-0010-0000-0200-0000DE000000}" name="Stĺpec222" dataDxfId="2260"/>
    <tableColumn id="221" xr3:uid="{00000000-0010-0000-0200-0000DD000000}" name="Stĺpec221" dataDxfId="2259"/>
    <tableColumn id="220" xr3:uid="{00000000-0010-0000-0200-0000DC000000}" name="Stĺpec220" dataDxfId="2258"/>
    <tableColumn id="89" xr3:uid="{00000000-0010-0000-0200-000059000000}" name="Stĺpec89" dataDxfId="2257"/>
    <tableColumn id="90" xr3:uid="{00000000-0010-0000-0200-00005A000000}" name="Stĺpec90" dataDxfId="2256"/>
    <tableColumn id="91" xr3:uid="{00000000-0010-0000-0200-00005B000000}" name="Stĺpec91" dataDxfId="2255"/>
    <tableColumn id="92" xr3:uid="{00000000-0010-0000-0200-00005C000000}" name="Stĺpec92" dataDxfId="2254"/>
    <tableColumn id="93" xr3:uid="{00000000-0010-0000-0200-00005D000000}" name="Stĺpec93" dataDxfId="2253"/>
    <tableColumn id="94" xr3:uid="{00000000-0010-0000-0200-00005E000000}" name="Stĺpec94" dataDxfId="2252"/>
    <tableColumn id="95" xr3:uid="{00000000-0010-0000-0200-00005F000000}" name="Stĺpec95" dataDxfId="2251"/>
    <tableColumn id="96" xr3:uid="{00000000-0010-0000-0200-000060000000}" name="Stĺpec96" dataDxfId="2250"/>
    <tableColumn id="97" xr3:uid="{00000000-0010-0000-0200-000061000000}" name="Stĺpec97" dataDxfId="2249"/>
    <tableColumn id="98" xr3:uid="{00000000-0010-0000-0200-000062000000}" name="Stĺpec98" dataDxfId="2248"/>
    <tableColumn id="99" xr3:uid="{00000000-0010-0000-0200-000063000000}" name="Stĺpec99" dataDxfId="2247"/>
    <tableColumn id="100" xr3:uid="{00000000-0010-0000-0200-000064000000}" name="Stĺpec100" dataDxfId="2246"/>
    <tableColumn id="225" xr3:uid="{00000000-0010-0000-0200-0000E1000000}" name="Stĺpec225" dataDxfId="2245"/>
    <tableColumn id="224" xr3:uid="{00000000-0010-0000-0200-0000E0000000}" name="Stĺpec224" dataDxfId="2244"/>
    <tableColumn id="223" xr3:uid="{00000000-0010-0000-0200-0000DF000000}" name="Stĺpec223" dataDxfId="2243"/>
    <tableColumn id="101" xr3:uid="{00000000-0010-0000-0200-000065000000}" name="Stĺpec101" dataDxfId="2242"/>
    <tableColumn id="238" xr3:uid="{00000000-0010-0000-0200-0000EE000000}" name="Stĺpec237" dataDxfId="2241"/>
    <tableColumn id="237" xr3:uid="{00000000-0010-0000-0200-0000ED000000}" name="Stĺpec236" dataDxfId="2240"/>
    <tableColumn id="102" xr3:uid="{00000000-0010-0000-0200-000066000000}" name="Stĺpec102" dataDxfId="2239"/>
    <tableColumn id="103" xr3:uid="{00000000-0010-0000-0200-000067000000}" name="Stĺpec103" dataDxfId="2238"/>
    <tableColumn id="158" xr3:uid="{00000000-0010-0000-0200-00009E000000}" name="Stĺpec158" dataDxfId="2237"/>
    <tableColumn id="157" xr3:uid="{00000000-0010-0000-0200-00009D000000}" name="Stĺpec157" dataDxfId="2236"/>
    <tableColumn id="156" xr3:uid="{00000000-0010-0000-0200-00009C000000}" name="Stĺpec156" dataDxfId="2235"/>
    <tableColumn id="155" xr3:uid="{00000000-0010-0000-0200-00009B000000}" name="Stĺpec155" dataDxfId="2234"/>
    <tableColumn id="154" xr3:uid="{00000000-0010-0000-0200-00009A000000}" name="Stĺpec154" dataDxfId="2233"/>
    <tableColumn id="153" xr3:uid="{00000000-0010-0000-0200-000099000000}" name="Stĺpec153" dataDxfId="2232"/>
    <tableColumn id="152" xr3:uid="{00000000-0010-0000-0200-000098000000}" name="Stĺpec152" dataDxfId="2231"/>
    <tableColumn id="151" xr3:uid="{00000000-0010-0000-0200-000097000000}" name="Stĺpec151" dataDxfId="2230"/>
    <tableColumn id="150" xr3:uid="{00000000-0010-0000-0200-000096000000}" name="Stĺpec150" dataDxfId="2229"/>
    <tableColumn id="149" xr3:uid="{00000000-0010-0000-0200-000095000000}" name="Stĺpec149" dataDxfId="2228"/>
    <tableColumn id="148" xr3:uid="{00000000-0010-0000-0200-000094000000}" name="Stĺpec148" dataDxfId="2227"/>
    <tableColumn id="147" xr3:uid="{00000000-0010-0000-0200-000093000000}" name="Stĺpec147" dataDxfId="2226"/>
    <tableColumn id="146" xr3:uid="{00000000-0010-0000-0200-000092000000}" name="Stĺpec146" dataDxfId="2225"/>
    <tableColumn id="145" xr3:uid="{00000000-0010-0000-0200-000091000000}" name="Stĺpec145" dataDxfId="2224"/>
    <tableColumn id="144" xr3:uid="{00000000-0010-0000-0200-000090000000}" name="Stĺpec144" dataDxfId="2223"/>
    <tableColumn id="143" xr3:uid="{00000000-0010-0000-0200-00008F000000}" name="Stĺpec143" dataDxfId="2222"/>
    <tableColumn id="142" xr3:uid="{00000000-0010-0000-0200-00008E000000}" name="Stĺpec142" dataDxfId="2221"/>
    <tableColumn id="141" xr3:uid="{00000000-0010-0000-0200-00008D000000}" name="Stĺpec141" dataDxfId="2220"/>
    <tableColumn id="140" xr3:uid="{00000000-0010-0000-0200-00008C000000}" name="Stĺpec140" dataDxfId="2219"/>
    <tableColumn id="139" xr3:uid="{00000000-0010-0000-0200-00008B000000}" name="Stĺpec139" dataDxfId="2218"/>
    <tableColumn id="138" xr3:uid="{00000000-0010-0000-0200-00008A000000}" name="Stĺpec138" dataDxfId="2217"/>
    <tableColumn id="137" xr3:uid="{00000000-0010-0000-0200-000089000000}" name="Stĺpec137" dataDxfId="2216"/>
    <tableColumn id="136" xr3:uid="{00000000-0010-0000-0200-000088000000}" name="Stĺpec136" dataDxfId="2215"/>
    <tableColumn id="135" xr3:uid="{00000000-0010-0000-0200-000087000000}" name="Stĺpec135" dataDxfId="2214"/>
    <tableColumn id="134" xr3:uid="{00000000-0010-0000-0200-000086000000}" name="Stĺpec134" dataDxfId="2213"/>
    <tableColumn id="104" xr3:uid="{00000000-0010-0000-0200-000068000000}" name="Stĺpec104" dataDxfId="2212"/>
    <tableColumn id="105" xr3:uid="{00000000-0010-0000-0200-000069000000}" name="Stĺpec105" dataDxfId="2211"/>
    <tableColumn id="106" xr3:uid="{00000000-0010-0000-0200-00006A000000}" name="Stĺpec106" dataDxfId="2210"/>
    <tableColumn id="107" xr3:uid="{00000000-0010-0000-0200-00006B000000}" name="Stĺpec107" dataDxfId="2209"/>
    <tableColumn id="108" xr3:uid="{00000000-0010-0000-0200-00006C000000}" name="Stĺpec108" dataDxfId="2208"/>
    <tableColumn id="109" xr3:uid="{00000000-0010-0000-0200-00006D000000}" name="Stĺpec109" dataDxfId="2207"/>
    <tableColumn id="110" xr3:uid="{00000000-0010-0000-0200-00006E000000}" name="Stĺpec110" dataDxfId="2206"/>
    <tableColumn id="111" xr3:uid="{00000000-0010-0000-0200-00006F000000}" name="Stĺpec111" dataDxfId="2205"/>
    <tableColumn id="112" xr3:uid="{00000000-0010-0000-0200-000070000000}" name="Stĺpec112" dataDxfId="2204"/>
    <tableColumn id="113" xr3:uid="{00000000-0010-0000-0200-000071000000}" name="Stĺpec113" dataDxfId="2203"/>
    <tableColumn id="114" xr3:uid="{00000000-0010-0000-0200-000072000000}" name="Stĺpec114" dataDxfId="2202"/>
    <tableColumn id="115" xr3:uid="{00000000-0010-0000-0200-000073000000}" name="Stĺpec115" dataDxfId="2201"/>
    <tableColumn id="116" xr3:uid="{00000000-0010-0000-0200-000074000000}" name="Stĺpec116" dataDxfId="2200"/>
    <tableColumn id="117" xr3:uid="{00000000-0010-0000-0200-000075000000}" name="Stĺpec117" dataDxfId="2199"/>
    <tableColumn id="118" xr3:uid="{00000000-0010-0000-0200-000076000000}" name="Stĺpec118" dataDxfId="2198"/>
    <tableColumn id="119" xr3:uid="{00000000-0010-0000-0200-000077000000}" name="Stĺpec119" dataDxfId="2197"/>
    <tableColumn id="120" xr3:uid="{00000000-0010-0000-0200-000078000000}" name="Stĺpec120" dataDxfId="2196"/>
    <tableColumn id="189" xr3:uid="{00000000-0010-0000-0200-0000BD000000}" name="Stĺpec188" dataDxfId="2195"/>
    <tableColumn id="188" xr3:uid="{00000000-0010-0000-0200-0000BC000000}" name="Stĺpec187" dataDxfId="2194"/>
    <tableColumn id="187" xr3:uid="{00000000-0010-0000-0200-0000BB000000}" name="Stĺpec186" dataDxfId="2193"/>
    <tableColumn id="186" xr3:uid="{00000000-0010-0000-0200-0000BA000000}" name="Stĺpec185" dataDxfId="2192"/>
    <tableColumn id="185" xr3:uid="{00000000-0010-0000-0200-0000B9000000}" name="Stĺpec184" dataDxfId="2191"/>
    <tableColumn id="184" xr3:uid="{00000000-0010-0000-0200-0000B8000000}" name="Stĺpec183" dataDxfId="2190"/>
    <tableColumn id="183" xr3:uid="{00000000-0010-0000-0200-0000B7000000}" name="Stĺpec182" dataDxfId="2189"/>
    <tableColumn id="182" xr3:uid="{00000000-0010-0000-0200-0000B6000000}" name="Stĺpec181" dataDxfId="2188"/>
    <tableColumn id="181" xr3:uid="{00000000-0010-0000-0200-0000B5000000}" name="Stĺpec180" dataDxfId="2187"/>
    <tableColumn id="180" xr3:uid="{00000000-0010-0000-0200-0000B4000000}" name="Stĺpec179" dataDxfId="2186"/>
    <tableColumn id="179" xr3:uid="{00000000-0010-0000-0200-0000B3000000}" name="Stĺpec178" dataDxfId="2185"/>
    <tableColumn id="178" xr3:uid="{00000000-0010-0000-0200-0000B2000000}" name="Stĺpec177" dataDxfId="2184"/>
    <tableColumn id="177" xr3:uid="{00000000-0010-0000-0200-0000B1000000}" name="Stĺpec176" dataDxfId="2183"/>
    <tableColumn id="175" xr3:uid="{00000000-0010-0000-0200-0000AF000000}" name="Stĺpec175" dataDxfId="2182"/>
    <tableColumn id="174" xr3:uid="{00000000-0010-0000-0200-0000AE000000}" name="Stĺpec174" dataDxfId="2181"/>
    <tableColumn id="173" xr3:uid="{00000000-0010-0000-0200-0000AD000000}" name="Stĺpec173" dataDxfId="2180"/>
    <tableColumn id="236" xr3:uid="{00000000-0010-0000-0200-0000EC000000}" name="Stĺpec235" dataDxfId="2179"/>
    <tableColumn id="235" xr3:uid="{00000000-0010-0000-0200-0000EB000000}" name="Stĺpec234" dataDxfId="2178"/>
    <tableColumn id="234" xr3:uid="{00000000-0010-0000-0200-0000EA000000}" name="Stĺpec233" dataDxfId="2177"/>
    <tableColumn id="233" xr3:uid="{00000000-0010-0000-0200-0000E9000000}" name="Stĺpec232" dataDxfId="2176"/>
    <tableColumn id="232" xr3:uid="{00000000-0010-0000-0200-0000E8000000}" name="Stĺpec231" dataDxfId="2175"/>
    <tableColumn id="231" xr3:uid="{00000000-0010-0000-0200-0000E7000000}" name="Stĺpec230" dataDxfId="2174"/>
    <tableColumn id="230" xr3:uid="{00000000-0010-0000-0200-0000E6000000}" name="Stĺpec229" dataDxfId="2173"/>
    <tableColumn id="229" xr3:uid="{00000000-0010-0000-0200-0000E5000000}" name="Stĺpec228" dataDxfId="2172"/>
    <tableColumn id="228" xr3:uid="{00000000-0010-0000-0200-0000E4000000}" name="Stĺpec227" dataDxfId="2171"/>
    <tableColumn id="227" xr3:uid="{00000000-0010-0000-0200-0000E3000000}" name="Stĺpec226" dataDxfId="2170"/>
    <tableColumn id="226" xr3:uid="{00000000-0010-0000-0200-0000E2000000}" name="Stĺpec205" dataDxfId="2169"/>
    <tableColumn id="205" xr3:uid="{00000000-0010-0000-0200-0000CD000000}" name="Stĺpec204" dataDxfId="2168"/>
    <tableColumn id="204" xr3:uid="{00000000-0010-0000-0200-0000CC000000}" name="Stĺpec203" dataDxfId="2167"/>
    <tableColumn id="203" xr3:uid="{00000000-0010-0000-0200-0000CB000000}" name="Stĺpec202" dataDxfId="2166"/>
    <tableColumn id="202" xr3:uid="{00000000-0010-0000-0200-0000CA000000}" name="Stĺpec201" dataDxfId="2165"/>
    <tableColumn id="201" xr3:uid="{00000000-0010-0000-0200-0000C9000000}" name="Stĺpec200" dataDxfId="2164"/>
    <tableColumn id="200" xr3:uid="{00000000-0010-0000-0200-0000C8000000}" name="Stĺpec199" dataDxfId="2163"/>
    <tableColumn id="199" xr3:uid="{00000000-0010-0000-0200-0000C7000000}" name="Stĺpec198" dataDxfId="2162"/>
    <tableColumn id="198" xr3:uid="{00000000-0010-0000-0200-0000C6000000}" name="Stĺpec197" dataDxfId="2161"/>
    <tableColumn id="197" xr3:uid="{00000000-0010-0000-0200-0000C5000000}" name="Stĺpec196" dataDxfId="2160"/>
    <tableColumn id="196" xr3:uid="{00000000-0010-0000-0200-0000C4000000}" name="Stĺpec195" dataDxfId="2159"/>
    <tableColumn id="195" xr3:uid="{00000000-0010-0000-0200-0000C3000000}" name="Stĺpec194" dataDxfId="2158"/>
    <tableColumn id="194" xr3:uid="{00000000-0010-0000-0200-0000C2000000}" name="Stĺpec193" dataDxfId="2157"/>
    <tableColumn id="193" xr3:uid="{00000000-0010-0000-0200-0000C1000000}" name="Stĺpec192" dataDxfId="2156"/>
    <tableColumn id="192" xr3:uid="{00000000-0010-0000-0200-0000C0000000}" name="Stĺpec191" dataDxfId="2155"/>
    <tableColumn id="191" xr3:uid="{00000000-0010-0000-0200-0000BF000000}" name="Stĺpec190" dataDxfId="2154"/>
    <tableColumn id="190" xr3:uid="{00000000-0010-0000-0200-0000BE000000}" name="Stĺpec189" dataDxfId="2153"/>
    <tableColumn id="172" xr3:uid="{00000000-0010-0000-0200-0000AC000000}" name="Stĺpec172" dataDxfId="2152"/>
    <tableColumn id="171" xr3:uid="{00000000-0010-0000-0200-0000AB000000}" name="Stĺpec171" dataDxfId="2151"/>
    <tableColumn id="170" xr3:uid="{00000000-0010-0000-0200-0000AA000000}" name="Stĺpec170" dataDxfId="2150"/>
    <tableColumn id="169" xr3:uid="{00000000-0010-0000-0200-0000A9000000}" name="Stĺpec169" dataDxfId="2149"/>
    <tableColumn id="168" xr3:uid="{00000000-0010-0000-0200-0000A8000000}" name="Stĺpec168" dataDxfId="2148"/>
    <tableColumn id="167" xr3:uid="{00000000-0010-0000-0200-0000A7000000}" name="Stĺpec167" dataDxfId="2147"/>
    <tableColumn id="166" xr3:uid="{00000000-0010-0000-0200-0000A6000000}" name="Stĺpec166" dataDxfId="2146"/>
    <tableColumn id="165" xr3:uid="{00000000-0010-0000-0200-0000A5000000}" name="Stĺpec165" dataDxfId="2145"/>
    <tableColumn id="268" xr3:uid="{00000000-0010-0000-0200-00000C010000}" name="Stĺpec268" dataDxfId="2144"/>
    <tableColumn id="267" xr3:uid="{00000000-0010-0000-0200-00000B010000}" name="Stĺpec267" dataDxfId="2143"/>
    <tableColumn id="266" xr3:uid="{00000000-0010-0000-0200-00000A010000}" name="Stĺpec266" dataDxfId="2142"/>
    <tableColumn id="265" xr3:uid="{00000000-0010-0000-0200-000009010000}" name="Stĺpec265" dataDxfId="2141"/>
    <tableColumn id="264" xr3:uid="{00000000-0010-0000-0200-000008010000}" name="Stĺpec264" dataDxfId="2140"/>
    <tableColumn id="263" xr3:uid="{00000000-0010-0000-0200-000007010000}" name="Stĺpec263" dataDxfId="2139"/>
    <tableColumn id="262" xr3:uid="{00000000-0010-0000-0200-000006010000}" name="Stĺpec262" dataDxfId="2138"/>
    <tableColumn id="261" xr3:uid="{00000000-0010-0000-0200-000005010000}" name="Stĺpec261" dataDxfId="2137"/>
    <tableColumn id="260" xr3:uid="{00000000-0010-0000-0200-000004010000}" name="Stĺpec260" dataDxfId="2136"/>
    <tableColumn id="259" xr3:uid="{00000000-0010-0000-0200-000003010000}" name="Stĺpec259" dataDxfId="2135"/>
    <tableColumn id="258" xr3:uid="{00000000-0010-0000-0200-000002010000}" name="Stĺpec258" dataDxfId="2134"/>
    <tableColumn id="257" xr3:uid="{00000000-0010-0000-0200-000001010000}" name="Stĺpec257" dataDxfId="2133"/>
    <tableColumn id="256" xr3:uid="{00000000-0010-0000-0200-000000010000}" name="Stĺpec256" dataDxfId="2132"/>
    <tableColumn id="255" xr3:uid="{00000000-0010-0000-0200-0000FF000000}" name="Stĺpec255" dataDxfId="2131"/>
    <tableColumn id="254" xr3:uid="{00000000-0010-0000-0200-0000FE000000}" name="Stĺpec254" dataDxfId="2130"/>
    <tableColumn id="253" xr3:uid="{00000000-0010-0000-0200-0000FD000000}" name="Stĺpec253" dataDxfId="2129"/>
    <tableColumn id="252" xr3:uid="{00000000-0010-0000-0200-0000FC000000}" name="Stĺpec252" dataDxfId="2128"/>
    <tableColumn id="251" xr3:uid="{00000000-0010-0000-0200-0000FB000000}" name="Stĺpec251" dataDxfId="2127"/>
    <tableColumn id="250" xr3:uid="{00000000-0010-0000-0200-0000FA000000}" name="Stĺpec250" dataDxfId="2126"/>
    <tableColumn id="249" xr3:uid="{00000000-0010-0000-0200-0000F9000000}" name="Stĺpec249" dataDxfId="2125"/>
    <tableColumn id="248" xr3:uid="{00000000-0010-0000-0200-0000F8000000}" name="Stĺpec248" dataDxfId="2124"/>
    <tableColumn id="247" xr3:uid="{00000000-0010-0000-0200-0000F7000000}" name="Stĺpec247" dataDxfId="2123"/>
    <tableColumn id="246" xr3:uid="{00000000-0010-0000-0200-0000F6000000}" name="Stĺpec246" dataDxfId="2122"/>
    <tableColumn id="245" xr3:uid="{00000000-0010-0000-0200-0000F5000000}" name="Stĺpec245" dataDxfId="2121"/>
    <tableColumn id="244" xr3:uid="{00000000-0010-0000-0200-0000F4000000}" name="Stĺpec244" dataDxfId="2120"/>
    <tableColumn id="243" xr3:uid="{00000000-0010-0000-0200-0000F3000000}" name="Stĺpec243" dataDxfId="2119"/>
    <tableColumn id="242" xr3:uid="{00000000-0010-0000-0200-0000F2000000}" name="Stĺpec242" dataDxfId="2118"/>
    <tableColumn id="241" xr3:uid="{00000000-0010-0000-0200-0000F1000000}" name="Stĺpec241" dataDxfId="2117"/>
    <tableColumn id="240" xr3:uid="{00000000-0010-0000-0200-0000F0000000}" name="Stĺpec240" dataDxfId="2116"/>
    <tableColumn id="239" xr3:uid="{00000000-0010-0000-0200-0000EF000000}" name="Stĺpec239" dataDxfId="2115"/>
    <tableColumn id="176" xr3:uid="{00000000-0010-0000-0200-0000B0000000}" name="Stĺpec238" dataDxfId="2114"/>
    <tableColumn id="164" xr3:uid="{00000000-0010-0000-0200-0000A4000000}" name="Stĺpec164" dataDxfId="2113"/>
    <tableColumn id="163" xr3:uid="{00000000-0010-0000-0200-0000A3000000}" name="Stĺpec163" dataDxfId="2112"/>
    <tableColumn id="162" xr3:uid="{00000000-0010-0000-0200-0000A2000000}" name="Stĺpec162" dataDxfId="2111"/>
    <tableColumn id="161" xr3:uid="{00000000-0010-0000-0200-0000A1000000}" name="Stĺpec161" dataDxfId="2110"/>
    <tableColumn id="160" xr3:uid="{00000000-0010-0000-0200-0000A0000000}" name="Stĺpec160" dataDxfId="2109"/>
    <tableColumn id="159" xr3:uid="{00000000-0010-0000-0200-00009F000000}" name="Stĺpec159" dataDxfId="2108"/>
    <tableColumn id="121" xr3:uid="{00000000-0010-0000-0200-000079000000}" name="Stĺpec121" dataDxfId="2107"/>
    <tableColumn id="122" xr3:uid="{00000000-0010-0000-0200-00007A000000}" name="Stĺpec122" dataDxfId="2106"/>
    <tableColumn id="123" xr3:uid="{00000000-0010-0000-0200-00007B000000}" name="Stĺpec123" dataDxfId="2105"/>
    <tableColumn id="126" xr3:uid="{00000000-0010-0000-0200-00007E000000}" name="Stĺpec126" dataDxfId="2104"/>
    <tableColumn id="274" xr3:uid="{00000000-0010-0000-0200-000012010000}" name="Stĺpec274" dataDxfId="2103"/>
    <tableColumn id="273" xr3:uid="{00000000-0010-0000-0200-000011010000}" name="Stĺpec273" dataDxfId="2102"/>
    <tableColumn id="296" xr3:uid="{00000000-0010-0000-0200-000028010000}" name="Stĺpec296" dataDxfId="2101"/>
    <tableColumn id="295" xr3:uid="{00000000-0010-0000-0200-000027010000}" name="Stĺpec295" dataDxfId="2100"/>
    <tableColumn id="294" xr3:uid="{00000000-0010-0000-0200-000026010000}" name="Stĺpec294" dataDxfId="2099"/>
    <tableColumn id="293" xr3:uid="{00000000-0010-0000-0200-000025010000}" name="Stĺpec293" dataDxfId="2098"/>
    <tableColumn id="292" xr3:uid="{00000000-0010-0000-0200-000024010000}" name="Stĺpec292" dataDxfId="2097"/>
    <tableColumn id="291" xr3:uid="{00000000-0010-0000-0200-000023010000}" name="Stĺpec291" dataDxfId="2096"/>
    <tableColumn id="290" xr3:uid="{00000000-0010-0000-0200-000022010000}" name="Stĺpec290" dataDxfId="2095"/>
    <tableColumn id="289" xr3:uid="{00000000-0010-0000-0200-000021010000}" name="Stĺpec289" dataDxfId="2094"/>
    <tableColumn id="288" xr3:uid="{00000000-0010-0000-0200-000020010000}" name="Stĺpec288" dataDxfId="2093"/>
    <tableColumn id="287" xr3:uid="{00000000-0010-0000-0200-00001F010000}" name="Stĺpec287" dataDxfId="2092"/>
    <tableColumn id="286" xr3:uid="{00000000-0010-0000-0200-00001E010000}" name="Stĺpec286" dataDxfId="2091"/>
    <tableColumn id="285" xr3:uid="{00000000-0010-0000-0200-00001D010000}" name="Stĺpec285" dataDxfId="2090"/>
    <tableColumn id="284" xr3:uid="{00000000-0010-0000-0200-00001C010000}" name="Stĺpec284" dataDxfId="2089"/>
    <tableColumn id="283" xr3:uid="{00000000-0010-0000-0200-00001B010000}" name="Stĺpec283" dataDxfId="2088"/>
    <tableColumn id="282" xr3:uid="{00000000-0010-0000-0200-00001A010000}" name="Stĺpec282" dataDxfId="2087"/>
    <tableColumn id="281" xr3:uid="{00000000-0010-0000-0200-000019010000}" name="Stĺpec281" dataDxfId="2086"/>
    <tableColumn id="280" xr3:uid="{00000000-0010-0000-0200-000018010000}" name="Stĺpec280" dataDxfId="2085"/>
    <tableColumn id="279" xr3:uid="{00000000-0010-0000-0200-000017010000}" name="Stĺpec279" dataDxfId="2084"/>
    <tableColumn id="278" xr3:uid="{00000000-0010-0000-0200-000016010000}" name="Stĺpec278" dataDxfId="2083"/>
    <tableColumn id="277" xr3:uid="{00000000-0010-0000-0200-000015010000}" name="Stĺpec277" dataDxfId="2082"/>
    <tableColumn id="276" xr3:uid="{00000000-0010-0000-0200-000014010000}" name="Stĺpec276" dataDxfId="2081"/>
    <tableColumn id="275" xr3:uid="{00000000-0010-0000-0200-000013010000}" name="Stĺpec275" dataDxfId="2080"/>
    <tableColumn id="326" xr3:uid="{00000000-0010-0000-0200-000046010000}" name="Stĺpec326" dataDxfId="2079"/>
    <tableColumn id="325" xr3:uid="{00000000-0010-0000-0200-000045010000}" name="Stĺpec325" dataDxfId="2078"/>
    <tableColumn id="324" xr3:uid="{00000000-0010-0000-0200-000044010000}" name="Stĺpec324" dataDxfId="2077"/>
    <tableColumn id="323" xr3:uid="{00000000-0010-0000-0200-000043010000}" name="Stĺpec323" dataDxfId="2076"/>
    <tableColumn id="322" xr3:uid="{00000000-0010-0000-0200-000042010000}" name="Stĺpec322" dataDxfId="2075"/>
    <tableColumn id="321" xr3:uid="{00000000-0010-0000-0200-000041010000}" name="Stĺpec321" dataDxfId="2074"/>
    <tableColumn id="320" xr3:uid="{00000000-0010-0000-0200-000040010000}" name="Stĺpec320" dataDxfId="2073"/>
    <tableColumn id="319" xr3:uid="{00000000-0010-0000-0200-00003F010000}" name="Stĺpec319" dataDxfId="2072"/>
    <tableColumn id="318" xr3:uid="{00000000-0010-0000-0200-00003E010000}" name="Stĺpec318" dataDxfId="2071"/>
    <tableColumn id="317" xr3:uid="{00000000-0010-0000-0200-00003D010000}" name="Stĺpec317" dataDxfId="2070"/>
    <tableColumn id="316" xr3:uid="{00000000-0010-0000-0200-00003C010000}" name="Stĺpec316" dataDxfId="2069"/>
    <tableColumn id="315" xr3:uid="{00000000-0010-0000-0200-00003B010000}" name="Stĺpec315" dataDxfId="2068"/>
    <tableColumn id="314" xr3:uid="{00000000-0010-0000-0200-00003A010000}" name="Stĺpec314" dataDxfId="2067"/>
    <tableColumn id="313" xr3:uid="{00000000-0010-0000-0200-000039010000}" name="Stĺpec313" dataDxfId="2066"/>
    <tableColumn id="312" xr3:uid="{00000000-0010-0000-0200-000038010000}" name="Stĺpec312" dataDxfId="2065"/>
    <tableColumn id="311" xr3:uid="{00000000-0010-0000-0200-000037010000}" name="Stĺpec311" dataDxfId="2064"/>
    <tableColumn id="310" xr3:uid="{00000000-0010-0000-0200-000036010000}" name="Stĺpec310" dataDxfId="2063"/>
    <tableColumn id="309" xr3:uid="{00000000-0010-0000-0200-000035010000}" name="Stĺpec309" dataDxfId="2062"/>
    <tableColumn id="308" xr3:uid="{00000000-0010-0000-0200-000034010000}" name="Stĺpec308" dataDxfId="2061"/>
    <tableColumn id="307" xr3:uid="{00000000-0010-0000-0200-000033010000}" name="Stĺpec307" dataDxfId="2060"/>
    <tableColumn id="306" xr3:uid="{00000000-0010-0000-0200-000032010000}" name="Stĺpec306" dataDxfId="2059"/>
    <tableColumn id="305" xr3:uid="{00000000-0010-0000-0200-000031010000}" name="Stĺpec305" dataDxfId="2058"/>
    <tableColumn id="304" xr3:uid="{00000000-0010-0000-0200-000030010000}" name="Stĺpec304" dataDxfId="2057"/>
    <tableColumn id="303" xr3:uid="{00000000-0010-0000-0200-00002F010000}" name="Stĺpec303" dataDxfId="2056"/>
    <tableColumn id="302" xr3:uid="{00000000-0010-0000-0200-00002E010000}" name="Stĺpec302" dataDxfId="2055"/>
    <tableColumn id="301" xr3:uid="{00000000-0010-0000-0200-00002D010000}" name="Stĺpec301" dataDxfId="2054"/>
    <tableColumn id="300" xr3:uid="{00000000-0010-0000-0200-00002C010000}" name="Stĺpec300" dataDxfId="2053"/>
    <tableColumn id="272" xr3:uid="{00000000-0010-0000-0200-000010010000}" name="Stĺpec272" dataDxfId="2052"/>
    <tableColumn id="271" xr3:uid="{00000000-0010-0000-0200-00000F010000}" name="Stĺpec271" dataDxfId="2051"/>
    <tableColumn id="270" xr3:uid="{00000000-0010-0000-0200-00000E010000}" name="Stĺpec270" dataDxfId="2050"/>
    <tableColumn id="269" xr3:uid="{00000000-0010-0000-0200-00000D010000}" name="Stĺpec269" dataDxfId="2049"/>
    <tableColumn id="125" xr3:uid="{00000000-0010-0000-0200-00007D000000}" name="Stĺpec125" dataDxfId="2048"/>
    <tableColumn id="334" xr3:uid="{00000000-0010-0000-0200-00004E010000}" name="Stĺpec334" dataDxfId="2047"/>
    <tableColumn id="333" xr3:uid="{00000000-0010-0000-0200-00004D010000}" name="Stĺpec333" dataDxfId="2046"/>
    <tableColumn id="332" xr3:uid="{00000000-0010-0000-0200-00004C010000}" name="Stĺpec332" dataDxfId="2045"/>
    <tableColumn id="331" xr3:uid="{00000000-0010-0000-0200-00004B010000}" name="Stĺpec331" dataDxfId="2044"/>
    <tableColumn id="330" xr3:uid="{00000000-0010-0000-0200-00004A010000}" name="Stĺpec330" dataDxfId="2043"/>
    <tableColumn id="329" xr3:uid="{00000000-0010-0000-0200-000049010000}" name="Stĺpec329" dataDxfId="2042"/>
    <tableColumn id="328" xr3:uid="{00000000-0010-0000-0200-000048010000}" name="Stĺpec328" dataDxfId="2041"/>
    <tableColumn id="327" xr3:uid="{00000000-0010-0000-0200-000047010000}" name="Stĺpec327" dataDxfId="2040"/>
    <tableColumn id="298" xr3:uid="{00000000-0010-0000-0200-00002A010000}" name="Stĺpec298" dataDxfId="2039"/>
    <tableColumn id="297" xr3:uid="{00000000-0010-0000-0200-000029010000}" name="Stĺpec297" dataDxfId="2038"/>
    <tableColumn id="343" xr3:uid="{00000000-0010-0000-0200-000057010000}" name="Stĺpec343" dataDxfId="2037"/>
    <tableColumn id="342" xr3:uid="{00000000-0010-0000-0200-000056010000}" name="Stĺpec342" dataDxfId="2036"/>
    <tableColumn id="341" xr3:uid="{00000000-0010-0000-0200-000055010000}" name="Stĺpec341" dataDxfId="2035"/>
    <tableColumn id="340" xr3:uid="{00000000-0010-0000-0200-000054010000}" name="Stĺpec340" dataDxfId="2034"/>
    <tableColumn id="339" xr3:uid="{00000000-0010-0000-0200-000053010000}" name="Stĺpec339" dataDxfId="2033"/>
    <tableColumn id="338" xr3:uid="{00000000-0010-0000-0200-000052010000}" name="Stĺpec338" dataDxfId="2032"/>
    <tableColumn id="337" xr3:uid="{00000000-0010-0000-0200-000051010000}" name="Stĺpec337" dataDxfId="2031"/>
    <tableColumn id="336" xr3:uid="{00000000-0010-0000-0200-000050010000}" name="Stĺpec336" dataDxfId="2030"/>
    <tableColumn id="335" xr3:uid="{00000000-0010-0000-0200-00004F010000}" name="Stĺpec335" dataDxfId="2029"/>
    <tableColumn id="299" xr3:uid="{00000000-0010-0000-0200-00002B010000}" name="Stĺpec299" dataDxfId="2028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8:ME49" headerRowCount="0" totalsRowShown="0">
  <tableColumns count="343">
    <tableColumn id="1" xr3:uid="{00000000-0010-0000-0300-000001000000}" name="Stĺpec1" headerRowDxfId="2027" dataDxfId="2026"/>
    <tableColumn id="2" xr3:uid="{00000000-0010-0000-0300-000002000000}" name="Stĺpec2" headerRowDxfId="2025" dataDxfId="2024"/>
    <tableColumn id="3" xr3:uid="{00000000-0010-0000-0300-000003000000}" name="Stĺpec3" headerRowDxfId="2023" dataDxfId="2022"/>
    <tableColumn id="4" xr3:uid="{00000000-0010-0000-0300-000004000000}" name="Stĺpec4" headerRowDxfId="2021"/>
    <tableColumn id="5" xr3:uid="{00000000-0010-0000-0300-000005000000}" name="Stĺpec5" headerRowDxfId="2020" dataDxfId="2019"/>
    <tableColumn id="6" xr3:uid="{00000000-0010-0000-0300-000006000000}" name="Stĺpec6" headerRowDxfId="2018" dataDxfId="2017"/>
    <tableColumn id="7" xr3:uid="{00000000-0010-0000-0300-000007000000}" name="Stĺpec7" headerRowDxfId="2016"/>
    <tableColumn id="68" xr3:uid="{00000000-0010-0000-0300-000044000000}" name="Stĺpec68" headerRowDxfId="2015"/>
    <tableColumn id="8" xr3:uid="{00000000-0010-0000-0300-000008000000}" name="Stĺpec8" headerRowDxfId="2014" dataDxfId="2013"/>
    <tableColumn id="9" xr3:uid="{00000000-0010-0000-0300-000009000000}" name="Stĺpec9" headerRowDxfId="2012" dataDxfId="2011"/>
    <tableColumn id="10" xr3:uid="{00000000-0010-0000-0300-00000A000000}" name="Stĺpec10" headerRowDxfId="2010" dataDxfId="2009"/>
    <tableColumn id="11" xr3:uid="{00000000-0010-0000-0300-00000B000000}" name="Stĺpec11" headerRowDxfId="2008" dataDxfId="2007"/>
    <tableColumn id="12" xr3:uid="{00000000-0010-0000-0300-00000C000000}" name="Stĺpec12" headerRowDxfId="2006" dataDxfId="2005"/>
    <tableColumn id="13" xr3:uid="{00000000-0010-0000-0300-00000D000000}" name="Stĺpec13" headerRowDxfId="2004" dataDxfId="2003"/>
    <tableColumn id="14" xr3:uid="{00000000-0010-0000-0300-00000E000000}" name="Stĺpec14" headerRowDxfId="2002" dataDxfId="2001"/>
    <tableColumn id="15" xr3:uid="{00000000-0010-0000-0300-00000F000000}" name="Stĺpec15" headerRowDxfId="2000" dataDxfId="1999"/>
    <tableColumn id="16" xr3:uid="{00000000-0010-0000-0300-000010000000}" name="Stĺpec16" headerRowDxfId="1998" dataDxfId="1997"/>
    <tableColumn id="17" xr3:uid="{00000000-0010-0000-0300-000011000000}" name="Stĺpec17" headerRowDxfId="1996" dataDxfId="1995"/>
    <tableColumn id="18" xr3:uid="{00000000-0010-0000-0300-000012000000}" name="Stĺpec18" headerRowDxfId="1994" dataDxfId="1993"/>
    <tableColumn id="19" xr3:uid="{00000000-0010-0000-0300-000013000000}" name="Stĺpec19" headerRowDxfId="1992" dataDxfId="1991"/>
    <tableColumn id="20" xr3:uid="{00000000-0010-0000-0300-000014000000}" name="Stĺpec20" headerRowDxfId="1990" dataDxfId="1989"/>
    <tableColumn id="21" xr3:uid="{00000000-0010-0000-0300-000015000000}" name="Stĺpec21" headerRowDxfId="1988" dataDxfId="1987"/>
    <tableColumn id="22" xr3:uid="{00000000-0010-0000-0300-000016000000}" name="Stĺpec22" headerRowDxfId="1986" dataDxfId="1985"/>
    <tableColumn id="23" xr3:uid="{00000000-0010-0000-0300-000017000000}" name="Stĺpec23" headerRowDxfId="1984" dataDxfId="1983"/>
    <tableColumn id="24" xr3:uid="{00000000-0010-0000-0300-000018000000}" name="Stĺpec24" headerRowDxfId="1982" dataDxfId="1981"/>
    <tableColumn id="25" xr3:uid="{00000000-0010-0000-0300-000019000000}" name="Stĺpec25" headerRowDxfId="1980" dataDxfId="1979"/>
    <tableColumn id="26" xr3:uid="{00000000-0010-0000-0300-00001A000000}" name="Stĺpec26" headerRowDxfId="1978" dataDxfId="1977"/>
    <tableColumn id="27" xr3:uid="{00000000-0010-0000-0300-00001B000000}" name="Stĺpec27" headerRowDxfId="1976" dataDxfId="1975"/>
    <tableColumn id="28" xr3:uid="{00000000-0010-0000-0300-00001C000000}" name="Stĺpec28" headerRowDxfId="1974" dataDxfId="1973"/>
    <tableColumn id="29" xr3:uid="{00000000-0010-0000-0300-00001D000000}" name="Stĺpec29" headerRowDxfId="1972" dataDxfId="1971"/>
    <tableColumn id="30" xr3:uid="{00000000-0010-0000-0300-00001E000000}" name="Stĺpec30" headerRowDxfId="1970" dataDxfId="1969"/>
    <tableColumn id="31" xr3:uid="{00000000-0010-0000-0300-00001F000000}" name="Stĺpec31" headerRowDxfId="1968" dataDxfId="1967"/>
    <tableColumn id="32" xr3:uid="{00000000-0010-0000-0300-000020000000}" name="Stĺpec32" headerRowDxfId="1966" dataDxfId="1965"/>
    <tableColumn id="33" xr3:uid="{00000000-0010-0000-0300-000021000000}" name="Stĺpec33" headerRowDxfId="1964" dataDxfId="1963"/>
    <tableColumn id="34" xr3:uid="{00000000-0010-0000-0300-000022000000}" name="Stĺpec34" headerRowDxfId="1962" dataDxfId="1961"/>
    <tableColumn id="35" xr3:uid="{00000000-0010-0000-0300-000023000000}" name="Stĺpec35" headerRowDxfId="1960" dataDxfId="1959"/>
    <tableColumn id="36" xr3:uid="{00000000-0010-0000-0300-000024000000}" name="Stĺpec36" headerRowDxfId="1958" dataDxfId="1957"/>
    <tableColumn id="37" xr3:uid="{00000000-0010-0000-0300-000025000000}" name="Stĺpec37" headerRowDxfId="1956" dataDxfId="1955"/>
    <tableColumn id="38" xr3:uid="{00000000-0010-0000-0300-000026000000}" name="Stĺpec38" headerRowDxfId="1954" dataDxfId="1953"/>
    <tableColumn id="39" xr3:uid="{00000000-0010-0000-0300-000027000000}" name="Stĺpec39" headerRowDxfId="1952" dataDxfId="1951"/>
    <tableColumn id="40" xr3:uid="{00000000-0010-0000-0300-000028000000}" name="Stĺpec40" headerRowDxfId="1950" dataDxfId="1949"/>
    <tableColumn id="41" xr3:uid="{00000000-0010-0000-0300-000029000000}" name="Stĺpec41" headerRowDxfId="1948" dataDxfId="1947"/>
    <tableColumn id="126" xr3:uid="{00000000-0010-0000-0300-00007E000000}" name="Stĺpec126" headerRowDxfId="1946" dataDxfId="1945"/>
    <tableColumn id="125" xr3:uid="{00000000-0010-0000-0300-00007D000000}" name="Stĺpec125" headerRowDxfId="1944" dataDxfId="1943"/>
    <tableColumn id="42" xr3:uid="{00000000-0010-0000-0300-00002A000000}" name="Stĺpec42" headerRowDxfId="1942" dataDxfId="1941"/>
    <tableColumn id="43" xr3:uid="{00000000-0010-0000-0300-00002B000000}" name="Stĺpec43" headerRowDxfId="1940" dataDxfId="1939"/>
    <tableColumn id="44" xr3:uid="{00000000-0010-0000-0300-00002C000000}" name="Stĺpec44" headerRowDxfId="1938" dataDxfId="1937"/>
    <tableColumn id="45" xr3:uid="{00000000-0010-0000-0300-00002D000000}" name="Stĺpec45" headerRowDxfId="1936" dataDxfId="1935"/>
    <tableColumn id="46" xr3:uid="{00000000-0010-0000-0300-00002E000000}" name="Stĺpec46" headerRowDxfId="1934" dataDxfId="1933"/>
    <tableColumn id="47" xr3:uid="{00000000-0010-0000-0300-00002F000000}" name="Stĺpec47" headerRowDxfId="1932" dataDxfId="1931"/>
    <tableColumn id="48" xr3:uid="{00000000-0010-0000-0300-000030000000}" name="Stĺpec48" headerRowDxfId="1930" dataDxfId="1929"/>
    <tableColumn id="49" xr3:uid="{00000000-0010-0000-0300-000031000000}" name="Stĺpec49" headerRowDxfId="1928" dataDxfId="1927"/>
    <tableColumn id="50" xr3:uid="{00000000-0010-0000-0300-000032000000}" name="Stĺpec50" headerRowDxfId="1926" dataDxfId="1925"/>
    <tableColumn id="51" xr3:uid="{00000000-0010-0000-0300-000033000000}" name="Stĺpec51" headerRowDxfId="1924" dataDxfId="1923"/>
    <tableColumn id="52" xr3:uid="{00000000-0010-0000-0300-000034000000}" name="Stĺpec52" headerRowDxfId="1922" dataDxfId="1921"/>
    <tableColumn id="53" xr3:uid="{00000000-0010-0000-0300-000035000000}" name="Stĺpec53" headerRowDxfId="1920" dataDxfId="1919"/>
    <tableColumn id="54" xr3:uid="{00000000-0010-0000-0300-000036000000}" name="Stĺpec54" headerRowDxfId="1918" dataDxfId="1917"/>
    <tableColumn id="55" xr3:uid="{00000000-0010-0000-0300-000037000000}" name="Stĺpec55" headerRowDxfId="1916" dataDxfId="1915"/>
    <tableColumn id="56" xr3:uid="{00000000-0010-0000-0300-000038000000}" name="Stĺpec56" headerRowDxfId="1914" dataDxfId="1913"/>
    <tableColumn id="57" xr3:uid="{00000000-0010-0000-0300-000039000000}" name="Stĺpec57" headerRowDxfId="1912" dataDxfId="1911"/>
    <tableColumn id="129" xr3:uid="{00000000-0010-0000-0300-000081000000}" name="Stĺpec129" headerRowDxfId="1910" dataDxfId="1909"/>
    <tableColumn id="128" xr3:uid="{00000000-0010-0000-0300-000080000000}" name="Stĺpec128" headerRowDxfId="1908" dataDxfId="1907"/>
    <tableColumn id="127" xr3:uid="{00000000-0010-0000-0300-00007F000000}" name="Stĺpec127" headerRowDxfId="1906" dataDxfId="1905"/>
    <tableColumn id="58" xr3:uid="{00000000-0010-0000-0300-00003A000000}" name="Stĺpec58" headerRowDxfId="1904" dataDxfId="1903"/>
    <tableColumn id="59" xr3:uid="{00000000-0010-0000-0300-00003B000000}" name="Stĺpec59" headerRowDxfId="1902" dataDxfId="1901"/>
    <tableColumn id="130" xr3:uid="{00000000-0010-0000-0300-000082000000}" name="Stĺpec130" headerRowDxfId="1900" dataDxfId="1899"/>
    <tableColumn id="60" xr3:uid="{00000000-0010-0000-0300-00003C000000}" name="Stĺpec60" headerRowDxfId="1898" dataDxfId="1897"/>
    <tableColumn id="61" xr3:uid="{00000000-0010-0000-0300-00003D000000}" name="Stĺpec61" headerRowDxfId="1896" dataDxfId="1895"/>
    <tableColumn id="62" xr3:uid="{00000000-0010-0000-0300-00003E000000}" name="Stĺpec62" headerRowDxfId="1894" dataDxfId="1893"/>
    <tableColumn id="63" xr3:uid="{00000000-0010-0000-0300-00003F000000}" name="Stĺpec63" headerRowDxfId="1892" dataDxfId="1891"/>
    <tableColumn id="64" xr3:uid="{00000000-0010-0000-0300-000040000000}" name="Stĺpec64" headerRowDxfId="1890" dataDxfId="1889"/>
    <tableColumn id="65" xr3:uid="{00000000-0010-0000-0300-000041000000}" name="Stĺpec65" headerRowDxfId="1888" dataDxfId="1887"/>
    <tableColumn id="66" xr3:uid="{00000000-0010-0000-0300-000042000000}" name="Stĺpec66" headerRowDxfId="1886" dataDxfId="1885"/>
    <tableColumn id="67" xr3:uid="{00000000-0010-0000-0300-000043000000}" name="Stĺpec67" headerRowDxfId="1884" dataDxfId="1883"/>
    <tableColumn id="96" xr3:uid="{00000000-0010-0000-0300-000060000000}" name="Stĺpec95" headerRowDxfId="1882" dataDxfId="1881"/>
    <tableColumn id="95" xr3:uid="{00000000-0010-0000-0300-00005F000000}" name="Stĺpec94" headerRowDxfId="1880" dataDxfId="1879"/>
    <tableColumn id="94" xr3:uid="{00000000-0010-0000-0300-00005E000000}" name="Stĺpec93" headerRowDxfId="1878" dataDxfId="1877"/>
    <tableColumn id="93" xr3:uid="{00000000-0010-0000-0300-00005D000000}" name="Stĺpec92" headerRowDxfId="1876" dataDxfId="1875"/>
    <tableColumn id="92" xr3:uid="{00000000-0010-0000-0300-00005C000000}" name="Stĺpec91" headerRowDxfId="1874" dataDxfId="1873"/>
    <tableColumn id="91" xr3:uid="{00000000-0010-0000-0300-00005B000000}" name="Stĺpec90" headerRowDxfId="1872" dataDxfId="1871"/>
    <tableColumn id="90" xr3:uid="{00000000-0010-0000-0300-00005A000000}" name="Stĺpec89" headerRowDxfId="1870" dataDxfId="1869"/>
    <tableColumn id="89" xr3:uid="{00000000-0010-0000-0300-000059000000}" name="Stĺpec88" headerRowDxfId="1868" dataDxfId="1867"/>
    <tableColumn id="88" xr3:uid="{00000000-0010-0000-0300-000058000000}" name="Stĺpec87" headerRowDxfId="1866" dataDxfId="1865"/>
    <tableColumn id="87" xr3:uid="{00000000-0010-0000-0300-000057000000}" name="Stĺpec86" headerRowDxfId="1864" dataDxfId="1863"/>
    <tableColumn id="86" xr3:uid="{00000000-0010-0000-0300-000056000000}" name="Stĺpec85" headerRowDxfId="1862" dataDxfId="1861"/>
    <tableColumn id="85" xr3:uid="{00000000-0010-0000-0300-000055000000}" name="Stĺpec84" headerRowDxfId="1860" dataDxfId="1859"/>
    <tableColumn id="84" xr3:uid="{00000000-0010-0000-0300-000054000000}" name="Stĺpec83" headerRowDxfId="1858" dataDxfId="1857"/>
    <tableColumn id="82" xr3:uid="{00000000-0010-0000-0300-000052000000}" name="Stĺpec82" headerRowDxfId="1856" dataDxfId="1855"/>
    <tableColumn id="81" xr3:uid="{00000000-0010-0000-0300-000051000000}" name="Stĺpec81" headerRowDxfId="1854" dataDxfId="1853"/>
    <tableColumn id="80" xr3:uid="{00000000-0010-0000-0300-000050000000}" name="Stĺpec80" headerRowDxfId="1852" dataDxfId="1851"/>
    <tableColumn id="79" xr3:uid="{00000000-0010-0000-0300-00004F000000}" name="Stĺpec79" headerRowDxfId="1850" dataDxfId="1849"/>
    <tableColumn id="78" xr3:uid="{00000000-0010-0000-0300-00004E000000}" name="Stĺpec78" headerRowDxfId="1848" dataDxfId="1847"/>
    <tableColumn id="77" xr3:uid="{00000000-0010-0000-0300-00004D000000}" name="Stĺpec77" headerRowDxfId="1846" dataDxfId="1845"/>
    <tableColumn id="76" xr3:uid="{00000000-0010-0000-0300-00004C000000}" name="Stĺpec76" headerRowDxfId="1844" dataDxfId="1843"/>
    <tableColumn id="116" xr3:uid="{00000000-0010-0000-0300-000074000000}" name="Stĺpec115" headerRowDxfId="1842" dataDxfId="1841"/>
    <tableColumn id="115" xr3:uid="{00000000-0010-0000-0300-000073000000}" name="Stĺpec114" headerRowDxfId="1840" dataDxfId="1839"/>
    <tableColumn id="114" xr3:uid="{00000000-0010-0000-0300-000072000000}" name="Stĺpec113" headerRowDxfId="1838" dataDxfId="1837"/>
    <tableColumn id="113" xr3:uid="{00000000-0010-0000-0300-000071000000}" name="Stĺpec112" headerRowDxfId="1836" dataDxfId="1835"/>
    <tableColumn id="112" xr3:uid="{00000000-0010-0000-0300-000070000000}" name="Stĺpec111" headerRowDxfId="1834" dataDxfId="1833"/>
    <tableColumn id="111" xr3:uid="{00000000-0010-0000-0300-00006F000000}" name="Stĺpec110" headerRowDxfId="1832" dataDxfId="1831"/>
    <tableColumn id="110" xr3:uid="{00000000-0010-0000-0300-00006E000000}" name="Stĺpec109" headerRowDxfId="1830" dataDxfId="1829"/>
    <tableColumn id="109" xr3:uid="{00000000-0010-0000-0300-00006D000000}" name="Stĺpec108" headerRowDxfId="1828" dataDxfId="1827"/>
    <tableColumn id="108" xr3:uid="{00000000-0010-0000-0300-00006C000000}" name="Stĺpec107" headerRowDxfId="1826" dataDxfId="1825"/>
    <tableColumn id="107" xr3:uid="{00000000-0010-0000-0300-00006B000000}" name="Stĺpec106" headerRowDxfId="1824" dataDxfId="1823"/>
    <tableColumn id="106" xr3:uid="{00000000-0010-0000-0300-00006A000000}" name="Stĺpec105" headerRowDxfId="1822" dataDxfId="1821"/>
    <tableColumn id="105" xr3:uid="{00000000-0010-0000-0300-000069000000}" name="Stĺpec104" headerRowDxfId="1820" dataDxfId="1819"/>
    <tableColumn id="104" xr3:uid="{00000000-0010-0000-0300-000068000000}" name="Stĺpec103" headerRowDxfId="1818" dataDxfId="1817"/>
    <tableColumn id="103" xr3:uid="{00000000-0010-0000-0300-000067000000}" name="Stĺpec102" headerRowDxfId="1816" dataDxfId="1815"/>
    <tableColumn id="102" xr3:uid="{00000000-0010-0000-0300-000066000000}" name="Stĺpec101" headerRowDxfId="1814" dataDxfId="1813"/>
    <tableColumn id="101" xr3:uid="{00000000-0010-0000-0300-000065000000}" name="Stĺpec100" headerRowDxfId="1812" dataDxfId="1811"/>
    <tableColumn id="100" xr3:uid="{00000000-0010-0000-0300-000064000000}" name="Stĺpec99" headerRowDxfId="1810" dataDxfId="1809"/>
    <tableColumn id="75" xr3:uid="{00000000-0010-0000-0300-00004B000000}" name="Stĺpec75" headerRowDxfId="1808" dataDxfId="1807"/>
    <tableColumn id="99" xr3:uid="{00000000-0010-0000-0300-000063000000}" name="Stĺpec98" headerRowDxfId="1806" dataDxfId="1805"/>
    <tableColumn id="123" xr3:uid="{00000000-0010-0000-0300-00007B000000}" name="Stĺpec123" headerRowDxfId="1804" dataDxfId="1803"/>
    <tableColumn id="138" xr3:uid="{00000000-0010-0000-0300-00008A000000}" name="Stĺpec138" headerRowDxfId="1802" dataDxfId="1801"/>
    <tableColumn id="142" xr3:uid="{00000000-0010-0000-0300-00008E000000}" name="Stĺpec141" headerRowDxfId="1800" dataDxfId="1799"/>
    <tableColumn id="147" xr3:uid="{00000000-0010-0000-0300-000093000000}" name="Stĺpec146" headerRowDxfId="1798" dataDxfId="1797"/>
    <tableColumn id="146" xr3:uid="{00000000-0010-0000-0300-000092000000}" name="Stĺpec145" headerRowDxfId="1796" dataDxfId="1795"/>
    <tableColumn id="145" xr3:uid="{00000000-0010-0000-0300-000091000000}" name="Stĺpec144" headerRowDxfId="1794" dataDxfId="1793"/>
    <tableColumn id="144" xr3:uid="{00000000-0010-0000-0300-000090000000}" name="Stĺpec143" headerRowDxfId="1792" dataDxfId="1791"/>
    <tableColumn id="143" xr3:uid="{00000000-0010-0000-0300-00008F000000}" name="Stĺpec142" headerRowDxfId="1790" dataDxfId="1789"/>
    <tableColumn id="141" xr3:uid="{00000000-0010-0000-0300-00008D000000}" name="Stĺpec140" headerRowDxfId="1788" dataDxfId="1787"/>
    <tableColumn id="140" xr3:uid="{00000000-0010-0000-0300-00008C000000}" name="Stĺpec139" headerRowDxfId="1786" dataDxfId="1785"/>
    <tableColumn id="139" xr3:uid="{00000000-0010-0000-0300-00008B000000}" name="Stĺpec122" headerRowDxfId="1784" dataDxfId="1783"/>
    <tableColumn id="137" xr3:uid="{00000000-0010-0000-0300-000089000000}" name="Stĺpec137" headerRowDxfId="1782" dataDxfId="1781"/>
    <tableColumn id="136" xr3:uid="{00000000-0010-0000-0300-000088000000}" name="Stĺpec136" headerRowDxfId="1780" dataDxfId="1779"/>
    <tableColumn id="135" xr3:uid="{00000000-0010-0000-0300-000087000000}" name="Stĺpec135" headerRowDxfId="1778" dataDxfId="1777"/>
    <tableColumn id="134" xr3:uid="{00000000-0010-0000-0300-000086000000}" name="Stĺpec134" headerRowDxfId="1776" dataDxfId="1775"/>
    <tableColumn id="133" xr3:uid="{00000000-0010-0000-0300-000085000000}" name="Stĺpec133" headerRowDxfId="1774" dataDxfId="1773"/>
    <tableColumn id="230" xr3:uid="{00000000-0010-0000-0300-0000E6000000}" name="Stĺpec230" headerRowDxfId="1772" dataDxfId="1771"/>
    <tableColumn id="229" xr3:uid="{00000000-0010-0000-0300-0000E5000000}" name="Stĺpec229" headerRowDxfId="1770" dataDxfId="1769"/>
    <tableColumn id="132" xr3:uid="{00000000-0010-0000-0300-000084000000}" name="Stĺpec132" headerRowDxfId="1768" dataDxfId="1767"/>
    <tableColumn id="131" xr3:uid="{00000000-0010-0000-0300-000083000000}" name="Stĺpec131" headerRowDxfId="1766" dataDxfId="1765"/>
    <tableColumn id="124" xr3:uid="{00000000-0010-0000-0300-00007C000000}" name="Stĺpec124" headerRowDxfId="1764" dataDxfId="1763"/>
    <tableColumn id="121" xr3:uid="{00000000-0010-0000-0300-000079000000}" name="Stĺpec121" headerRowDxfId="1762" dataDxfId="1761"/>
    <tableColumn id="120" xr3:uid="{00000000-0010-0000-0300-000078000000}" name="Stĺpec120" headerRowDxfId="1760" dataDxfId="1759"/>
    <tableColumn id="119" xr3:uid="{00000000-0010-0000-0300-000077000000}" name="Stĺpec119" headerRowDxfId="1758" dataDxfId="1757"/>
    <tableColumn id="171" xr3:uid="{00000000-0010-0000-0300-0000AB000000}" name="Stĺpec171" headerRowDxfId="1756" dataDxfId="1755"/>
    <tableColumn id="170" xr3:uid="{00000000-0010-0000-0300-0000AA000000}" name="Stĺpec170" headerRowDxfId="1754" dataDxfId="1753"/>
    <tableColumn id="169" xr3:uid="{00000000-0010-0000-0300-0000A9000000}" name="Stĺpec169" headerRowDxfId="1752" dataDxfId="1751"/>
    <tableColumn id="168" xr3:uid="{00000000-0010-0000-0300-0000A8000000}" name="Stĺpec168" headerRowDxfId="1750" dataDxfId="1749"/>
    <tableColumn id="167" xr3:uid="{00000000-0010-0000-0300-0000A7000000}" name="Stĺpec167" headerRowDxfId="1748" dataDxfId="1747"/>
    <tableColumn id="166" xr3:uid="{00000000-0010-0000-0300-0000A6000000}" name="Stĺpec166" headerRowDxfId="1746" dataDxfId="1745"/>
    <tableColumn id="165" xr3:uid="{00000000-0010-0000-0300-0000A5000000}" name="Stĺpec165" headerRowDxfId="1744" dataDxfId="1743"/>
    <tableColumn id="164" xr3:uid="{00000000-0010-0000-0300-0000A4000000}" name="Stĺpec164" headerRowDxfId="1742" dataDxfId="1741"/>
    <tableColumn id="163" xr3:uid="{00000000-0010-0000-0300-0000A3000000}" name="Stĺpec163" headerRowDxfId="1740" dataDxfId="1739"/>
    <tableColumn id="162" xr3:uid="{00000000-0010-0000-0300-0000A2000000}" name="Stĺpec162" headerRowDxfId="1738" dataDxfId="1737"/>
    <tableColumn id="161" xr3:uid="{00000000-0010-0000-0300-0000A1000000}" name="Stĺpec161" headerRowDxfId="1736" dataDxfId="1735"/>
    <tableColumn id="160" xr3:uid="{00000000-0010-0000-0300-0000A0000000}" name="Stĺpec160" headerRowDxfId="1734" dataDxfId="1733"/>
    <tableColumn id="159" xr3:uid="{00000000-0010-0000-0300-00009F000000}" name="Stĺpec159" headerRowDxfId="1732" dataDxfId="1731"/>
    <tableColumn id="158" xr3:uid="{00000000-0010-0000-0300-00009E000000}" name="Stĺpec158" headerRowDxfId="1730" dataDxfId="1729"/>
    <tableColumn id="157" xr3:uid="{00000000-0010-0000-0300-00009D000000}" name="Stĺpec157" headerRowDxfId="1728" dataDxfId="1727"/>
    <tableColumn id="156" xr3:uid="{00000000-0010-0000-0300-00009C000000}" name="Stĺpec156" headerRowDxfId="1726" dataDxfId="1725"/>
    <tableColumn id="155" xr3:uid="{00000000-0010-0000-0300-00009B000000}" name="Stĺpec155" headerRowDxfId="1724" dataDxfId="1723"/>
    <tableColumn id="154" xr3:uid="{00000000-0010-0000-0300-00009A000000}" name="Stĺpec154" headerRowDxfId="1722" dataDxfId="1721"/>
    <tableColumn id="153" xr3:uid="{00000000-0010-0000-0300-000099000000}" name="Stĺpec153" headerRowDxfId="1720" dataDxfId="1719"/>
    <tableColumn id="152" xr3:uid="{00000000-0010-0000-0300-000098000000}" name="Stĺpec152" headerRowDxfId="1718" dataDxfId="1717"/>
    <tableColumn id="151" xr3:uid="{00000000-0010-0000-0300-000097000000}" name="Stĺpec151" headerRowDxfId="1716" dataDxfId="1715"/>
    <tableColumn id="150" xr3:uid="{00000000-0010-0000-0300-000096000000}" name="Stĺpec150" headerRowDxfId="1714" dataDxfId="1713"/>
    <tableColumn id="149" xr3:uid="{00000000-0010-0000-0300-000095000000}" name="Stĺpec149" headerRowDxfId="1712" dataDxfId="1711"/>
    <tableColumn id="148" xr3:uid="{00000000-0010-0000-0300-000094000000}" name="Stĺpec148" headerRowDxfId="1710" dataDxfId="1709"/>
    <tableColumn id="122" xr3:uid="{00000000-0010-0000-0300-00007A000000}" name="Stĺpec147" headerRowDxfId="1708" dataDxfId="1707"/>
    <tableColumn id="118" xr3:uid="{00000000-0010-0000-0300-000076000000}" name="Stĺpec118" headerRowDxfId="1706" dataDxfId="1705"/>
    <tableColumn id="117" xr3:uid="{00000000-0010-0000-0300-000075000000}" name="Stĺpec117" headerRowDxfId="1704" dataDxfId="1703"/>
    <tableColumn id="83" xr3:uid="{00000000-0010-0000-0300-000053000000}" name="Stĺpec116" headerRowDxfId="1702" dataDxfId="1701"/>
    <tableColumn id="181" xr3:uid="{00000000-0010-0000-0300-0000B5000000}" name="Stĺpec181" headerRowDxfId="1700" dataDxfId="1699"/>
    <tableColumn id="180" xr3:uid="{00000000-0010-0000-0300-0000B4000000}" name="Stĺpec180" headerRowDxfId="1698" dataDxfId="1697"/>
    <tableColumn id="179" xr3:uid="{00000000-0010-0000-0300-0000B3000000}" name="Stĺpec179" headerRowDxfId="1696" dataDxfId="1695"/>
    <tableColumn id="178" xr3:uid="{00000000-0010-0000-0300-0000B2000000}" name="Stĺpec178" headerRowDxfId="1694" dataDxfId="1693"/>
    <tableColumn id="177" xr3:uid="{00000000-0010-0000-0300-0000B1000000}" name="Stĺpec177" headerRowDxfId="1692" dataDxfId="1691"/>
    <tableColumn id="176" xr3:uid="{00000000-0010-0000-0300-0000B0000000}" name="Stĺpec176" headerRowDxfId="1690" dataDxfId="1689"/>
    <tableColumn id="175" xr3:uid="{00000000-0010-0000-0300-0000AF000000}" name="Stĺpec175" headerRowDxfId="1688" dataDxfId="1687"/>
    <tableColumn id="174" xr3:uid="{00000000-0010-0000-0300-0000AE000000}" name="Stĺpec174" headerRowDxfId="1686" dataDxfId="1685"/>
    <tableColumn id="173" xr3:uid="{00000000-0010-0000-0300-0000AD000000}" name="Stĺpec173" headerRowDxfId="1684" dataDxfId="1683"/>
    <tableColumn id="221" xr3:uid="{00000000-0010-0000-0300-0000DD000000}" name="Stĺpec221" headerRowDxfId="1682" dataDxfId="1681"/>
    <tableColumn id="220" xr3:uid="{00000000-0010-0000-0300-0000DC000000}" name="Stĺpec220" headerRowDxfId="1680" dataDxfId="1679"/>
    <tableColumn id="219" xr3:uid="{00000000-0010-0000-0300-0000DB000000}" name="Stĺpec219" headerRowDxfId="1678" dataDxfId="1677"/>
    <tableColumn id="218" xr3:uid="{00000000-0010-0000-0300-0000DA000000}" name="Stĺpec218" headerRowDxfId="1676" dataDxfId="1675"/>
    <tableColumn id="217" xr3:uid="{00000000-0010-0000-0300-0000D9000000}" name="Stĺpec217" headerRowDxfId="1674" dataDxfId="1673"/>
    <tableColumn id="216" xr3:uid="{00000000-0010-0000-0300-0000D8000000}" name="Stĺpec216" headerRowDxfId="1672" dataDxfId="1671"/>
    <tableColumn id="215" xr3:uid="{00000000-0010-0000-0300-0000D7000000}" name="Stĺpec215" headerRowDxfId="1670" dataDxfId="1669"/>
    <tableColumn id="214" xr3:uid="{00000000-0010-0000-0300-0000D6000000}" name="Stĺpec214" headerRowDxfId="1668" dataDxfId="1667"/>
    <tableColumn id="213" xr3:uid="{00000000-0010-0000-0300-0000D5000000}" name="Stĺpec213" headerRowDxfId="1666" dataDxfId="1665"/>
    <tableColumn id="212" xr3:uid="{00000000-0010-0000-0300-0000D4000000}" name="Stĺpec212" headerRowDxfId="1664" dataDxfId="1663"/>
    <tableColumn id="211" xr3:uid="{00000000-0010-0000-0300-0000D3000000}" name="Stĺpec211" headerRowDxfId="1662" dataDxfId="1661"/>
    <tableColumn id="210" xr3:uid="{00000000-0010-0000-0300-0000D2000000}" name="Stĺpec210" headerRowDxfId="1660" dataDxfId="1659"/>
    <tableColumn id="209" xr3:uid="{00000000-0010-0000-0300-0000D1000000}" name="Stĺpec209" headerRowDxfId="1658" dataDxfId="1657"/>
    <tableColumn id="208" xr3:uid="{00000000-0010-0000-0300-0000D0000000}" name="Stĺpec208" headerRowDxfId="1656" dataDxfId="1655"/>
    <tableColumn id="207" xr3:uid="{00000000-0010-0000-0300-0000CF000000}" name="Stĺpec207" headerRowDxfId="1654" dataDxfId="1653"/>
    <tableColumn id="206" xr3:uid="{00000000-0010-0000-0300-0000CE000000}" name="Stĺpec206" headerRowDxfId="1652" dataDxfId="1651"/>
    <tableColumn id="205" xr3:uid="{00000000-0010-0000-0300-0000CD000000}" name="Stĺpec205" headerRowDxfId="1650" dataDxfId="1649"/>
    <tableColumn id="204" xr3:uid="{00000000-0010-0000-0300-0000CC000000}" name="Stĺpec204" headerRowDxfId="1648" dataDxfId="1647"/>
    <tableColumn id="203" xr3:uid="{00000000-0010-0000-0300-0000CB000000}" name="Stĺpec203" headerRowDxfId="1646" dataDxfId="1645"/>
    <tableColumn id="202" xr3:uid="{00000000-0010-0000-0300-0000CA000000}" name="Stĺpec202" headerRowDxfId="1644" dataDxfId="1643"/>
    <tableColumn id="201" xr3:uid="{00000000-0010-0000-0300-0000C9000000}" name="Stĺpec201" headerRowDxfId="1642" dataDxfId="1641"/>
    <tableColumn id="200" xr3:uid="{00000000-0010-0000-0300-0000C8000000}" name="Stĺpec200" headerRowDxfId="1640" dataDxfId="1639"/>
    <tableColumn id="199" xr3:uid="{00000000-0010-0000-0300-0000C7000000}" name="Stĺpec199" headerRowDxfId="1638" dataDxfId="1637"/>
    <tableColumn id="198" xr3:uid="{00000000-0010-0000-0300-0000C6000000}" name="Stĺpec198" headerRowDxfId="1636" dataDxfId="1635"/>
    <tableColumn id="197" xr3:uid="{00000000-0010-0000-0300-0000C5000000}" name="Stĺpec197" headerRowDxfId="1634" dataDxfId="1633"/>
    <tableColumn id="196" xr3:uid="{00000000-0010-0000-0300-0000C4000000}" name="Stĺpec196" headerRowDxfId="1632" dataDxfId="1631"/>
    <tableColumn id="195" xr3:uid="{00000000-0010-0000-0300-0000C3000000}" name="Stĺpec195" headerRowDxfId="1630" dataDxfId="1629"/>
    <tableColumn id="194" xr3:uid="{00000000-0010-0000-0300-0000C2000000}" name="Stĺpec194" headerRowDxfId="1628" dataDxfId="1627"/>
    <tableColumn id="193" xr3:uid="{00000000-0010-0000-0300-0000C1000000}" name="Stĺpec193" headerRowDxfId="1626" dataDxfId="1625"/>
    <tableColumn id="192" xr3:uid="{00000000-0010-0000-0300-0000C0000000}" name="Stĺpec192" headerRowDxfId="1624" dataDxfId="1623"/>
    <tableColumn id="191" xr3:uid="{00000000-0010-0000-0300-0000BF000000}" name="Stĺpec191" headerRowDxfId="1622" dataDxfId="1621"/>
    <tableColumn id="190" xr3:uid="{00000000-0010-0000-0300-0000BE000000}" name="Stĺpec190" headerRowDxfId="1620" dataDxfId="1619"/>
    <tableColumn id="189" xr3:uid="{00000000-0010-0000-0300-0000BD000000}" name="Stĺpec189" headerRowDxfId="1618" dataDxfId="1617"/>
    <tableColumn id="188" xr3:uid="{00000000-0010-0000-0300-0000BC000000}" name="Stĺpec188" headerRowDxfId="1616" dataDxfId="1615"/>
    <tableColumn id="187" xr3:uid="{00000000-0010-0000-0300-0000BB000000}" name="Stĺpec187" headerRowDxfId="1614" dataDxfId="1613"/>
    <tableColumn id="186" xr3:uid="{00000000-0010-0000-0300-0000BA000000}" name="Stĺpec186" headerRowDxfId="1612" dataDxfId="1611"/>
    <tableColumn id="228" xr3:uid="{00000000-0010-0000-0300-0000E4000000}" name="Stĺpec228" headerRowDxfId="1610" dataDxfId="1609"/>
    <tableColumn id="227" xr3:uid="{00000000-0010-0000-0300-0000E3000000}" name="Stĺpec227" headerRowDxfId="1608" dataDxfId="1607"/>
    <tableColumn id="226" xr3:uid="{00000000-0010-0000-0300-0000E2000000}" name="Stĺpec226" headerRowDxfId="1606" dataDxfId="1605"/>
    <tableColumn id="225" xr3:uid="{00000000-0010-0000-0300-0000E1000000}" name="Stĺpec225" headerRowDxfId="1604" dataDxfId="1603"/>
    <tableColumn id="224" xr3:uid="{00000000-0010-0000-0300-0000E0000000}" name="Stĺpec224" headerRowDxfId="1602" dataDxfId="1601"/>
    <tableColumn id="223" xr3:uid="{00000000-0010-0000-0300-0000DF000000}" name="Stĺpec223" headerRowDxfId="1600" dataDxfId="1599"/>
    <tableColumn id="222" xr3:uid="{00000000-0010-0000-0300-0000DE000000}" name="Stĺpec222" headerRowDxfId="1598" dataDxfId="1597"/>
    <tableColumn id="185" xr3:uid="{00000000-0010-0000-0300-0000B9000000}" name="Stĺpec185" headerRowDxfId="1596" dataDxfId="1595"/>
    <tableColumn id="184" xr3:uid="{00000000-0010-0000-0300-0000B8000000}" name="Stĺpec184" headerRowDxfId="1594" dataDxfId="1593"/>
    <tableColumn id="183" xr3:uid="{00000000-0010-0000-0300-0000B7000000}" name="Stĺpec183" headerRowDxfId="1592" dataDxfId="1591"/>
    <tableColumn id="182" xr3:uid="{00000000-0010-0000-0300-0000B6000000}" name="Stĺpec182" headerRowDxfId="1590" dataDxfId="1589"/>
    <tableColumn id="98" xr3:uid="{00000000-0010-0000-0300-000062000000}" name="Stĺpec97" headerRowDxfId="1588" dataDxfId="1587"/>
    <tableColumn id="172" xr3:uid="{00000000-0010-0000-0300-0000AC000000}" name="Stĺpec172" headerRowDxfId="1586" dataDxfId="1585"/>
    <tableColumn id="290" xr3:uid="{00000000-0010-0000-0300-000022010000}" name="Stĺpec290" headerRowDxfId="1584" dataDxfId="1583"/>
    <tableColumn id="289" xr3:uid="{00000000-0010-0000-0300-000021010000}" name="Stĺpec289" headerRowDxfId="1582" dataDxfId="1581"/>
    <tableColumn id="288" xr3:uid="{00000000-0010-0000-0300-000020010000}" name="Stĺpec288" headerRowDxfId="1580" dataDxfId="1579"/>
    <tableColumn id="287" xr3:uid="{00000000-0010-0000-0300-00001F010000}" name="Stĺpec287" headerRowDxfId="1578" dataDxfId="1577"/>
    <tableColumn id="286" xr3:uid="{00000000-0010-0000-0300-00001E010000}" name="Stĺpec286" headerRowDxfId="1576" dataDxfId="1575"/>
    <tableColumn id="285" xr3:uid="{00000000-0010-0000-0300-00001D010000}" name="Stĺpec285" headerRowDxfId="1574" dataDxfId="1573"/>
    <tableColumn id="284" xr3:uid="{00000000-0010-0000-0300-00001C010000}" name="Stĺpec284" headerRowDxfId="1572" dataDxfId="1571"/>
    <tableColumn id="283" xr3:uid="{00000000-0010-0000-0300-00001B010000}" name="Stĺpec283" headerRowDxfId="1570" dataDxfId="1569"/>
    <tableColumn id="282" xr3:uid="{00000000-0010-0000-0300-00001A010000}" name="Stĺpec282" headerRowDxfId="1568" dataDxfId="1567"/>
    <tableColumn id="281" xr3:uid="{00000000-0010-0000-0300-000019010000}" name="Stĺpec281" headerRowDxfId="1566" dataDxfId="1565"/>
    <tableColumn id="280" xr3:uid="{00000000-0010-0000-0300-000018010000}" name="Stĺpec280" headerRowDxfId="1564" dataDxfId="1563"/>
    <tableColumn id="279" xr3:uid="{00000000-0010-0000-0300-000017010000}" name="Stĺpec279" headerRowDxfId="1562" dataDxfId="1561"/>
    <tableColumn id="278" xr3:uid="{00000000-0010-0000-0300-000016010000}" name="Stĺpec278" headerRowDxfId="1560" dataDxfId="1559"/>
    <tableColumn id="277" xr3:uid="{00000000-0010-0000-0300-000015010000}" name="Stĺpec277" headerRowDxfId="1558" dataDxfId="1557"/>
    <tableColumn id="276" xr3:uid="{00000000-0010-0000-0300-000014010000}" name="Stĺpec276" headerRowDxfId="1556" dataDxfId="1555"/>
    <tableColumn id="275" xr3:uid="{00000000-0010-0000-0300-000013010000}" name="Stĺpec275" headerRowDxfId="1554" dataDxfId="1553"/>
    <tableColumn id="274" xr3:uid="{00000000-0010-0000-0300-000012010000}" name="Stĺpec274" headerRowDxfId="1552" dataDxfId="1551"/>
    <tableColumn id="273" xr3:uid="{00000000-0010-0000-0300-000011010000}" name="Stĺpec273" headerRowDxfId="1550" dataDxfId="1549"/>
    <tableColumn id="272" xr3:uid="{00000000-0010-0000-0300-000010010000}" name="Stĺpec272" headerRowDxfId="1548" dataDxfId="1547"/>
    <tableColumn id="271" xr3:uid="{00000000-0010-0000-0300-00000F010000}" name="Stĺpec271" headerRowDxfId="1546" dataDxfId="1545"/>
    <tableColumn id="270" xr3:uid="{00000000-0010-0000-0300-00000E010000}" name="Stĺpec270" headerRowDxfId="1544" dataDxfId="1543"/>
    <tableColumn id="269" xr3:uid="{00000000-0010-0000-0300-00000D010000}" name="Stĺpec269" headerRowDxfId="1542" dataDxfId="1541"/>
    <tableColumn id="268" xr3:uid="{00000000-0010-0000-0300-00000C010000}" name="Stĺpec268" headerRowDxfId="1540" dataDxfId="1539"/>
    <tableColumn id="267" xr3:uid="{00000000-0010-0000-0300-00000B010000}" name="Stĺpec267" headerRowDxfId="1538" dataDxfId="1537"/>
    <tableColumn id="266" xr3:uid="{00000000-0010-0000-0300-00000A010000}" name="Stĺpec266" headerRowDxfId="1536" dataDxfId="1535"/>
    <tableColumn id="265" xr3:uid="{00000000-0010-0000-0300-000009010000}" name="Stĺpec265" headerRowDxfId="1534" dataDxfId="1533"/>
    <tableColumn id="264" xr3:uid="{00000000-0010-0000-0300-000008010000}" name="Stĺpec264" headerRowDxfId="1532" dataDxfId="1531"/>
    <tableColumn id="263" xr3:uid="{00000000-0010-0000-0300-000007010000}" name="Stĺpec263" headerRowDxfId="1530" dataDxfId="1529"/>
    <tableColumn id="262" xr3:uid="{00000000-0010-0000-0300-000006010000}" name="Stĺpec262" headerRowDxfId="1528" dataDxfId="1527"/>
    <tableColumn id="261" xr3:uid="{00000000-0010-0000-0300-000005010000}" name="Stĺpec261" headerRowDxfId="1526" dataDxfId="1525"/>
    <tableColumn id="260" xr3:uid="{00000000-0010-0000-0300-000004010000}" name="Stĺpec260" headerRowDxfId="1524" dataDxfId="1523"/>
    <tableColumn id="259" xr3:uid="{00000000-0010-0000-0300-000003010000}" name="Stĺpec259" headerRowDxfId="1522" dataDxfId="1521"/>
    <tableColumn id="258" xr3:uid="{00000000-0010-0000-0300-000002010000}" name="Stĺpec258" headerRowDxfId="1520" dataDxfId="1519"/>
    <tableColumn id="257" xr3:uid="{00000000-0010-0000-0300-000001010000}" name="Stĺpec257" headerRowDxfId="1518" dataDxfId="1517"/>
    <tableColumn id="256" xr3:uid="{00000000-0010-0000-0300-000000010000}" name="Stĺpec256" headerRowDxfId="1516" dataDxfId="1515"/>
    <tableColumn id="255" xr3:uid="{00000000-0010-0000-0300-0000FF000000}" name="Stĺpec255" headerRowDxfId="1514" dataDxfId="1513"/>
    <tableColumn id="254" xr3:uid="{00000000-0010-0000-0300-0000FE000000}" name="Stĺpec254" headerRowDxfId="1512" dataDxfId="1511"/>
    <tableColumn id="253" xr3:uid="{00000000-0010-0000-0300-0000FD000000}" name="Stĺpec253" headerRowDxfId="1510" dataDxfId="1509"/>
    <tableColumn id="252" xr3:uid="{00000000-0010-0000-0300-0000FC000000}" name="Stĺpec252" headerRowDxfId="1508" dataDxfId="1507"/>
    <tableColumn id="251" xr3:uid="{00000000-0010-0000-0300-0000FB000000}" name="Stĺpec251" headerRowDxfId="1506" dataDxfId="1505"/>
    <tableColumn id="250" xr3:uid="{00000000-0010-0000-0300-0000FA000000}" name="Stĺpec250" headerRowDxfId="1504" dataDxfId="1503"/>
    <tableColumn id="249" xr3:uid="{00000000-0010-0000-0300-0000F9000000}" name="Stĺpec249" headerRowDxfId="1502" dataDxfId="1501"/>
    <tableColumn id="248" xr3:uid="{00000000-0010-0000-0300-0000F8000000}" name="Stĺpec248" headerRowDxfId="1500" dataDxfId="1499"/>
    <tableColumn id="247" xr3:uid="{00000000-0010-0000-0300-0000F7000000}" name="Stĺpec247" headerRowDxfId="1498" dataDxfId="1497"/>
    <tableColumn id="246" xr3:uid="{00000000-0010-0000-0300-0000F6000000}" name="Stĺpec246" headerRowDxfId="1496" dataDxfId="1495"/>
    <tableColumn id="245" xr3:uid="{00000000-0010-0000-0300-0000F5000000}" name="Stĺpec245" headerRowDxfId="1494" dataDxfId="1493"/>
    <tableColumn id="244" xr3:uid="{00000000-0010-0000-0300-0000F4000000}" name="Stĺpec244" headerRowDxfId="1492" dataDxfId="1491"/>
    <tableColumn id="243" xr3:uid="{00000000-0010-0000-0300-0000F3000000}" name="Stĺpec243" headerRowDxfId="1490" dataDxfId="1489"/>
    <tableColumn id="307" xr3:uid="{00000000-0010-0000-0300-000033010000}" name="Stĺpec307" headerRowDxfId="1488" dataDxfId="1487"/>
    <tableColumn id="306" xr3:uid="{00000000-0010-0000-0300-000032010000}" name="Stĺpec306" headerRowDxfId="1486" dataDxfId="1485"/>
    <tableColumn id="305" xr3:uid="{00000000-0010-0000-0300-000031010000}" name="Stĺpec305" headerRowDxfId="1484" dataDxfId="1483"/>
    <tableColumn id="304" xr3:uid="{00000000-0010-0000-0300-000030010000}" name="Stĺpec304" headerRowDxfId="1482" dataDxfId="1481"/>
    <tableColumn id="303" xr3:uid="{00000000-0010-0000-0300-00002F010000}" name="Stĺpec303" headerRowDxfId="1480" dataDxfId="1479"/>
    <tableColumn id="302" xr3:uid="{00000000-0010-0000-0300-00002E010000}" name="Stĺpec302" headerRowDxfId="1478" dataDxfId="1477"/>
    <tableColumn id="301" xr3:uid="{00000000-0010-0000-0300-00002D010000}" name="Stĺpec301" headerRowDxfId="1476" dataDxfId="1475"/>
    <tableColumn id="300" xr3:uid="{00000000-0010-0000-0300-00002C010000}" name="Stĺpec300" headerRowDxfId="1474" dataDxfId="1473"/>
    <tableColumn id="299" xr3:uid="{00000000-0010-0000-0300-00002B010000}" name="Stĺpec299" headerRowDxfId="1472" dataDxfId="1471"/>
    <tableColumn id="298" xr3:uid="{00000000-0010-0000-0300-00002A010000}" name="Stĺpec298" headerRowDxfId="1470" dataDxfId="1469"/>
    <tableColumn id="297" xr3:uid="{00000000-0010-0000-0300-000029010000}" name="Stĺpec297" headerRowDxfId="1468" dataDxfId="1467"/>
    <tableColumn id="296" xr3:uid="{00000000-0010-0000-0300-000028010000}" name="Stĺpec296" headerRowDxfId="1466" dataDxfId="1465"/>
    <tableColumn id="295" xr3:uid="{00000000-0010-0000-0300-000027010000}" name="Stĺpec295" headerRowDxfId="1464" dataDxfId="1463"/>
    <tableColumn id="294" xr3:uid="{00000000-0010-0000-0300-000026010000}" name="Stĺpec294" headerRowDxfId="1462" dataDxfId="1461"/>
    <tableColumn id="293" xr3:uid="{00000000-0010-0000-0300-000025010000}" name="Stĺpec293" headerRowDxfId="1460" dataDxfId="1459"/>
    <tableColumn id="292" xr3:uid="{00000000-0010-0000-0300-000024010000}" name="Stĺpec292" headerRowDxfId="1458" dataDxfId="1457"/>
    <tableColumn id="291" xr3:uid="{00000000-0010-0000-0300-000023010000}" name="Stĺpec291" headerRowDxfId="1456" dataDxfId="1455"/>
    <tableColumn id="242" xr3:uid="{00000000-0010-0000-0300-0000F2000000}" name="Stĺpec242" headerRowDxfId="1454" dataDxfId="1453"/>
    <tableColumn id="241" xr3:uid="{00000000-0010-0000-0300-0000F1000000}" name="Stĺpec241" headerRowDxfId="1452" dataDxfId="1451"/>
    <tableColumn id="240" xr3:uid="{00000000-0010-0000-0300-0000F0000000}" name="Stĺpec240" headerRowDxfId="1450" dataDxfId="1449"/>
    <tableColumn id="239" xr3:uid="{00000000-0010-0000-0300-0000EF000000}" name="Stĺpec239" headerRowDxfId="1448" dataDxfId="1447"/>
    <tableColumn id="238" xr3:uid="{00000000-0010-0000-0300-0000EE000000}" name="Stĺpec238" headerRowDxfId="1446" dataDxfId="1445"/>
    <tableColumn id="237" xr3:uid="{00000000-0010-0000-0300-0000ED000000}" name="Stĺpec237" headerRowDxfId="1444" dataDxfId="1443"/>
    <tableColumn id="236" xr3:uid="{00000000-0010-0000-0300-0000EC000000}" name="Stĺpec236" headerRowDxfId="1442" dataDxfId="1441"/>
    <tableColumn id="235" xr3:uid="{00000000-0010-0000-0300-0000EB000000}" name="Stĺpec235" headerRowDxfId="1440" dataDxfId="1439"/>
    <tableColumn id="234" xr3:uid="{00000000-0010-0000-0300-0000EA000000}" name="Stĺpec234" headerRowDxfId="1438" dataDxfId="1437"/>
    <tableColumn id="233" xr3:uid="{00000000-0010-0000-0300-0000E9000000}" name="Stĺpec233" headerRowDxfId="1436" dataDxfId="1435"/>
    <tableColumn id="232" xr3:uid="{00000000-0010-0000-0300-0000E8000000}" name="Stĺpec232" headerRowDxfId="1434" dataDxfId="1433"/>
    <tableColumn id="327" xr3:uid="{00000000-0010-0000-0300-000047010000}" name="Stĺpec327" headerRowDxfId="1432" dataDxfId="1431"/>
    <tableColumn id="326" xr3:uid="{00000000-0010-0000-0300-000046010000}" name="Stĺpec326" headerRowDxfId="1430" dataDxfId="1429"/>
    <tableColumn id="325" xr3:uid="{00000000-0010-0000-0300-000045010000}" name="Stĺpec325" headerRowDxfId="1428" dataDxfId="1427"/>
    <tableColumn id="324" xr3:uid="{00000000-0010-0000-0300-000044010000}" name="Stĺpec324" headerRowDxfId="1426" dataDxfId="1425"/>
    <tableColumn id="323" xr3:uid="{00000000-0010-0000-0300-000043010000}" name="Stĺpec323" headerRowDxfId="1424" dataDxfId="1423"/>
    <tableColumn id="322" xr3:uid="{00000000-0010-0000-0300-000042010000}" name="Stĺpec322" headerRowDxfId="1422" dataDxfId="1421"/>
    <tableColumn id="321" xr3:uid="{00000000-0010-0000-0300-000041010000}" name="Stĺpec321" headerRowDxfId="1420" dataDxfId="1419"/>
    <tableColumn id="320" xr3:uid="{00000000-0010-0000-0300-000040010000}" name="Stĺpec320" headerRowDxfId="1418" dataDxfId="1417"/>
    <tableColumn id="319" xr3:uid="{00000000-0010-0000-0300-00003F010000}" name="Stĺpec319" headerRowDxfId="1416" dataDxfId="1415"/>
    <tableColumn id="318" xr3:uid="{00000000-0010-0000-0300-00003E010000}" name="Stĺpec318" headerRowDxfId="1414" dataDxfId="1413"/>
    <tableColumn id="317" xr3:uid="{00000000-0010-0000-0300-00003D010000}" name="Stĺpec317" headerRowDxfId="1412" dataDxfId="1411"/>
    <tableColumn id="316" xr3:uid="{00000000-0010-0000-0300-00003C010000}" name="Stĺpec316" headerRowDxfId="1410" dataDxfId="1409"/>
    <tableColumn id="315" xr3:uid="{00000000-0010-0000-0300-00003B010000}" name="Stĺpec315" headerRowDxfId="1408" dataDxfId="1407"/>
    <tableColumn id="314" xr3:uid="{00000000-0010-0000-0300-00003A010000}" name="Stĺpec314" headerRowDxfId="1406" dataDxfId="1405"/>
    <tableColumn id="313" xr3:uid="{00000000-0010-0000-0300-000039010000}" name="Stĺpec313" headerRowDxfId="1404" dataDxfId="1403"/>
    <tableColumn id="312" xr3:uid="{00000000-0010-0000-0300-000038010000}" name="Stĺpec312" headerRowDxfId="1402" dataDxfId="1401"/>
    <tableColumn id="311" xr3:uid="{00000000-0010-0000-0300-000037010000}" name="Stĺpec311" headerRowDxfId="1400" dataDxfId="1399"/>
    <tableColumn id="310" xr3:uid="{00000000-0010-0000-0300-000036010000}" name="Stĺpec310" headerRowDxfId="1398" dataDxfId="1397"/>
    <tableColumn id="309" xr3:uid="{00000000-0010-0000-0300-000035010000}" name="Stĺpec309" headerRowDxfId="1396" dataDxfId="1395"/>
    <tableColumn id="73" xr3:uid="{00000000-0010-0000-0300-000049000000}" name="Stĺpec73" headerRowDxfId="1394" dataDxfId="1393"/>
    <tableColumn id="72" xr3:uid="{00000000-0010-0000-0300-000048000000}" name="Stĺpec72" headerRowDxfId="1392" dataDxfId="1391"/>
    <tableColumn id="71" xr3:uid="{00000000-0010-0000-0300-000047000000}" name="Stĺpec71" headerRowDxfId="1390" dataDxfId="1389"/>
    <tableColumn id="70" xr3:uid="{00000000-0010-0000-0300-000046000000}" name="Stĺpec70" headerRowDxfId="1388" dataDxfId="1387"/>
    <tableColumn id="69" xr3:uid="{00000000-0010-0000-0300-000045000000}" name="Stĺpec69" headerRowDxfId="1386" dataDxfId="1385"/>
    <tableColumn id="334" xr3:uid="{00000000-0010-0000-0300-00004E010000}" name="Stĺpec334" headerRowDxfId="1384" dataDxfId="1383"/>
    <tableColumn id="333" xr3:uid="{00000000-0010-0000-0300-00004D010000}" name="Stĺpec333" headerRowDxfId="1382" dataDxfId="1381"/>
    <tableColumn id="332" xr3:uid="{00000000-0010-0000-0300-00004C010000}" name="Stĺpec332" headerRowDxfId="1380" dataDxfId="1379"/>
    <tableColumn id="331" xr3:uid="{00000000-0010-0000-0300-00004B010000}" name="Stĺpec331" headerRowDxfId="1378" dataDxfId="1377"/>
    <tableColumn id="330" xr3:uid="{00000000-0010-0000-0300-00004A010000}" name="Stĺpec330" headerRowDxfId="1376" dataDxfId="1375"/>
    <tableColumn id="329" xr3:uid="{00000000-0010-0000-0300-000049010000}" name="Stĺpec329" headerRowDxfId="1374" dataDxfId="1373"/>
    <tableColumn id="328" xr3:uid="{00000000-0010-0000-0300-000048010000}" name="Stĺpec328" headerRowDxfId="1372" dataDxfId="1371"/>
    <tableColumn id="231" xr3:uid="{00000000-0010-0000-0300-0000E7000000}" name="Stĺpec231" headerRowDxfId="1370" dataDxfId="1369"/>
    <tableColumn id="97" xr3:uid="{00000000-0010-0000-0300-000061000000}" name="Stĺpec96" headerRowDxfId="1368" dataDxfId="1367"/>
    <tableColumn id="74" xr3:uid="{00000000-0010-0000-0300-00004A000000}" name="Stĺpec74" headerRowDxfId="1366" dataDxfId="1365"/>
    <tableColumn id="343" xr3:uid="{00000000-0010-0000-0300-000057010000}" name="Stĺpec343" headerRowDxfId="1364" dataDxfId="1363"/>
    <tableColumn id="342" xr3:uid="{00000000-0010-0000-0300-000056010000}" name="Stĺpec342" headerRowDxfId="1362" dataDxfId="1361"/>
    <tableColumn id="341" xr3:uid="{00000000-0010-0000-0300-000055010000}" name="Stĺpec341" headerRowDxfId="1360" dataDxfId="1359"/>
    <tableColumn id="340" xr3:uid="{00000000-0010-0000-0300-000054010000}" name="Stĺpec340" headerRowDxfId="1358" dataDxfId="1357"/>
    <tableColumn id="339" xr3:uid="{00000000-0010-0000-0300-000053010000}" name="Stĺpec339" headerRowDxfId="1356" dataDxfId="1355"/>
    <tableColumn id="338" xr3:uid="{00000000-0010-0000-0300-000052010000}" name="Stĺpec338" headerRowDxfId="1354" dataDxfId="1353"/>
    <tableColumn id="337" xr3:uid="{00000000-0010-0000-0300-000051010000}" name="Stĺpec337" headerRowDxfId="1352" dataDxfId="1351"/>
    <tableColumn id="336" xr3:uid="{00000000-0010-0000-0300-000050010000}" name="Stĺpec336" headerRowDxfId="1350" dataDxfId="1349"/>
    <tableColumn id="335" xr3:uid="{00000000-0010-0000-0300-00004F010000}" name="Stĺpec335" headerRowDxfId="1348" dataDxfId="1347"/>
    <tableColumn id="308" xr3:uid="{00000000-0010-0000-0300-000034010000}" name="Stĺpec308" headerRowDxfId="1346" dataDxfId="1345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8:ME29" headerRowCount="0" totalsRowShown="0">
  <tableColumns count="343">
    <tableColumn id="1" xr3:uid="{00000000-0010-0000-0400-000001000000}" name="Stĺpec1" headerRowDxfId="1344" dataDxfId="1343"/>
    <tableColumn id="2" xr3:uid="{00000000-0010-0000-0400-000002000000}" name="Stĺpec2" headerRowDxfId="1342" dataDxfId="1341"/>
    <tableColumn id="3" xr3:uid="{00000000-0010-0000-0400-000003000000}" name="Stĺpec3" headerRowDxfId="1340" dataDxfId="1339"/>
    <tableColumn id="4" xr3:uid="{00000000-0010-0000-0400-000004000000}" name="Stĺpec4" headerRowDxfId="1338"/>
    <tableColumn id="5" xr3:uid="{00000000-0010-0000-0400-000005000000}" name="Stĺpec5" headerRowDxfId="1337" dataDxfId="1336"/>
    <tableColumn id="6" xr3:uid="{00000000-0010-0000-0400-000006000000}" name="Stĺpec6" headerRowDxfId="1335" dataDxfId="1334"/>
    <tableColumn id="7" xr3:uid="{00000000-0010-0000-0400-000007000000}" name="Stĺpec7" headerRowDxfId="1333"/>
    <tableColumn id="68" xr3:uid="{00000000-0010-0000-0400-000044000000}" name="Stĺpec68" headerRowDxfId="1332"/>
    <tableColumn id="8" xr3:uid="{00000000-0010-0000-0400-000008000000}" name="Stĺpec8" headerRowDxfId="1331" dataDxfId="1330"/>
    <tableColumn id="9" xr3:uid="{00000000-0010-0000-0400-000009000000}" name="Stĺpec9" headerRowDxfId="1329" dataDxfId="1328"/>
    <tableColumn id="10" xr3:uid="{00000000-0010-0000-0400-00000A000000}" name="Stĺpec10" headerRowDxfId="1327"/>
    <tableColumn id="11" xr3:uid="{00000000-0010-0000-0400-00000B000000}" name="Stĺpec11" headerRowDxfId="1326"/>
    <tableColumn id="12" xr3:uid="{00000000-0010-0000-0400-00000C000000}" name="Stĺpec12" headerRowDxfId="1325"/>
    <tableColumn id="13" xr3:uid="{00000000-0010-0000-0400-00000D000000}" name="Stĺpec13" headerRowDxfId="1324"/>
    <tableColumn id="14" xr3:uid="{00000000-0010-0000-0400-00000E000000}" name="Stĺpec14" headerRowDxfId="1323"/>
    <tableColumn id="15" xr3:uid="{00000000-0010-0000-0400-00000F000000}" name="Stĺpec15" headerRowDxfId="1322"/>
    <tableColumn id="16" xr3:uid="{00000000-0010-0000-0400-000010000000}" name="Stĺpec16" headerRowDxfId="1321"/>
    <tableColumn id="17" xr3:uid="{00000000-0010-0000-0400-000011000000}" name="Stĺpec17" headerRowDxfId="1320"/>
    <tableColumn id="18" xr3:uid="{00000000-0010-0000-0400-000012000000}" name="Stĺpec18" headerRowDxfId="1319"/>
    <tableColumn id="19" xr3:uid="{00000000-0010-0000-0400-000013000000}" name="Stĺpec19" headerRowDxfId="1318"/>
    <tableColumn id="20" xr3:uid="{00000000-0010-0000-0400-000014000000}" name="Stĺpec20" headerRowDxfId="1317"/>
    <tableColumn id="21" xr3:uid="{00000000-0010-0000-0400-000015000000}" name="Stĺpec21" headerRowDxfId="1316"/>
    <tableColumn id="22" xr3:uid="{00000000-0010-0000-0400-000016000000}" name="Stĺpec22" headerRowDxfId="1315"/>
    <tableColumn id="23" xr3:uid="{00000000-0010-0000-0400-000017000000}" name="Stĺpec23" headerRowDxfId="1314"/>
    <tableColumn id="24" xr3:uid="{00000000-0010-0000-0400-000018000000}" name="Stĺpec24" headerRowDxfId="1313"/>
    <tableColumn id="25" xr3:uid="{00000000-0010-0000-0400-000019000000}" name="Stĺpec25" headerRowDxfId="1312"/>
    <tableColumn id="26" xr3:uid="{00000000-0010-0000-0400-00001A000000}" name="Stĺpec26" headerRowDxfId="1311"/>
    <tableColumn id="27" xr3:uid="{00000000-0010-0000-0400-00001B000000}" name="Stĺpec27" headerRowDxfId="1310"/>
    <tableColumn id="28" xr3:uid="{00000000-0010-0000-0400-00001C000000}" name="Stĺpec28" headerRowDxfId="1309"/>
    <tableColumn id="29" xr3:uid="{00000000-0010-0000-0400-00001D000000}" name="Stĺpec29" headerRowDxfId="1308"/>
    <tableColumn id="30" xr3:uid="{00000000-0010-0000-0400-00001E000000}" name="Stĺpec30" headerRowDxfId="1307"/>
    <tableColumn id="31" xr3:uid="{00000000-0010-0000-0400-00001F000000}" name="Stĺpec31" headerRowDxfId="1306"/>
    <tableColumn id="32" xr3:uid="{00000000-0010-0000-0400-000020000000}" name="Stĺpec32" headerRowDxfId="1305"/>
    <tableColumn id="33" xr3:uid="{00000000-0010-0000-0400-000021000000}" name="Stĺpec33" headerRowDxfId="1304"/>
    <tableColumn id="34" xr3:uid="{00000000-0010-0000-0400-000022000000}" name="Stĺpec34" headerRowDxfId="1303"/>
    <tableColumn id="35" xr3:uid="{00000000-0010-0000-0400-000023000000}" name="Stĺpec35" headerRowDxfId="1302"/>
    <tableColumn id="36" xr3:uid="{00000000-0010-0000-0400-000024000000}" name="Stĺpec36" headerRowDxfId="1301"/>
    <tableColumn id="37" xr3:uid="{00000000-0010-0000-0400-000025000000}" name="Stĺpec37" headerRowDxfId="1300"/>
    <tableColumn id="38" xr3:uid="{00000000-0010-0000-0400-000026000000}" name="Stĺpec38" headerRowDxfId="1299"/>
    <tableColumn id="39" xr3:uid="{00000000-0010-0000-0400-000027000000}" name="Stĺpec39" headerRowDxfId="1298"/>
    <tableColumn id="40" xr3:uid="{00000000-0010-0000-0400-000028000000}" name="Stĺpec40" headerRowDxfId="1297"/>
    <tableColumn id="41" xr3:uid="{00000000-0010-0000-0400-000029000000}" name="Stĺpec41" headerRowDxfId="1296"/>
    <tableColumn id="126" xr3:uid="{00000000-0010-0000-0400-00007E000000}" name="Stĺpec126" headerRowDxfId="1295"/>
    <tableColumn id="125" xr3:uid="{00000000-0010-0000-0400-00007D000000}" name="Stĺpec125" headerRowDxfId="1294"/>
    <tableColumn id="42" xr3:uid="{00000000-0010-0000-0400-00002A000000}" name="Stĺpec42" headerRowDxfId="1293"/>
    <tableColumn id="43" xr3:uid="{00000000-0010-0000-0400-00002B000000}" name="Stĺpec43" headerRowDxfId="1292"/>
    <tableColumn id="44" xr3:uid="{00000000-0010-0000-0400-00002C000000}" name="Stĺpec44" headerRowDxfId="1291"/>
    <tableColumn id="45" xr3:uid="{00000000-0010-0000-0400-00002D000000}" name="Stĺpec45" headerRowDxfId="1290"/>
    <tableColumn id="46" xr3:uid="{00000000-0010-0000-0400-00002E000000}" name="Stĺpec46" headerRowDxfId="1289"/>
    <tableColumn id="47" xr3:uid="{00000000-0010-0000-0400-00002F000000}" name="Stĺpec47" headerRowDxfId="1288"/>
    <tableColumn id="48" xr3:uid="{00000000-0010-0000-0400-000030000000}" name="Stĺpec48" headerRowDxfId="1287"/>
    <tableColumn id="49" xr3:uid="{00000000-0010-0000-0400-000031000000}" name="Stĺpec49" headerRowDxfId="1286"/>
    <tableColumn id="50" xr3:uid="{00000000-0010-0000-0400-000032000000}" name="Stĺpec50" headerRowDxfId="1285"/>
    <tableColumn id="51" xr3:uid="{00000000-0010-0000-0400-000033000000}" name="Stĺpec51" headerRowDxfId="1284"/>
    <tableColumn id="52" xr3:uid="{00000000-0010-0000-0400-000034000000}" name="Stĺpec52" headerRowDxfId="1283"/>
    <tableColumn id="53" xr3:uid="{00000000-0010-0000-0400-000035000000}" name="Stĺpec53" headerRowDxfId="1282"/>
    <tableColumn id="54" xr3:uid="{00000000-0010-0000-0400-000036000000}" name="Stĺpec54" headerRowDxfId="1281"/>
    <tableColumn id="55" xr3:uid="{00000000-0010-0000-0400-000037000000}" name="Stĺpec55" headerRowDxfId="1280"/>
    <tableColumn id="56" xr3:uid="{00000000-0010-0000-0400-000038000000}" name="Stĺpec56" headerRowDxfId="1279"/>
    <tableColumn id="57" xr3:uid="{00000000-0010-0000-0400-000039000000}" name="Stĺpec57" headerRowDxfId="1278"/>
    <tableColumn id="129" xr3:uid="{00000000-0010-0000-0400-000081000000}" name="Stĺpec129" headerRowDxfId="1277"/>
    <tableColumn id="128" xr3:uid="{00000000-0010-0000-0400-000080000000}" name="Stĺpec128" headerRowDxfId="1276"/>
    <tableColumn id="127" xr3:uid="{00000000-0010-0000-0400-00007F000000}" name="Stĺpec127" headerRowDxfId="1275"/>
    <tableColumn id="58" xr3:uid="{00000000-0010-0000-0400-00003A000000}" name="Stĺpec58" headerRowDxfId="1274"/>
    <tableColumn id="59" xr3:uid="{00000000-0010-0000-0400-00003B000000}" name="Stĺpec59" headerRowDxfId="1273"/>
    <tableColumn id="130" xr3:uid="{00000000-0010-0000-0400-000082000000}" name="Stĺpec130" headerRowDxfId="1272"/>
    <tableColumn id="60" xr3:uid="{00000000-0010-0000-0400-00003C000000}" name="Stĺpec60" headerRowDxfId="1271"/>
    <tableColumn id="61" xr3:uid="{00000000-0010-0000-0400-00003D000000}" name="Stĺpec61" headerRowDxfId="1270"/>
    <tableColumn id="62" xr3:uid="{00000000-0010-0000-0400-00003E000000}" name="Stĺpec62" headerRowDxfId="1269"/>
    <tableColumn id="63" xr3:uid="{00000000-0010-0000-0400-00003F000000}" name="Stĺpec63" headerRowDxfId="1268"/>
    <tableColumn id="64" xr3:uid="{00000000-0010-0000-0400-000040000000}" name="Stĺpec64" headerRowDxfId="1267"/>
    <tableColumn id="65" xr3:uid="{00000000-0010-0000-0400-000041000000}" name="Stĺpec65" headerRowDxfId="1266"/>
    <tableColumn id="66" xr3:uid="{00000000-0010-0000-0400-000042000000}" name="Stĺpec66" headerRowDxfId="1265"/>
    <tableColumn id="67" xr3:uid="{00000000-0010-0000-0400-000043000000}" name="Stĺpec67" headerRowDxfId="1264"/>
    <tableColumn id="84" xr3:uid="{00000000-0010-0000-0400-000054000000}" name="Stĺpec84" headerRowDxfId="1263" dataDxfId="1262"/>
    <tableColumn id="90" xr3:uid="{00000000-0010-0000-0400-00005A000000}" name="Stĺpec90" headerRowDxfId="1261" dataDxfId="1260"/>
    <tableColumn id="89" xr3:uid="{00000000-0010-0000-0400-000059000000}" name="Stĺpec89" headerRowDxfId="1259" dataDxfId="1258"/>
    <tableColumn id="95" xr3:uid="{00000000-0010-0000-0400-00005F000000}" name="Stĺpec95" headerRowDxfId="1257" dataDxfId="1256"/>
    <tableColumn id="94" xr3:uid="{00000000-0010-0000-0400-00005E000000}" name="Stĺpec94" headerRowDxfId="1255" dataDxfId="1254"/>
    <tableColumn id="93" xr3:uid="{00000000-0010-0000-0400-00005D000000}" name="Stĺpec93" headerRowDxfId="1253" dataDxfId="1252"/>
    <tableColumn id="92" xr3:uid="{00000000-0010-0000-0400-00005C000000}" name="Stĺpec92" headerRowDxfId="1251" dataDxfId="1250"/>
    <tableColumn id="91" xr3:uid="{00000000-0010-0000-0400-00005B000000}" name="Stĺpec91" headerRowDxfId="1249" dataDxfId="1248"/>
    <tableColumn id="88" xr3:uid="{00000000-0010-0000-0400-000058000000}" name="Stĺpec88" headerRowDxfId="1247" dataDxfId="1246"/>
    <tableColumn id="87" xr3:uid="{00000000-0010-0000-0400-000057000000}" name="Stĺpec87" headerRowDxfId="1245" dataDxfId="1244"/>
    <tableColumn id="86" xr3:uid="{00000000-0010-0000-0400-000056000000}" name="Stĺpec86" headerRowDxfId="1243" dataDxfId="1242"/>
    <tableColumn id="85" xr3:uid="{00000000-0010-0000-0400-000055000000}" name="Stĺpec85" headerRowDxfId="1241" dataDxfId="1240"/>
    <tableColumn id="83" xr3:uid="{00000000-0010-0000-0400-000053000000}" name="Stĺpec83" headerRowDxfId="1239" dataDxfId="1238"/>
    <tableColumn id="82" xr3:uid="{00000000-0010-0000-0400-000052000000}" name="Stĺpec82" headerRowDxfId="1237" dataDxfId="1236"/>
    <tableColumn id="81" xr3:uid="{00000000-0010-0000-0400-000051000000}" name="Stĺpec81" headerRowDxfId="1235" dataDxfId="1234"/>
    <tableColumn id="80" xr3:uid="{00000000-0010-0000-0400-000050000000}" name="Stĺpec80" headerRowDxfId="1233" dataDxfId="1232"/>
    <tableColumn id="79" xr3:uid="{00000000-0010-0000-0400-00004F000000}" name="Stĺpec79" headerRowDxfId="1231" dataDxfId="1230"/>
    <tableColumn id="78" xr3:uid="{00000000-0010-0000-0400-00004E000000}" name="Stĺpec78" headerRowDxfId="1229" dataDxfId="1228"/>
    <tableColumn id="77" xr3:uid="{00000000-0010-0000-0400-00004D000000}" name="Stĺpec77" headerRowDxfId="1227" dataDxfId="1226"/>
    <tableColumn id="115" xr3:uid="{00000000-0010-0000-0400-000073000000}" name="Stĺpec115" headerRowDxfId="1225" dataDxfId="1224"/>
    <tableColumn id="114" xr3:uid="{00000000-0010-0000-0400-000072000000}" name="Stĺpec114" headerRowDxfId="1223" dataDxfId="1222"/>
    <tableColumn id="113" xr3:uid="{00000000-0010-0000-0400-000071000000}" name="Stĺpec113" headerRowDxfId="1221" dataDxfId="1220"/>
    <tableColumn id="112" xr3:uid="{00000000-0010-0000-0400-000070000000}" name="Stĺpec112" headerRowDxfId="1219" dataDxfId="1218"/>
    <tableColumn id="111" xr3:uid="{00000000-0010-0000-0400-00006F000000}" name="Stĺpec111" headerRowDxfId="1217" dataDxfId="1216"/>
    <tableColumn id="110" xr3:uid="{00000000-0010-0000-0400-00006E000000}" name="Stĺpec110" headerRowDxfId="1215" dataDxfId="1214"/>
    <tableColumn id="109" xr3:uid="{00000000-0010-0000-0400-00006D000000}" name="Stĺpec109" headerRowDxfId="1213" dataDxfId="1212"/>
    <tableColumn id="108" xr3:uid="{00000000-0010-0000-0400-00006C000000}" name="Stĺpec108" headerRowDxfId="1211" dataDxfId="1210"/>
    <tableColumn id="107" xr3:uid="{00000000-0010-0000-0400-00006B000000}" name="Stĺpec107" headerRowDxfId="1209" dataDxfId="1208"/>
    <tableColumn id="106" xr3:uid="{00000000-0010-0000-0400-00006A000000}" name="Stĺpec106" headerRowDxfId="1207" dataDxfId="1206"/>
    <tableColumn id="105" xr3:uid="{00000000-0010-0000-0400-000069000000}" name="Stĺpec105" headerRowDxfId="1205" dataDxfId="1204"/>
    <tableColumn id="104" xr3:uid="{00000000-0010-0000-0400-000068000000}" name="Stĺpec104" headerRowDxfId="1203" dataDxfId="1202"/>
    <tableColumn id="103" xr3:uid="{00000000-0010-0000-0400-000067000000}" name="Stĺpec103" headerRowDxfId="1201" dataDxfId="1200"/>
    <tableColumn id="102" xr3:uid="{00000000-0010-0000-0400-000066000000}" name="Stĺpec102" headerRowDxfId="1199" dataDxfId="1198"/>
    <tableColumn id="101" xr3:uid="{00000000-0010-0000-0400-000065000000}" name="Stĺpec101" headerRowDxfId="1197" dataDxfId="1196"/>
    <tableColumn id="100" xr3:uid="{00000000-0010-0000-0400-000064000000}" name="Stĺpec100" headerRowDxfId="1195" dataDxfId="1194"/>
    <tableColumn id="99" xr3:uid="{00000000-0010-0000-0400-000063000000}" name="Stĺpec99" headerRowDxfId="1193" dataDxfId="1192"/>
    <tableColumn id="98" xr3:uid="{00000000-0010-0000-0400-000062000000}" name="Stĺpec98" headerRowDxfId="1191" dataDxfId="1190"/>
    <tableColumn id="97" xr3:uid="{00000000-0010-0000-0400-000061000000}" name="Stĺpec97" headerRowDxfId="1189" dataDxfId="1188"/>
    <tableColumn id="76" xr3:uid="{00000000-0010-0000-0400-00004C000000}" name="Stĺpec76" headerRowDxfId="1187" dataDxfId="1186"/>
    <tableColumn id="119" xr3:uid="{00000000-0010-0000-0400-000077000000}" name="Stĺpec119" headerRowDxfId="1185" dataDxfId="1184"/>
    <tableColumn id="141" xr3:uid="{00000000-0010-0000-0400-00008D000000}" name="Stĺpec141" headerRowDxfId="1183" dataDxfId="1182"/>
    <tableColumn id="140" xr3:uid="{00000000-0010-0000-0400-00008C000000}" name="Stĺpec140" headerRowDxfId="1181" dataDxfId="1180"/>
    <tableColumn id="139" xr3:uid="{00000000-0010-0000-0400-00008B000000}" name="Stĺpec139" headerRowDxfId="1179" dataDxfId="1178"/>
    <tableColumn id="138" xr3:uid="{00000000-0010-0000-0400-00008A000000}" name="Stĺpec138" headerRowDxfId="1177" dataDxfId="1176"/>
    <tableColumn id="137" xr3:uid="{00000000-0010-0000-0400-000089000000}" name="Stĺpec137" headerRowDxfId="1175" dataDxfId="1174"/>
    <tableColumn id="136" xr3:uid="{00000000-0010-0000-0400-000088000000}" name="Stĺpec136" headerRowDxfId="1173" dataDxfId="1172"/>
    <tableColumn id="135" xr3:uid="{00000000-0010-0000-0400-000087000000}" name="Stĺpec135" headerRowDxfId="1171" dataDxfId="1170"/>
    <tableColumn id="134" xr3:uid="{00000000-0010-0000-0400-000086000000}" name="Stĺpec134" headerRowDxfId="1169" dataDxfId="1168"/>
    <tableColumn id="133" xr3:uid="{00000000-0010-0000-0400-000085000000}" name="Stĺpec133" headerRowDxfId="1167" dataDxfId="1166"/>
    <tableColumn id="132" xr3:uid="{00000000-0010-0000-0400-000084000000}" name="Stĺpec132" headerRowDxfId="1165" dataDxfId="1164"/>
    <tableColumn id="131" xr3:uid="{00000000-0010-0000-0400-000083000000}" name="Stĺpec131" headerRowDxfId="1163" dataDxfId="1162"/>
    <tableColumn id="124" xr3:uid="{00000000-0010-0000-0400-00007C000000}" name="Stĺpec124" headerRowDxfId="1161" dataDxfId="1160"/>
    <tableColumn id="123" xr3:uid="{00000000-0010-0000-0400-00007B000000}" name="Stĺpec123" headerRowDxfId="1159" dataDxfId="1158"/>
    <tableColumn id="122" xr3:uid="{00000000-0010-0000-0400-00007A000000}" name="Stĺpec122" headerRowDxfId="1157" dataDxfId="1156"/>
    <tableColumn id="121" xr3:uid="{00000000-0010-0000-0400-000079000000}" name="Stĺpec121" headerRowDxfId="1155" dataDxfId="1154"/>
    <tableColumn id="236" xr3:uid="{00000000-0010-0000-0400-0000EC000000}" name="Stĺpec236" headerRowDxfId="1153" dataDxfId="1152"/>
    <tableColumn id="235" xr3:uid="{00000000-0010-0000-0400-0000EB000000}" name="Stĺpec235" headerRowDxfId="1151" dataDxfId="1150"/>
    <tableColumn id="120" xr3:uid="{00000000-0010-0000-0400-000078000000}" name="Stĺpec120" headerRowDxfId="1149" dataDxfId="1148"/>
    <tableColumn id="118" xr3:uid="{00000000-0010-0000-0400-000076000000}" name="Stĺpec118" headerRowDxfId="1147" dataDxfId="1146"/>
    <tableColumn id="147" xr3:uid="{00000000-0010-0000-0400-000093000000}" name="Stĺpec147" headerRowDxfId="1145" dataDxfId="1144"/>
    <tableColumn id="146" xr3:uid="{00000000-0010-0000-0400-000092000000}" name="Stĺpec146" headerRowDxfId="1143" dataDxfId="1142"/>
    <tableColumn id="145" xr3:uid="{00000000-0010-0000-0400-000091000000}" name="Stĺpec145" headerRowDxfId="1141" dataDxfId="1140"/>
    <tableColumn id="144" xr3:uid="{00000000-0010-0000-0400-000090000000}" name="Stĺpec144" headerRowDxfId="1139" dataDxfId="1138"/>
    <tableColumn id="149" xr3:uid="{00000000-0010-0000-0400-000095000000}" name="Stĺpec149" headerRowDxfId="1137" dataDxfId="1136"/>
    <tableColumn id="148" xr3:uid="{00000000-0010-0000-0400-000094000000}" name="Stĺpec148" headerRowDxfId="1135" dataDxfId="1134"/>
    <tableColumn id="143" xr3:uid="{00000000-0010-0000-0400-00008F000000}" name="Stĺpec143" headerRowDxfId="1133" dataDxfId="1132"/>
    <tableColumn id="142" xr3:uid="{00000000-0010-0000-0400-00008E000000}" name="Stĺpec142" headerRowDxfId="1131" dataDxfId="1130"/>
    <tableColumn id="117" xr3:uid="{00000000-0010-0000-0400-000075000000}" name="Stĺpec117" headerRowDxfId="1129" dataDxfId="1128"/>
    <tableColumn id="116" xr3:uid="{00000000-0010-0000-0400-000074000000}" name="Stĺpec116" headerRowDxfId="1127" dataDxfId="1126"/>
    <tableColumn id="96" xr3:uid="{00000000-0010-0000-0400-000060000000}" name="Stĺpec96" headerRowDxfId="1125" dataDxfId="1124"/>
    <tableColumn id="174" xr3:uid="{00000000-0010-0000-0400-0000AE000000}" name="Stĺpec174" headerRowDxfId="1123" dataDxfId="1122"/>
    <tableColumn id="173" xr3:uid="{00000000-0010-0000-0400-0000AD000000}" name="Stĺpec173" headerRowDxfId="1121" dataDxfId="1120"/>
    <tableColumn id="172" xr3:uid="{00000000-0010-0000-0400-0000AC000000}" name="Stĺpec172" headerRowDxfId="1119" dataDxfId="1118"/>
    <tableColumn id="171" xr3:uid="{00000000-0010-0000-0400-0000AB000000}" name="Stĺpec171" headerRowDxfId="1117" dataDxfId="1116"/>
    <tableColumn id="170" xr3:uid="{00000000-0010-0000-0400-0000AA000000}" name="Stĺpec170" headerRowDxfId="1115" dataDxfId="1114"/>
    <tableColumn id="169" xr3:uid="{00000000-0010-0000-0400-0000A9000000}" name="Stĺpec169" headerRowDxfId="1113" dataDxfId="1112"/>
    <tableColumn id="168" xr3:uid="{00000000-0010-0000-0400-0000A8000000}" name="Stĺpec168" headerRowDxfId="1111" dataDxfId="1110"/>
    <tableColumn id="167" xr3:uid="{00000000-0010-0000-0400-0000A7000000}" name="Stĺpec167" headerRowDxfId="1109" dataDxfId="1108"/>
    <tableColumn id="166" xr3:uid="{00000000-0010-0000-0400-0000A6000000}" name="Stĺpec166" headerRowDxfId="1107" dataDxfId="1106"/>
    <tableColumn id="165" xr3:uid="{00000000-0010-0000-0400-0000A5000000}" name="Stĺpec165" headerRowDxfId="1105" dataDxfId="1104"/>
    <tableColumn id="164" xr3:uid="{00000000-0010-0000-0400-0000A4000000}" name="Stĺpec164" headerRowDxfId="1103" dataDxfId="1102"/>
    <tableColumn id="163" xr3:uid="{00000000-0010-0000-0400-0000A3000000}" name="Stĺpec163" headerRowDxfId="1101" dataDxfId="1100"/>
    <tableColumn id="162" xr3:uid="{00000000-0010-0000-0400-0000A2000000}" name="Stĺpec162" headerRowDxfId="1099" dataDxfId="1098"/>
    <tableColumn id="161" xr3:uid="{00000000-0010-0000-0400-0000A1000000}" name="Stĺpec161" headerRowDxfId="1097" dataDxfId="1096"/>
    <tableColumn id="160" xr3:uid="{00000000-0010-0000-0400-0000A0000000}" name="Stĺpec160" headerRowDxfId="1095" dataDxfId="1094"/>
    <tableColumn id="159" xr3:uid="{00000000-0010-0000-0400-00009F000000}" name="Stĺpec159" headerRowDxfId="1093" dataDxfId="1092"/>
    <tableColumn id="158" xr3:uid="{00000000-0010-0000-0400-00009E000000}" name="Stĺpec158" headerRowDxfId="1091" dataDxfId="1090"/>
    <tableColumn id="157" xr3:uid="{00000000-0010-0000-0400-00009D000000}" name="Stĺpec157" headerRowDxfId="1089" dataDxfId="1088"/>
    <tableColumn id="156" xr3:uid="{00000000-0010-0000-0400-00009C000000}" name="Stĺpec156" headerRowDxfId="1087" dataDxfId="1086"/>
    <tableColumn id="155" xr3:uid="{00000000-0010-0000-0400-00009B000000}" name="Stĺpec155" headerRowDxfId="1085" dataDxfId="1084"/>
    <tableColumn id="154" xr3:uid="{00000000-0010-0000-0400-00009A000000}" name="Stĺpec154" headerRowDxfId="1083" dataDxfId="1082"/>
    <tableColumn id="153" xr3:uid="{00000000-0010-0000-0400-000099000000}" name="Stĺpec153" headerRowDxfId="1081" dataDxfId="1080"/>
    <tableColumn id="152" xr3:uid="{00000000-0010-0000-0400-000098000000}" name="Stĺpec152" headerRowDxfId="1079" dataDxfId="1078"/>
    <tableColumn id="151" xr3:uid="{00000000-0010-0000-0400-000097000000}" name="Stĺpec151" headerRowDxfId="1077" dataDxfId="1076"/>
    <tableColumn id="150" xr3:uid="{00000000-0010-0000-0400-000096000000}" name="Stĺpec150" headerRowDxfId="1075" dataDxfId="1074"/>
    <tableColumn id="184" xr3:uid="{00000000-0010-0000-0400-0000B8000000}" name="Stĺpec184" headerRowDxfId="1073" dataDxfId="1072"/>
    <tableColumn id="183" xr3:uid="{00000000-0010-0000-0400-0000B7000000}" name="Stĺpec183" headerRowDxfId="1071" dataDxfId="1070"/>
    <tableColumn id="182" xr3:uid="{00000000-0010-0000-0400-0000B6000000}" name="Stĺpec182" headerRowDxfId="1069" dataDxfId="1068"/>
    <tableColumn id="181" xr3:uid="{00000000-0010-0000-0400-0000B5000000}" name="Stĺpec181" headerRowDxfId="1067" dataDxfId="1066"/>
    <tableColumn id="180" xr3:uid="{00000000-0010-0000-0400-0000B4000000}" name="Stĺpec180" headerRowDxfId="1065" dataDxfId="1064"/>
    <tableColumn id="234" xr3:uid="{00000000-0010-0000-0400-0000EA000000}" name="Stĺpec234" headerRowDxfId="1063" dataDxfId="1062"/>
    <tableColumn id="233" xr3:uid="{00000000-0010-0000-0400-0000E9000000}" name="Stĺpec233" headerRowDxfId="1061" dataDxfId="1060"/>
    <tableColumn id="232" xr3:uid="{00000000-0010-0000-0400-0000E8000000}" name="Stĺpec232" headerRowDxfId="1059" dataDxfId="1058"/>
    <tableColumn id="231" xr3:uid="{00000000-0010-0000-0400-0000E7000000}" name="Stĺpec231" headerRowDxfId="1057" dataDxfId="1056"/>
    <tableColumn id="230" xr3:uid="{00000000-0010-0000-0400-0000E6000000}" name="Stĺpec230" headerRowDxfId="1055" dataDxfId="1054"/>
    <tableColumn id="229" xr3:uid="{00000000-0010-0000-0400-0000E5000000}" name="Stĺpec229" headerRowDxfId="1053" dataDxfId="1052"/>
    <tableColumn id="228" xr3:uid="{00000000-0010-0000-0400-0000E4000000}" name="Stĺpec228" headerRowDxfId="1051" dataDxfId="1050"/>
    <tableColumn id="227" xr3:uid="{00000000-0010-0000-0400-0000E3000000}" name="Stĺpec227" headerRowDxfId="1049" dataDxfId="1048"/>
    <tableColumn id="226" xr3:uid="{00000000-0010-0000-0400-0000E2000000}" name="Stĺpec226" headerRowDxfId="1047" dataDxfId="1046"/>
    <tableColumn id="225" xr3:uid="{00000000-0010-0000-0400-0000E1000000}" name="Stĺpec225" headerRowDxfId="1045" dataDxfId="1044"/>
    <tableColumn id="224" xr3:uid="{00000000-0010-0000-0400-0000E0000000}" name="Stĺpec224" headerRowDxfId="1043" dataDxfId="1042"/>
    <tableColumn id="223" xr3:uid="{00000000-0010-0000-0400-0000DF000000}" name="Stĺpec223" headerRowDxfId="1041" dataDxfId="1040"/>
    <tableColumn id="222" xr3:uid="{00000000-0010-0000-0400-0000DE000000}" name="Stĺpec222" headerRowDxfId="1039" dataDxfId="1038"/>
    <tableColumn id="221" xr3:uid="{00000000-0010-0000-0400-0000DD000000}" name="Stĺpec221" headerRowDxfId="1037" dataDxfId="1036"/>
    <tableColumn id="220" xr3:uid="{00000000-0010-0000-0400-0000DC000000}" name="Stĺpec220" headerRowDxfId="1035" dataDxfId="1034"/>
    <tableColumn id="219" xr3:uid="{00000000-0010-0000-0400-0000DB000000}" name="Stĺpec219" headerRowDxfId="1033" dataDxfId="1032"/>
    <tableColumn id="218" xr3:uid="{00000000-0010-0000-0400-0000DA000000}" name="Stĺpec218" headerRowDxfId="1031" dataDxfId="1030"/>
    <tableColumn id="217" xr3:uid="{00000000-0010-0000-0400-0000D9000000}" name="Stĺpec217" headerRowDxfId="1029" dataDxfId="1028"/>
    <tableColumn id="216" xr3:uid="{00000000-0010-0000-0400-0000D8000000}" name="Stĺpec216" headerRowDxfId="1027" dataDxfId="1026"/>
    <tableColumn id="215" xr3:uid="{00000000-0010-0000-0400-0000D7000000}" name="Stĺpec215" headerRowDxfId="1025" dataDxfId="1024"/>
    <tableColumn id="214" xr3:uid="{00000000-0010-0000-0400-0000D6000000}" name="Stĺpec214" headerRowDxfId="1023" dataDxfId="1022"/>
    <tableColumn id="213" xr3:uid="{00000000-0010-0000-0400-0000D5000000}" name="Stĺpec213" headerRowDxfId="1021" dataDxfId="1020"/>
    <tableColumn id="212" xr3:uid="{00000000-0010-0000-0400-0000D4000000}" name="Stĺpec212" headerRowDxfId="1019" dataDxfId="1018"/>
    <tableColumn id="211" xr3:uid="{00000000-0010-0000-0400-0000D3000000}" name="Stĺpec211" headerRowDxfId="1017" dataDxfId="1016"/>
    <tableColumn id="210" xr3:uid="{00000000-0010-0000-0400-0000D2000000}" name="Stĺpec210" headerRowDxfId="1015" dataDxfId="1014"/>
    <tableColumn id="209" xr3:uid="{00000000-0010-0000-0400-0000D1000000}" name="Stĺpec209" headerRowDxfId="1013" dataDxfId="1012"/>
    <tableColumn id="208" xr3:uid="{00000000-0010-0000-0400-0000D0000000}" name="Stĺpec208" headerRowDxfId="1011" dataDxfId="1010"/>
    <tableColumn id="207" xr3:uid="{00000000-0010-0000-0400-0000CF000000}" name="Stĺpec207" headerRowDxfId="1009" dataDxfId="1008"/>
    <tableColumn id="206" xr3:uid="{00000000-0010-0000-0400-0000CE000000}" name="Stĺpec206" headerRowDxfId="1007" dataDxfId="1006"/>
    <tableColumn id="205" xr3:uid="{00000000-0010-0000-0400-0000CD000000}" name="Stĺpec205" headerRowDxfId="1005" dataDxfId="1004"/>
    <tableColumn id="204" xr3:uid="{00000000-0010-0000-0400-0000CC000000}" name="Stĺpec204" headerRowDxfId="1003" dataDxfId="1002"/>
    <tableColumn id="203" xr3:uid="{00000000-0010-0000-0400-0000CB000000}" name="Stĺpec203" headerRowDxfId="1001" dataDxfId="1000"/>
    <tableColumn id="202" xr3:uid="{00000000-0010-0000-0400-0000CA000000}" name="Stĺpec202" headerRowDxfId="999" dataDxfId="998"/>
    <tableColumn id="201" xr3:uid="{00000000-0010-0000-0400-0000C9000000}" name="Stĺpec201" headerRowDxfId="997" dataDxfId="996"/>
    <tableColumn id="200" xr3:uid="{00000000-0010-0000-0400-0000C8000000}" name="Stĺpec200" headerRowDxfId="995" dataDxfId="994"/>
    <tableColumn id="199" xr3:uid="{00000000-0010-0000-0400-0000C7000000}" name="Stĺpec199" headerRowDxfId="993" dataDxfId="992"/>
    <tableColumn id="198" xr3:uid="{00000000-0010-0000-0400-0000C6000000}" name="Stĺpec198" headerRowDxfId="991" dataDxfId="990"/>
    <tableColumn id="197" xr3:uid="{00000000-0010-0000-0400-0000C5000000}" name="Stĺpec197" headerRowDxfId="989" dataDxfId="988"/>
    <tableColumn id="196" xr3:uid="{00000000-0010-0000-0400-0000C4000000}" name="Stĺpec196" headerRowDxfId="987" dataDxfId="986"/>
    <tableColumn id="195" xr3:uid="{00000000-0010-0000-0400-0000C3000000}" name="Stĺpec195" headerRowDxfId="985" dataDxfId="984"/>
    <tableColumn id="194" xr3:uid="{00000000-0010-0000-0400-0000C2000000}" name="Stĺpec194" headerRowDxfId="983" dataDxfId="982"/>
    <tableColumn id="193" xr3:uid="{00000000-0010-0000-0400-0000C1000000}" name="Stĺpec193" headerRowDxfId="981" dataDxfId="980"/>
    <tableColumn id="192" xr3:uid="{00000000-0010-0000-0400-0000C0000000}" name="Stĺpec192" headerRowDxfId="979" dataDxfId="978"/>
    <tableColumn id="191" xr3:uid="{00000000-0010-0000-0400-0000BF000000}" name="Stĺpec191" headerRowDxfId="977" dataDxfId="976"/>
    <tableColumn id="190" xr3:uid="{00000000-0010-0000-0400-0000BE000000}" name="Stĺpec190" headerRowDxfId="975" dataDxfId="974"/>
    <tableColumn id="189" xr3:uid="{00000000-0010-0000-0400-0000BD000000}" name="Stĺpec189" headerRowDxfId="973" dataDxfId="972"/>
    <tableColumn id="188" xr3:uid="{00000000-0010-0000-0400-0000BC000000}" name="Stĺpec188" headerRowDxfId="971" dataDxfId="970"/>
    <tableColumn id="187" xr3:uid="{00000000-0010-0000-0400-0000BB000000}" name="Stĺpec187" headerRowDxfId="969" dataDxfId="968"/>
    <tableColumn id="186" xr3:uid="{00000000-0010-0000-0400-0000BA000000}" name="Stĺpec186" headerRowDxfId="967" dataDxfId="966"/>
    <tableColumn id="185" xr3:uid="{00000000-0010-0000-0400-0000B9000000}" name="Stĺpec185" headerRowDxfId="965" dataDxfId="964"/>
    <tableColumn id="179" xr3:uid="{00000000-0010-0000-0400-0000B3000000}" name="Stĺpec179" headerRowDxfId="963" dataDxfId="962"/>
    <tableColumn id="297" xr3:uid="{00000000-0010-0000-0400-000029010000}" name="Stĺpec297" headerRowDxfId="961" dataDxfId="960"/>
    <tableColumn id="296" xr3:uid="{00000000-0010-0000-0400-000028010000}" name="Stĺpec296" headerRowDxfId="959" dataDxfId="958"/>
    <tableColumn id="295" xr3:uid="{00000000-0010-0000-0400-000027010000}" name="Stĺpec295" headerRowDxfId="957" dataDxfId="956"/>
    <tableColumn id="294" xr3:uid="{00000000-0010-0000-0400-000026010000}" name="Stĺpec294" headerRowDxfId="955" dataDxfId="954"/>
    <tableColumn id="293" xr3:uid="{00000000-0010-0000-0400-000025010000}" name="Stĺpec293" headerRowDxfId="953" dataDxfId="952"/>
    <tableColumn id="292" xr3:uid="{00000000-0010-0000-0400-000024010000}" name="Stĺpec292" headerRowDxfId="951" dataDxfId="950"/>
    <tableColumn id="291" xr3:uid="{00000000-0010-0000-0400-000023010000}" name="Stĺpec291" headerRowDxfId="949" dataDxfId="948"/>
    <tableColumn id="290" xr3:uid="{00000000-0010-0000-0400-000022010000}" name="Stĺpec290" headerRowDxfId="947" dataDxfId="946"/>
    <tableColumn id="289" xr3:uid="{00000000-0010-0000-0400-000021010000}" name="Stĺpec289" headerRowDxfId="945" dataDxfId="944"/>
    <tableColumn id="288" xr3:uid="{00000000-0010-0000-0400-000020010000}" name="Stĺpec288" headerRowDxfId="943" dataDxfId="942"/>
    <tableColumn id="287" xr3:uid="{00000000-0010-0000-0400-00001F010000}" name="Stĺpec287" headerRowDxfId="941" dataDxfId="940"/>
    <tableColumn id="286" xr3:uid="{00000000-0010-0000-0400-00001E010000}" name="Stĺpec286" headerRowDxfId="939" dataDxfId="938"/>
    <tableColumn id="285" xr3:uid="{00000000-0010-0000-0400-00001D010000}" name="Stĺpec285" headerRowDxfId="937" dataDxfId="936"/>
    <tableColumn id="284" xr3:uid="{00000000-0010-0000-0400-00001C010000}" name="Stĺpec284" headerRowDxfId="935" dataDxfId="934"/>
    <tableColumn id="283" xr3:uid="{00000000-0010-0000-0400-00001B010000}" name="Stĺpec283" headerRowDxfId="933" dataDxfId="932"/>
    <tableColumn id="282" xr3:uid="{00000000-0010-0000-0400-00001A010000}" name="Stĺpec282" headerRowDxfId="931" dataDxfId="930"/>
    <tableColumn id="281" xr3:uid="{00000000-0010-0000-0400-000019010000}" name="Stĺpec281" headerRowDxfId="929" dataDxfId="928"/>
    <tableColumn id="280" xr3:uid="{00000000-0010-0000-0400-000018010000}" name="Stĺpec280" headerRowDxfId="927" dataDxfId="926"/>
    <tableColumn id="279" xr3:uid="{00000000-0010-0000-0400-000017010000}" name="Stĺpec279" headerRowDxfId="925" dataDxfId="924"/>
    <tableColumn id="278" xr3:uid="{00000000-0010-0000-0400-000016010000}" name="Stĺpec278" headerRowDxfId="923" dataDxfId="922"/>
    <tableColumn id="277" xr3:uid="{00000000-0010-0000-0400-000015010000}" name="Stĺpec277" headerRowDxfId="921" dataDxfId="920"/>
    <tableColumn id="276" xr3:uid="{00000000-0010-0000-0400-000014010000}" name="Stĺpec276" headerRowDxfId="919" dataDxfId="918"/>
    <tableColumn id="275" xr3:uid="{00000000-0010-0000-0400-000013010000}" name="Stĺpec275" headerRowDxfId="917" dataDxfId="916"/>
    <tableColumn id="274" xr3:uid="{00000000-0010-0000-0400-000012010000}" name="Stĺpec274" headerRowDxfId="915" dataDxfId="914"/>
    <tableColumn id="273" xr3:uid="{00000000-0010-0000-0400-000011010000}" name="Stĺpec273" headerRowDxfId="913" dataDxfId="912"/>
    <tableColumn id="272" xr3:uid="{00000000-0010-0000-0400-000010010000}" name="Stĺpec272" headerRowDxfId="911" dataDxfId="910"/>
    <tableColumn id="271" xr3:uid="{00000000-0010-0000-0400-00000F010000}" name="Stĺpec271" headerRowDxfId="909" dataDxfId="908"/>
    <tableColumn id="270" xr3:uid="{00000000-0010-0000-0400-00000E010000}" name="Stĺpec270" headerRowDxfId="907" dataDxfId="906"/>
    <tableColumn id="269" xr3:uid="{00000000-0010-0000-0400-00000D010000}" name="Stĺpec269" headerRowDxfId="905" dataDxfId="904"/>
    <tableColumn id="268" xr3:uid="{00000000-0010-0000-0400-00000C010000}" name="Stĺpec268" headerRowDxfId="903" dataDxfId="902"/>
    <tableColumn id="267" xr3:uid="{00000000-0010-0000-0400-00000B010000}" name="Stĺpec267" headerRowDxfId="901" dataDxfId="900"/>
    <tableColumn id="266" xr3:uid="{00000000-0010-0000-0400-00000A010000}" name="Stĺpec266" headerRowDxfId="899" dataDxfId="898"/>
    <tableColumn id="265" xr3:uid="{00000000-0010-0000-0400-000009010000}" name="Stĺpec265" headerRowDxfId="897" dataDxfId="896"/>
    <tableColumn id="264" xr3:uid="{00000000-0010-0000-0400-000008010000}" name="Stĺpec264" headerRowDxfId="895" dataDxfId="894"/>
    <tableColumn id="263" xr3:uid="{00000000-0010-0000-0400-000007010000}" name="Stĺpec263" headerRowDxfId="893" dataDxfId="892"/>
    <tableColumn id="262" xr3:uid="{00000000-0010-0000-0400-000006010000}" name="Stĺpec262" headerRowDxfId="891" dataDxfId="890"/>
    <tableColumn id="261" xr3:uid="{00000000-0010-0000-0400-000005010000}" name="Stĺpec261" headerRowDxfId="889" dataDxfId="888"/>
    <tableColumn id="260" xr3:uid="{00000000-0010-0000-0400-000004010000}" name="Stĺpec260" headerRowDxfId="887" dataDxfId="886"/>
    <tableColumn id="259" xr3:uid="{00000000-0010-0000-0400-000003010000}" name="Stĺpec259" headerRowDxfId="885" dataDxfId="884"/>
    <tableColumn id="258" xr3:uid="{00000000-0010-0000-0400-000002010000}" name="Stĺpec258" headerRowDxfId="883" dataDxfId="882"/>
    <tableColumn id="257" xr3:uid="{00000000-0010-0000-0400-000001010000}" name="Stĺpec257" headerRowDxfId="881" dataDxfId="880"/>
    <tableColumn id="256" xr3:uid="{00000000-0010-0000-0400-000000010000}" name="Stĺpec256" headerRowDxfId="879" dataDxfId="878"/>
    <tableColumn id="255" xr3:uid="{00000000-0010-0000-0400-0000FF000000}" name="Stĺpec255" headerRowDxfId="877" dataDxfId="876"/>
    <tableColumn id="254" xr3:uid="{00000000-0010-0000-0400-0000FE000000}" name="Stĺpec254" headerRowDxfId="875" dataDxfId="874"/>
    <tableColumn id="320" xr3:uid="{00000000-0010-0000-0400-000040010000}" name="Stĺpec320" headerRowDxfId="873" dataDxfId="872"/>
    <tableColumn id="319" xr3:uid="{00000000-0010-0000-0400-00003F010000}" name="Stĺpec319" headerRowDxfId="871" dataDxfId="870"/>
    <tableColumn id="318" xr3:uid="{00000000-0010-0000-0400-00003E010000}" name="Stĺpec318" headerRowDxfId="869" dataDxfId="868"/>
    <tableColumn id="317" xr3:uid="{00000000-0010-0000-0400-00003D010000}" name="Stĺpec317" headerRowDxfId="867" dataDxfId="866"/>
    <tableColumn id="316" xr3:uid="{00000000-0010-0000-0400-00003C010000}" name="Stĺpec316" headerRowDxfId="865" dataDxfId="864"/>
    <tableColumn id="315" xr3:uid="{00000000-0010-0000-0400-00003B010000}" name="Stĺpec315" headerRowDxfId="863" dataDxfId="862"/>
    <tableColumn id="314" xr3:uid="{00000000-0010-0000-0400-00003A010000}" name="Stĺpec314" headerRowDxfId="861" dataDxfId="860"/>
    <tableColumn id="313" xr3:uid="{00000000-0010-0000-0400-000039010000}" name="Stĺpec313" headerRowDxfId="859" dataDxfId="858"/>
    <tableColumn id="312" xr3:uid="{00000000-0010-0000-0400-000038010000}" name="Stĺpec312" headerRowDxfId="857" dataDxfId="856"/>
    <tableColumn id="311" xr3:uid="{00000000-0010-0000-0400-000037010000}" name="Stĺpec311" headerRowDxfId="855" dataDxfId="854"/>
    <tableColumn id="310" xr3:uid="{00000000-0010-0000-0400-000036010000}" name="Stĺpec310" headerRowDxfId="853" dataDxfId="852"/>
    <tableColumn id="309" xr3:uid="{00000000-0010-0000-0400-000035010000}" name="Stĺpec309" headerRowDxfId="851" dataDxfId="850"/>
    <tableColumn id="308" xr3:uid="{00000000-0010-0000-0400-000034010000}" name="Stĺpec308" headerRowDxfId="849" dataDxfId="848"/>
    <tableColumn id="307" xr3:uid="{00000000-0010-0000-0400-000033010000}" name="Stĺpec307" headerRowDxfId="847" dataDxfId="846"/>
    <tableColumn id="306" xr3:uid="{00000000-0010-0000-0400-000032010000}" name="Stĺpec306" headerRowDxfId="845" dataDxfId="844"/>
    <tableColumn id="305" xr3:uid="{00000000-0010-0000-0400-000031010000}" name="Stĺpec305" headerRowDxfId="843" dataDxfId="842"/>
    <tableColumn id="304" xr3:uid="{00000000-0010-0000-0400-000030010000}" name="Stĺpec304" headerRowDxfId="841" dataDxfId="840"/>
    <tableColumn id="303" xr3:uid="{00000000-0010-0000-0400-00002F010000}" name="Stĺpec303" headerRowDxfId="839" dataDxfId="838"/>
    <tableColumn id="302" xr3:uid="{00000000-0010-0000-0400-00002E010000}" name="Stĺpec302" headerRowDxfId="837" dataDxfId="836"/>
    <tableColumn id="301" xr3:uid="{00000000-0010-0000-0400-00002D010000}" name="Stĺpec301" headerRowDxfId="835" dataDxfId="834"/>
    <tableColumn id="300" xr3:uid="{00000000-0010-0000-0400-00002C010000}" name="Stĺpec300" headerRowDxfId="833" dataDxfId="832"/>
    <tableColumn id="299" xr3:uid="{00000000-0010-0000-0400-00002B010000}" name="Stĺpec299" headerRowDxfId="831" dataDxfId="830"/>
    <tableColumn id="298" xr3:uid="{00000000-0010-0000-0400-00002A010000}" name="Stĺpec298" headerRowDxfId="829" dataDxfId="828"/>
    <tableColumn id="253" xr3:uid="{00000000-0010-0000-0400-0000FD000000}" name="Stĺpec253" headerRowDxfId="827" dataDxfId="826"/>
    <tableColumn id="252" xr3:uid="{00000000-0010-0000-0400-0000FC000000}" name="Stĺpec252" headerRowDxfId="825" dataDxfId="824"/>
    <tableColumn id="251" xr3:uid="{00000000-0010-0000-0400-0000FB000000}" name="Stĺpec251" headerRowDxfId="823" dataDxfId="822"/>
    <tableColumn id="250" xr3:uid="{00000000-0010-0000-0400-0000FA000000}" name="Stĺpec250" headerRowDxfId="821" dataDxfId="820"/>
    <tableColumn id="249" xr3:uid="{00000000-0010-0000-0400-0000F9000000}" name="Stĺpec249" headerRowDxfId="819" dataDxfId="818"/>
    <tableColumn id="248" xr3:uid="{00000000-0010-0000-0400-0000F8000000}" name="Stĺpec248" headerRowDxfId="817" dataDxfId="816"/>
    <tableColumn id="247" xr3:uid="{00000000-0010-0000-0400-0000F7000000}" name="Stĺpec247" headerRowDxfId="815" dataDxfId="814"/>
    <tableColumn id="246" xr3:uid="{00000000-0010-0000-0400-0000F6000000}" name="Stĺpec246" headerRowDxfId="813" dataDxfId="812"/>
    <tableColumn id="245" xr3:uid="{00000000-0010-0000-0400-0000F5000000}" name="Stĺpec245" headerRowDxfId="811" dataDxfId="810"/>
    <tableColumn id="244" xr3:uid="{00000000-0010-0000-0400-0000F4000000}" name="Stĺpec244" headerRowDxfId="809" dataDxfId="808"/>
    <tableColumn id="243" xr3:uid="{00000000-0010-0000-0400-0000F3000000}" name="Stĺpec243" headerRowDxfId="807" dataDxfId="806"/>
    <tableColumn id="242" xr3:uid="{00000000-0010-0000-0400-0000F2000000}" name="Stĺpec242" headerRowDxfId="805" dataDxfId="804"/>
    <tableColumn id="241" xr3:uid="{00000000-0010-0000-0400-0000F1000000}" name="Stĺpec241" headerRowDxfId="803" dataDxfId="802"/>
    <tableColumn id="240" xr3:uid="{00000000-0010-0000-0400-0000F0000000}" name="Stĺpec240" headerRowDxfId="801" dataDxfId="800"/>
    <tableColumn id="239" xr3:uid="{00000000-0010-0000-0400-0000EF000000}" name="Stĺpec239" headerRowDxfId="799" dataDxfId="798"/>
    <tableColumn id="238" xr3:uid="{00000000-0010-0000-0400-0000EE000000}" name="Stĺpec238" headerRowDxfId="797" dataDxfId="796"/>
    <tableColumn id="237" xr3:uid="{00000000-0010-0000-0400-0000ED000000}" name="Stĺpec237" headerRowDxfId="795" dataDxfId="794"/>
    <tableColumn id="178" xr3:uid="{00000000-0010-0000-0400-0000B2000000}" name="Stĺpec178" headerRowDxfId="793" dataDxfId="792"/>
    <tableColumn id="177" xr3:uid="{00000000-0010-0000-0400-0000B1000000}" name="Stĺpec177" headerRowDxfId="791" dataDxfId="790"/>
    <tableColumn id="176" xr3:uid="{00000000-0010-0000-0400-0000B0000000}" name="Stĺpec176" headerRowDxfId="789" dataDxfId="788"/>
    <tableColumn id="75" xr3:uid="{00000000-0010-0000-0400-00004B000000}" name="Stĺpec75" headerRowDxfId="787" dataDxfId="786"/>
    <tableColumn id="175" xr3:uid="{00000000-0010-0000-0400-0000AF000000}" name="Stĺpec175" headerRowDxfId="785" dataDxfId="784"/>
    <tableColumn id="74" xr3:uid="{00000000-0010-0000-0400-00004A000000}" name="Stĺpec74" headerRowDxfId="783" dataDxfId="782"/>
    <tableColumn id="328" xr3:uid="{00000000-0010-0000-0400-000048010000}" name="Stĺpec328" headerRowDxfId="781" dataDxfId="780"/>
    <tableColumn id="327" xr3:uid="{00000000-0010-0000-0400-000047010000}" name="Stĺpec327" headerRowDxfId="779" dataDxfId="778"/>
    <tableColumn id="326" xr3:uid="{00000000-0010-0000-0400-000046010000}" name="Stĺpec326" headerRowDxfId="777" dataDxfId="776"/>
    <tableColumn id="73" xr3:uid="{00000000-0010-0000-0400-000049000000}" name="Stĺpec73" headerRowDxfId="775" dataDxfId="774"/>
    <tableColumn id="72" xr3:uid="{00000000-0010-0000-0400-000048000000}" name="Stĺpec72" headerRowDxfId="773" dataDxfId="772"/>
    <tableColumn id="71" xr3:uid="{00000000-0010-0000-0400-000047000000}" name="Stĺpec71" headerRowDxfId="771" dataDxfId="770"/>
    <tableColumn id="70" xr3:uid="{00000000-0010-0000-0400-000046000000}" name="Stĺpec70" headerRowDxfId="769" dataDxfId="768"/>
    <tableColumn id="69" xr3:uid="{00000000-0010-0000-0400-000045000000}" name="Stĺpec69" headerRowDxfId="767" dataDxfId="766"/>
    <tableColumn id="334" xr3:uid="{00000000-0010-0000-0400-00004E010000}" name="Stĺpec334" headerRowDxfId="765" dataDxfId="764"/>
    <tableColumn id="333" xr3:uid="{00000000-0010-0000-0400-00004D010000}" name="Stĺpec333" headerRowDxfId="763" dataDxfId="762"/>
    <tableColumn id="332" xr3:uid="{00000000-0010-0000-0400-00004C010000}" name="Stĺpec332" headerRowDxfId="761" dataDxfId="760"/>
    <tableColumn id="331" xr3:uid="{00000000-0010-0000-0400-00004B010000}" name="Stĺpec331" headerRowDxfId="759" dataDxfId="758"/>
    <tableColumn id="330" xr3:uid="{00000000-0010-0000-0400-00004A010000}" name="Stĺpec330" headerRowDxfId="757" dataDxfId="756"/>
    <tableColumn id="329" xr3:uid="{00000000-0010-0000-0400-000049010000}" name="Stĺpec329" headerRowDxfId="755" dataDxfId="754"/>
    <tableColumn id="324" xr3:uid="{00000000-0010-0000-0400-000044010000}" name="Stĺpec324" headerRowDxfId="753" dataDxfId="752"/>
    <tableColumn id="323" xr3:uid="{00000000-0010-0000-0400-000043010000}" name="Stĺpec323" headerRowDxfId="751" dataDxfId="750"/>
    <tableColumn id="322" xr3:uid="{00000000-0010-0000-0400-000042010000}" name="Stĺpec322" headerRowDxfId="749" dataDxfId="748"/>
    <tableColumn id="321" xr3:uid="{00000000-0010-0000-0400-000041010000}" name="Stĺpec321" headerRowDxfId="747" dataDxfId="746"/>
    <tableColumn id="343" xr3:uid="{00000000-0010-0000-0400-000057010000}" name="Stĺpec343" headerRowDxfId="745" dataDxfId="744"/>
    <tableColumn id="342" xr3:uid="{00000000-0010-0000-0400-000056010000}" name="Stĺpec342" headerRowDxfId="743" dataDxfId="742"/>
    <tableColumn id="341" xr3:uid="{00000000-0010-0000-0400-000055010000}" name="Stĺpec341" headerRowDxfId="741" dataDxfId="740"/>
    <tableColumn id="340" xr3:uid="{00000000-0010-0000-0400-000054010000}" name="Stĺpec340" headerRowDxfId="739" dataDxfId="738"/>
    <tableColumn id="339" xr3:uid="{00000000-0010-0000-0400-000053010000}" name="Stĺpec339" headerRowDxfId="737" dataDxfId="736"/>
    <tableColumn id="338" xr3:uid="{00000000-0010-0000-0400-000052010000}" name="Stĺpec338" headerRowDxfId="735" dataDxfId="734"/>
    <tableColumn id="337" xr3:uid="{00000000-0010-0000-0400-000051010000}" name="Stĺpec337" headerRowDxfId="733" dataDxfId="732"/>
    <tableColumn id="336" xr3:uid="{00000000-0010-0000-0400-000050010000}" name="Stĺpec336" headerRowDxfId="731" dataDxfId="730"/>
    <tableColumn id="335" xr3:uid="{00000000-0010-0000-0400-00004F010000}" name="Stĺpec335" headerRowDxfId="729" dataDxfId="728"/>
    <tableColumn id="325" xr3:uid="{00000000-0010-0000-0400-000045010000}" name="Stĺpec325" headerRowDxfId="727" dataDxfId="726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8:ME232" headerRowCount="0" totalsRowShown="0">
  <tableColumns count="343">
    <tableColumn id="1" xr3:uid="{00000000-0010-0000-0500-000001000000}" name="Stĺpec1" dataDxfId="725"/>
    <tableColumn id="2" xr3:uid="{00000000-0010-0000-0500-000002000000}" name="Stĺpec2" dataDxfId="724"/>
    <tableColumn id="3" xr3:uid="{00000000-0010-0000-0500-000003000000}" name="Stĺpec3" dataDxfId="723"/>
    <tableColumn id="4" xr3:uid="{00000000-0010-0000-0500-000004000000}" name="Stĺpec4" dataDxfId="722"/>
    <tableColumn id="5" xr3:uid="{00000000-0010-0000-0500-000005000000}" name="Stĺpec5"/>
    <tableColumn id="6" xr3:uid="{00000000-0010-0000-0500-000006000000}" name="Stĺpec6" dataDxfId="721"/>
    <tableColumn id="7" xr3:uid="{00000000-0010-0000-0500-000007000000}" name="Stĺpec7" dataDxfId="720"/>
    <tableColumn id="8" xr3:uid="{00000000-0010-0000-0500-000008000000}" name="Stĺpec8"/>
    <tableColumn id="9" xr3:uid="{00000000-0010-0000-0500-000009000000}" name="Stĺpec9" dataDxfId="719"/>
    <tableColumn id="10" xr3:uid="{00000000-0010-0000-0500-00000A000000}" name="Stĺpec10" dataDxfId="718"/>
    <tableColumn id="11" xr3:uid="{00000000-0010-0000-0500-00000B000000}" name="Stĺpec11" dataDxfId="717"/>
    <tableColumn id="12" xr3:uid="{00000000-0010-0000-0500-00000C000000}" name="Stĺpec12" dataDxfId="716"/>
    <tableColumn id="13" xr3:uid="{00000000-0010-0000-0500-00000D000000}" name="Stĺpec13" dataDxfId="715"/>
    <tableColumn id="14" xr3:uid="{00000000-0010-0000-0500-00000E000000}" name="Stĺpec14" dataDxfId="714"/>
    <tableColumn id="15" xr3:uid="{00000000-0010-0000-0500-00000F000000}" name="Stĺpec15" dataDxfId="713"/>
    <tableColumn id="16" xr3:uid="{00000000-0010-0000-0500-000010000000}" name="Stĺpec16" dataDxfId="712"/>
    <tableColumn id="17" xr3:uid="{00000000-0010-0000-0500-000011000000}" name="Stĺpec17" dataDxfId="711"/>
    <tableColumn id="18" xr3:uid="{00000000-0010-0000-0500-000012000000}" name="Stĺpec18" dataDxfId="710"/>
    <tableColumn id="19" xr3:uid="{00000000-0010-0000-0500-000013000000}" name="Stĺpec19" dataDxfId="709"/>
    <tableColumn id="20" xr3:uid="{00000000-0010-0000-0500-000014000000}" name="Stĺpec20" dataDxfId="708"/>
    <tableColumn id="21" xr3:uid="{00000000-0010-0000-0500-000015000000}" name="Stĺpec21" dataDxfId="707"/>
    <tableColumn id="22" xr3:uid="{00000000-0010-0000-0500-000016000000}" name="Stĺpec22" dataDxfId="706"/>
    <tableColumn id="23" xr3:uid="{00000000-0010-0000-0500-000017000000}" name="Stĺpec23" dataDxfId="705"/>
    <tableColumn id="24" xr3:uid="{00000000-0010-0000-0500-000018000000}" name="Stĺpec24" dataDxfId="704"/>
    <tableColumn id="25" xr3:uid="{00000000-0010-0000-0500-000019000000}" name="Stĺpec25" dataDxfId="703"/>
    <tableColumn id="26" xr3:uid="{00000000-0010-0000-0500-00001A000000}" name="Stĺpec26" dataDxfId="702"/>
    <tableColumn id="27" xr3:uid="{00000000-0010-0000-0500-00001B000000}" name="Stĺpec27" dataDxfId="701"/>
    <tableColumn id="28" xr3:uid="{00000000-0010-0000-0500-00001C000000}" name="Stĺpec28" dataDxfId="700"/>
    <tableColumn id="29" xr3:uid="{00000000-0010-0000-0500-00001D000000}" name="Stĺpec29" dataDxfId="699"/>
    <tableColumn id="30" xr3:uid="{00000000-0010-0000-0500-00001E000000}" name="Stĺpec30" dataDxfId="698"/>
    <tableColumn id="31" xr3:uid="{00000000-0010-0000-0500-00001F000000}" name="Stĺpec31" dataDxfId="697"/>
    <tableColumn id="32" xr3:uid="{00000000-0010-0000-0500-000020000000}" name="Stĺpec32" dataDxfId="696"/>
    <tableColumn id="33" xr3:uid="{00000000-0010-0000-0500-000021000000}" name="Stĺpec33" dataDxfId="695"/>
    <tableColumn id="34" xr3:uid="{00000000-0010-0000-0500-000022000000}" name="Stĺpec34" dataDxfId="694"/>
    <tableColumn id="35" xr3:uid="{00000000-0010-0000-0500-000023000000}" name="Stĺpec35" dataDxfId="693"/>
    <tableColumn id="36" xr3:uid="{00000000-0010-0000-0500-000024000000}" name="Stĺpec36" dataDxfId="692"/>
    <tableColumn id="37" xr3:uid="{00000000-0010-0000-0500-000025000000}" name="Stĺpec37" dataDxfId="691"/>
    <tableColumn id="38" xr3:uid="{00000000-0010-0000-0500-000026000000}" name="Stĺpec38" dataDxfId="690"/>
    <tableColumn id="39" xr3:uid="{00000000-0010-0000-0500-000027000000}" name="Stĺpec39" dataDxfId="689"/>
    <tableColumn id="40" xr3:uid="{00000000-0010-0000-0500-000028000000}" name="Stĺpec40" dataDxfId="688"/>
    <tableColumn id="41" xr3:uid="{00000000-0010-0000-0500-000029000000}" name="Stĺpec41" dataDxfId="687"/>
    <tableColumn id="42" xr3:uid="{00000000-0010-0000-0500-00002A000000}" name="Stĺpec42" dataDxfId="686"/>
    <tableColumn id="43" xr3:uid="{00000000-0010-0000-0500-00002B000000}" name="Stĺpec43" dataDxfId="685"/>
    <tableColumn id="44" xr3:uid="{00000000-0010-0000-0500-00002C000000}" name="Stĺpec44" dataDxfId="684"/>
    <tableColumn id="45" xr3:uid="{00000000-0010-0000-0500-00002D000000}" name="Stĺpec45" dataDxfId="683"/>
    <tableColumn id="46" xr3:uid="{00000000-0010-0000-0500-00002E000000}" name="Stĺpec46" dataDxfId="682"/>
    <tableColumn id="47" xr3:uid="{00000000-0010-0000-0500-00002F000000}" name="Stĺpec47" dataDxfId="681"/>
    <tableColumn id="48" xr3:uid="{00000000-0010-0000-0500-000030000000}" name="Stĺpec48" dataDxfId="680"/>
    <tableColumn id="49" xr3:uid="{00000000-0010-0000-0500-000031000000}" name="Stĺpec49" dataDxfId="679"/>
    <tableColumn id="50" xr3:uid="{00000000-0010-0000-0500-000032000000}" name="Stĺpec50" dataDxfId="678"/>
    <tableColumn id="51" xr3:uid="{00000000-0010-0000-0500-000033000000}" name="Stĺpec51" dataDxfId="677"/>
    <tableColumn id="52" xr3:uid="{00000000-0010-0000-0500-000034000000}" name="Stĺpec52" dataDxfId="676"/>
    <tableColumn id="53" xr3:uid="{00000000-0010-0000-0500-000035000000}" name="Stĺpec53" dataDxfId="675"/>
    <tableColumn id="54" xr3:uid="{00000000-0010-0000-0500-000036000000}" name="Stĺpec54" dataDxfId="674"/>
    <tableColumn id="55" xr3:uid="{00000000-0010-0000-0500-000037000000}" name="Stĺpec55" dataDxfId="673"/>
    <tableColumn id="56" xr3:uid="{00000000-0010-0000-0500-000038000000}" name="Stĺpec56" dataDxfId="672"/>
    <tableColumn id="57" xr3:uid="{00000000-0010-0000-0500-000039000000}" name="Stĺpec57" dataDxfId="671"/>
    <tableColumn id="58" xr3:uid="{00000000-0010-0000-0500-00003A000000}" name="Stĺpec58" dataDxfId="670"/>
    <tableColumn id="59" xr3:uid="{00000000-0010-0000-0500-00003B000000}" name="Stĺpec59" dataDxfId="669"/>
    <tableColumn id="60" xr3:uid="{00000000-0010-0000-0500-00003C000000}" name="Stĺpec60" dataDxfId="668"/>
    <tableColumn id="64" xr3:uid="{00000000-0010-0000-0500-000040000000}" name="Stĺpec64" dataDxfId="667"/>
    <tableColumn id="65" xr3:uid="{00000000-0010-0000-0500-000041000000}" name="Stĺpec65" dataDxfId="666"/>
    <tableColumn id="66" xr3:uid="{00000000-0010-0000-0500-000042000000}" name="Stĺpec66" dataDxfId="665"/>
    <tableColumn id="67" xr3:uid="{00000000-0010-0000-0500-000043000000}" name="Stĺpec67" dataDxfId="664"/>
    <tableColumn id="68" xr3:uid="{00000000-0010-0000-0500-000044000000}" name="Stĺpec68" dataDxfId="663"/>
    <tableColumn id="69" xr3:uid="{00000000-0010-0000-0500-000045000000}" name="Stĺpec69" dataDxfId="662"/>
    <tableColumn id="70" xr3:uid="{00000000-0010-0000-0500-000046000000}" name="Stĺpec70" dataDxfId="661"/>
    <tableColumn id="71" xr3:uid="{00000000-0010-0000-0500-000047000000}" name="Stĺpec71" dataDxfId="660"/>
    <tableColumn id="72" xr3:uid="{00000000-0010-0000-0500-000048000000}" name="Stĺpec72" dataDxfId="659"/>
    <tableColumn id="73" xr3:uid="{00000000-0010-0000-0500-000049000000}" name="Stĺpec73" dataDxfId="658"/>
    <tableColumn id="74" xr3:uid="{00000000-0010-0000-0500-00004A000000}" name="Stĺpec74" dataDxfId="657"/>
    <tableColumn id="75" xr3:uid="{00000000-0010-0000-0500-00004B000000}" name="Stĺpec75" dataDxfId="656"/>
    <tableColumn id="76" xr3:uid="{00000000-0010-0000-0500-00004C000000}" name="Stĺpec76" dataDxfId="655"/>
    <tableColumn id="77" xr3:uid="{00000000-0010-0000-0500-00004D000000}" name="Stĺpec77" dataDxfId="654"/>
    <tableColumn id="78" xr3:uid="{00000000-0010-0000-0500-00004E000000}" name="Stĺpec78" dataDxfId="653"/>
    <tableColumn id="79" xr3:uid="{00000000-0010-0000-0500-00004F000000}" name="Stĺpec79" dataDxfId="652"/>
    <tableColumn id="80" xr3:uid="{00000000-0010-0000-0500-000050000000}" name="Stĺpec80" dataDxfId="651"/>
    <tableColumn id="81" xr3:uid="{00000000-0010-0000-0500-000051000000}" name="Stĺpec81" dataDxfId="650"/>
    <tableColumn id="82" xr3:uid="{00000000-0010-0000-0500-000052000000}" name="Stĺpec82" dataDxfId="649"/>
    <tableColumn id="83" xr3:uid="{00000000-0010-0000-0500-000053000000}" name="Stĺpec83" dataDxfId="648"/>
    <tableColumn id="84" xr3:uid="{00000000-0010-0000-0500-000054000000}" name="Stĺpec84" dataDxfId="647"/>
    <tableColumn id="85" xr3:uid="{00000000-0010-0000-0500-000055000000}" name="Stĺpec85" dataDxfId="646"/>
    <tableColumn id="86" xr3:uid="{00000000-0010-0000-0500-000056000000}" name="Stĺpec86" dataDxfId="645"/>
    <tableColumn id="87" xr3:uid="{00000000-0010-0000-0500-000057000000}" name="Stĺpec87" dataDxfId="644"/>
    <tableColumn id="88" xr3:uid="{00000000-0010-0000-0500-000058000000}" name="Stĺpec88" dataDxfId="643"/>
    <tableColumn id="90" xr3:uid="{00000000-0010-0000-0500-00005A000000}" name="Stĺpec90" dataDxfId="642"/>
    <tableColumn id="91" xr3:uid="{00000000-0010-0000-0500-00005B000000}" name="Stĺpec91" dataDxfId="641"/>
    <tableColumn id="92" xr3:uid="{00000000-0010-0000-0500-00005C000000}" name="Stĺpec92" dataDxfId="640"/>
    <tableColumn id="93" xr3:uid="{00000000-0010-0000-0500-00005D000000}" name="Stĺpec93" dataDxfId="639"/>
    <tableColumn id="94" xr3:uid="{00000000-0010-0000-0500-00005E000000}" name="Stĺpec94" dataDxfId="638"/>
    <tableColumn id="95" xr3:uid="{00000000-0010-0000-0500-00005F000000}" name="Stĺpec95" dataDxfId="637"/>
    <tableColumn id="96" xr3:uid="{00000000-0010-0000-0500-000060000000}" name="Stĺpec96" dataDxfId="636"/>
    <tableColumn id="97" xr3:uid="{00000000-0010-0000-0500-000061000000}" name="Stĺpec97" dataDxfId="635"/>
    <tableColumn id="98" xr3:uid="{00000000-0010-0000-0500-000062000000}" name="Stĺpec98" dataDxfId="634"/>
    <tableColumn id="99" xr3:uid="{00000000-0010-0000-0500-000063000000}" name="Stĺpec99" dataDxfId="633"/>
    <tableColumn id="100" xr3:uid="{00000000-0010-0000-0500-000064000000}" name="Stĺpec100" dataDxfId="632"/>
    <tableColumn id="101" xr3:uid="{00000000-0010-0000-0500-000065000000}" name="Stĺpec101" dataDxfId="631"/>
    <tableColumn id="102" xr3:uid="{00000000-0010-0000-0500-000066000000}" name="Stĺpec102" dataDxfId="630"/>
    <tableColumn id="103" xr3:uid="{00000000-0010-0000-0500-000067000000}" name="Stĺpec103" dataDxfId="629"/>
    <tableColumn id="104" xr3:uid="{00000000-0010-0000-0500-000068000000}" name="Stĺpec104" dataDxfId="628"/>
    <tableColumn id="105" xr3:uid="{00000000-0010-0000-0500-000069000000}" name="Stĺpec105" dataDxfId="627"/>
    <tableColumn id="106" xr3:uid="{00000000-0010-0000-0500-00006A000000}" name="Stĺpec106" dataDxfId="626"/>
    <tableColumn id="107" xr3:uid="{00000000-0010-0000-0500-00006B000000}" name="Stĺpec107" dataDxfId="625"/>
    <tableColumn id="405" xr3:uid="{00000000-0010-0000-0500-000095010000}" name="Stĺpec405" dataDxfId="624"/>
    <tableColumn id="117" xr3:uid="{00000000-0010-0000-0500-000075000000}" name="Stĺpec117" dataDxfId="623"/>
    <tableColumn id="89" xr3:uid="{00000000-0010-0000-0500-000059000000}" name="Stĺpec89" dataDxfId="622"/>
    <tableColumn id="63" xr3:uid="{00000000-0010-0000-0500-00003F000000}" name="Stĺpec63" dataDxfId="621"/>
    <tableColumn id="62" xr3:uid="{00000000-0010-0000-0500-00003E000000}" name="Stĺpec62" dataDxfId="620"/>
    <tableColumn id="61" xr3:uid="{00000000-0010-0000-0500-00003D000000}" name="Stĺpec61" dataDxfId="619"/>
    <tableColumn id="407" xr3:uid="{00000000-0010-0000-0500-000097010000}" name="Stĺpec407" dataDxfId="618"/>
    <tableColumn id="406" xr3:uid="{00000000-0010-0000-0500-000096010000}" name="Stĺpec406" dataDxfId="617"/>
    <tableColumn id="156" xr3:uid="{00000000-0010-0000-0500-00009C000000}" name="Stĺpec156" dataDxfId="616"/>
    <tableColumn id="108" xr3:uid="{00000000-0010-0000-0500-00006C000000}" name="Stĺpec108" dataDxfId="615"/>
    <tableColumn id="109" xr3:uid="{00000000-0010-0000-0500-00006D000000}" name="Stĺpec109" dataDxfId="614"/>
    <tableColumn id="110" xr3:uid="{00000000-0010-0000-0500-00006E000000}" name="Stĺpec110" dataDxfId="613"/>
    <tableColumn id="111" xr3:uid="{00000000-0010-0000-0500-00006F000000}" name="Stĺpec111" dataDxfId="612"/>
    <tableColumn id="112" xr3:uid="{00000000-0010-0000-0500-000070000000}" name="Stĺpec112" dataDxfId="611"/>
    <tableColumn id="113" xr3:uid="{00000000-0010-0000-0500-000071000000}" name="Stĺpec113" dataDxfId="610"/>
    <tableColumn id="114" xr3:uid="{00000000-0010-0000-0500-000072000000}" name="Stĺpec114" dataDxfId="609"/>
    <tableColumn id="115" xr3:uid="{00000000-0010-0000-0500-000073000000}" name="Stĺpec115" dataDxfId="608"/>
    <tableColumn id="116" xr3:uid="{00000000-0010-0000-0500-000074000000}" name="Stĺpec116" dataDxfId="607"/>
    <tableColumn id="118" xr3:uid="{00000000-0010-0000-0500-000076000000}" name="Stĺpec118" dataDxfId="606"/>
    <tableColumn id="119" xr3:uid="{00000000-0010-0000-0500-000077000000}" name="Stĺpec119" dataDxfId="605"/>
    <tableColumn id="120" xr3:uid="{00000000-0010-0000-0500-000078000000}" name="Stĺpec120" dataDxfId="604"/>
    <tableColumn id="121" xr3:uid="{00000000-0010-0000-0500-000079000000}" name="Stĺpec121" dataDxfId="603"/>
    <tableColumn id="122" xr3:uid="{00000000-0010-0000-0500-00007A000000}" name="Stĺpec122" dataDxfId="602"/>
    <tableColumn id="123" xr3:uid="{00000000-0010-0000-0500-00007B000000}" name="Stĺpec123" dataDxfId="601"/>
    <tableColumn id="124" xr3:uid="{00000000-0010-0000-0500-00007C000000}" name="Stĺpec124" dataDxfId="600"/>
    <tableColumn id="125" xr3:uid="{00000000-0010-0000-0500-00007D000000}" name="Stĺpec125" dataDxfId="599"/>
    <tableColumn id="293" xr3:uid="{00000000-0010-0000-0500-000025010000}" name="Stĺpec293" dataDxfId="598"/>
    <tableColumn id="292" xr3:uid="{00000000-0010-0000-0500-000024010000}" name="Stĺpec292" dataDxfId="597"/>
    <tableColumn id="126" xr3:uid="{00000000-0010-0000-0500-00007E000000}" name="Stĺpec126" dataDxfId="596"/>
    <tableColumn id="127" xr3:uid="{00000000-0010-0000-0500-00007F000000}" name="Stĺpec127" dataDxfId="595"/>
    <tableColumn id="128" xr3:uid="{00000000-0010-0000-0500-000080000000}" name="Stĺpec128" dataDxfId="594"/>
    <tableColumn id="129" xr3:uid="{00000000-0010-0000-0500-000081000000}" name="Stĺpec129" dataDxfId="593"/>
    <tableColumn id="130" xr3:uid="{00000000-0010-0000-0500-000082000000}" name="Stĺpec130" dataDxfId="592"/>
    <tableColumn id="131" xr3:uid="{00000000-0010-0000-0500-000083000000}" name="Stĺpec131" dataDxfId="591"/>
    <tableColumn id="132" xr3:uid="{00000000-0010-0000-0500-000084000000}" name="Stĺpec132" dataDxfId="590"/>
    <tableColumn id="133" xr3:uid="{00000000-0010-0000-0500-000085000000}" name="Stĺpec133" dataDxfId="589"/>
    <tableColumn id="134" xr3:uid="{00000000-0010-0000-0500-000086000000}" name="Stĺpec134" dataDxfId="588"/>
    <tableColumn id="135" xr3:uid="{00000000-0010-0000-0500-000087000000}" name="Stĺpec135" dataDxfId="587"/>
    <tableColumn id="410" xr3:uid="{00000000-0010-0000-0500-00009A010000}" name="Stĺpec410" dataDxfId="586"/>
    <tableColumn id="409" xr3:uid="{00000000-0010-0000-0500-000099010000}" name="Stĺpec409" dataDxfId="585"/>
    <tableColumn id="408" xr3:uid="{00000000-0010-0000-0500-000098010000}" name="Stĺpec408" dataDxfId="584"/>
    <tableColumn id="136" xr3:uid="{00000000-0010-0000-0500-000088000000}" name="Stĺpec136" dataDxfId="583"/>
    <tableColumn id="137" xr3:uid="{00000000-0010-0000-0500-000089000000}" name="Stĺpec137" dataDxfId="582"/>
    <tableColumn id="138" xr3:uid="{00000000-0010-0000-0500-00008A000000}" name="Stĺpec138" dataDxfId="581"/>
    <tableColumn id="139" xr3:uid="{00000000-0010-0000-0500-00008B000000}" name="Stĺpec139" dataDxfId="580"/>
    <tableColumn id="140" xr3:uid="{00000000-0010-0000-0500-00008C000000}" name="Stĺpec140" dataDxfId="579"/>
    <tableColumn id="141" xr3:uid="{00000000-0010-0000-0500-00008D000000}" name="Stĺpec141" dataDxfId="578"/>
    <tableColumn id="142" xr3:uid="{00000000-0010-0000-0500-00008E000000}" name="Stĺpec142" dataDxfId="577"/>
    <tableColumn id="143" xr3:uid="{00000000-0010-0000-0500-00008F000000}" name="Stĺpec143" dataDxfId="576"/>
    <tableColumn id="144" xr3:uid="{00000000-0010-0000-0500-000090000000}" name="Stĺpec144" dataDxfId="575"/>
    <tableColumn id="145" xr3:uid="{00000000-0010-0000-0500-000091000000}" name="Stĺpec145" dataDxfId="574"/>
    <tableColumn id="146" xr3:uid="{00000000-0010-0000-0500-000092000000}" name="Stĺpec146" dataDxfId="573"/>
    <tableColumn id="147" xr3:uid="{00000000-0010-0000-0500-000093000000}" name="Stĺpec147" dataDxfId="572"/>
    <tableColumn id="148" xr3:uid="{00000000-0010-0000-0500-000094000000}" name="Stĺpec148" dataDxfId="571"/>
    <tableColumn id="149" xr3:uid="{00000000-0010-0000-0500-000095000000}" name="Stĺpec149" dataDxfId="570"/>
    <tableColumn id="413" xr3:uid="{00000000-0010-0000-0500-00009D010000}" name="Stĺpec413" dataDxfId="569"/>
    <tableColumn id="412" xr3:uid="{00000000-0010-0000-0500-00009C010000}" name="Stĺpec412" dataDxfId="568"/>
    <tableColumn id="411" xr3:uid="{00000000-0010-0000-0500-00009B010000}" name="Stĺpec411" dataDxfId="567"/>
    <tableColumn id="150" xr3:uid="{00000000-0010-0000-0500-000096000000}" name="Stĺpec150" dataDxfId="566"/>
    <tableColumn id="151" xr3:uid="{00000000-0010-0000-0500-000097000000}" name="Stĺpec151" dataDxfId="565"/>
    <tableColumn id="152" xr3:uid="{00000000-0010-0000-0500-000098000000}" name="Stĺpec152" dataDxfId="564"/>
    <tableColumn id="153" xr3:uid="{00000000-0010-0000-0500-000099000000}" name="Stĺpec153" dataDxfId="563"/>
    <tableColumn id="154" xr3:uid="{00000000-0010-0000-0500-00009A000000}" name="Stĺpec154" dataDxfId="562"/>
    <tableColumn id="155" xr3:uid="{00000000-0010-0000-0500-00009B000000}" name="Stĺpec155" dataDxfId="561"/>
    <tableColumn id="157" xr3:uid="{00000000-0010-0000-0500-00009D000000}" name="Stĺpec157" dataDxfId="560"/>
    <tableColumn id="158" xr3:uid="{00000000-0010-0000-0500-00009E000000}" name="Stĺpec158" dataDxfId="559"/>
    <tableColumn id="159" xr3:uid="{00000000-0010-0000-0500-00009F000000}" name="Stĺpec159" dataDxfId="558"/>
    <tableColumn id="160" xr3:uid="{00000000-0010-0000-0500-0000A0000000}" name="Stĺpec160" dataDxfId="557"/>
    <tableColumn id="161" xr3:uid="{00000000-0010-0000-0500-0000A1000000}" name="Stĺpec161" dataDxfId="556"/>
    <tableColumn id="162" xr3:uid="{00000000-0010-0000-0500-0000A2000000}" name="Stĺpec162" dataDxfId="555"/>
    <tableColumn id="163" xr3:uid="{00000000-0010-0000-0500-0000A3000000}" name="Stĺpec163" dataDxfId="554"/>
    <tableColumn id="164" xr3:uid="{00000000-0010-0000-0500-0000A4000000}" name="Stĺpec164" dataDxfId="553"/>
    <tableColumn id="165" xr3:uid="{00000000-0010-0000-0500-0000A5000000}" name="Stĺpec165" dataDxfId="552"/>
    <tableColumn id="166" xr3:uid="{00000000-0010-0000-0500-0000A6000000}" name="Stĺpec166" dataDxfId="551"/>
    <tableColumn id="167" xr3:uid="{00000000-0010-0000-0500-0000A7000000}" name="Stĺpec167" dataDxfId="550"/>
    <tableColumn id="168" xr3:uid="{00000000-0010-0000-0500-0000A8000000}" name="Stĺpec168" dataDxfId="549"/>
    <tableColumn id="169" xr3:uid="{00000000-0010-0000-0500-0000A9000000}" name="Stĺpec169" dataDxfId="548"/>
    <tableColumn id="170" xr3:uid="{00000000-0010-0000-0500-0000AA000000}" name="Stĺpec170" dataDxfId="547"/>
    <tableColumn id="171" xr3:uid="{00000000-0010-0000-0500-0000AB000000}" name="Stĺpec171" dataDxfId="546"/>
    <tableColumn id="236" xr3:uid="{00000000-0010-0000-0500-0000EC000000}" name="Stĺpec236" dataDxfId="545"/>
    <tableColumn id="235" xr3:uid="{00000000-0010-0000-0500-0000EB000000}" name="Stĺpec235" dataDxfId="544"/>
    <tableColumn id="234" xr3:uid="{00000000-0010-0000-0500-0000EA000000}" name="Stĺpec234" dataDxfId="543"/>
    <tableColumn id="291" xr3:uid="{00000000-0010-0000-0500-000023010000}" name="Stĺpec291" dataDxfId="542"/>
    <tableColumn id="290" xr3:uid="{00000000-0010-0000-0500-000022010000}" name="Stĺpec290" dataDxfId="541"/>
    <tableColumn id="289" xr3:uid="{00000000-0010-0000-0500-000021010000}" name="Stĺpec289" dataDxfId="540"/>
    <tableColumn id="288" xr3:uid="{00000000-0010-0000-0500-000020010000}" name="Stĺpec288" dataDxfId="539"/>
    <tableColumn id="287" xr3:uid="{00000000-0010-0000-0500-00001F010000}" name="Stĺpec287" dataDxfId="538"/>
    <tableColumn id="286" xr3:uid="{00000000-0010-0000-0500-00001E010000}" name="Stĺpec286" dataDxfId="537"/>
    <tableColumn id="285" xr3:uid="{00000000-0010-0000-0500-00001D010000}" name="Stĺpec285" dataDxfId="536"/>
    <tableColumn id="284" xr3:uid="{00000000-0010-0000-0500-00001C010000}" name="Stĺpec284" dataDxfId="535"/>
    <tableColumn id="283" xr3:uid="{00000000-0010-0000-0500-00001B010000}" name="Stĺpec283" dataDxfId="534"/>
    <tableColumn id="282" xr3:uid="{00000000-0010-0000-0500-00001A010000}" name="Stĺpec282" dataDxfId="533"/>
    <tableColumn id="281" xr3:uid="{00000000-0010-0000-0500-000019010000}" name="Stĺpec281" dataDxfId="532"/>
    <tableColumn id="280" xr3:uid="{00000000-0010-0000-0500-000018010000}" name="Stĺpec280" dataDxfId="531"/>
    <tableColumn id="279" xr3:uid="{00000000-0010-0000-0500-000017010000}" name="Stĺpec279" dataDxfId="530"/>
    <tableColumn id="278" xr3:uid="{00000000-0010-0000-0500-000016010000}" name="Stĺpec278" dataDxfId="529"/>
    <tableColumn id="277" xr3:uid="{00000000-0010-0000-0500-000015010000}" name="Stĺpec277" dataDxfId="528"/>
    <tableColumn id="276" xr3:uid="{00000000-0010-0000-0500-000014010000}" name="Stĺpec276" dataDxfId="527"/>
    <tableColumn id="275" xr3:uid="{00000000-0010-0000-0500-000013010000}" name="Stĺpec275" dataDxfId="526"/>
    <tableColumn id="274" xr3:uid="{00000000-0010-0000-0500-000012010000}" name="Stĺpec274" dataDxfId="525"/>
    <tableColumn id="273" xr3:uid="{00000000-0010-0000-0500-000011010000}" name="Stĺpec273" dataDxfId="524"/>
    <tableColumn id="272" xr3:uid="{00000000-0010-0000-0500-000010010000}" name="Stĺpec272" dataDxfId="523"/>
    <tableColumn id="271" xr3:uid="{00000000-0010-0000-0500-00000F010000}" name="Stĺpec271" dataDxfId="522"/>
    <tableColumn id="270" xr3:uid="{00000000-0010-0000-0500-00000E010000}" name="Stĺpec270" dataDxfId="521"/>
    <tableColumn id="269" xr3:uid="{00000000-0010-0000-0500-00000D010000}" name="Stĺpec269" dataDxfId="520"/>
    <tableColumn id="268" xr3:uid="{00000000-0010-0000-0500-00000C010000}" name="Stĺpec268" dataDxfId="519"/>
    <tableColumn id="267" xr3:uid="{00000000-0010-0000-0500-00000B010000}" name="Stĺpec267" dataDxfId="518"/>
    <tableColumn id="266" xr3:uid="{00000000-0010-0000-0500-00000A010000}" name="Stĺpec266" dataDxfId="517"/>
    <tableColumn id="265" xr3:uid="{00000000-0010-0000-0500-000009010000}" name="Stĺpec265" dataDxfId="516"/>
    <tableColumn id="264" xr3:uid="{00000000-0010-0000-0500-000008010000}" name="Stĺpec264" dataDxfId="515"/>
    <tableColumn id="263" xr3:uid="{00000000-0010-0000-0500-000007010000}" name="Stĺpec263" dataDxfId="514"/>
    <tableColumn id="262" xr3:uid="{00000000-0010-0000-0500-000006010000}" name="Stĺpec262" dataDxfId="513"/>
    <tableColumn id="261" xr3:uid="{00000000-0010-0000-0500-000005010000}" name="Stĺpec261" dataDxfId="512"/>
    <tableColumn id="260" xr3:uid="{00000000-0010-0000-0500-000004010000}" name="Stĺpec260" dataDxfId="511"/>
    <tableColumn id="259" xr3:uid="{00000000-0010-0000-0500-000003010000}" name="Stĺpec259" dataDxfId="510"/>
    <tableColumn id="258" xr3:uid="{00000000-0010-0000-0500-000002010000}" name="Stĺpec258" dataDxfId="509"/>
    <tableColumn id="257" xr3:uid="{00000000-0010-0000-0500-000001010000}" name="Stĺpec257" dataDxfId="508"/>
    <tableColumn id="256" xr3:uid="{00000000-0010-0000-0500-000000010000}" name="Stĺpec256" dataDxfId="507"/>
    <tableColumn id="255" xr3:uid="{00000000-0010-0000-0500-0000FF000000}" name="Stĺpec255" dataDxfId="506"/>
    <tableColumn id="254" xr3:uid="{00000000-0010-0000-0500-0000FE000000}" name="Stĺpec254" dataDxfId="505"/>
    <tableColumn id="253" xr3:uid="{00000000-0010-0000-0500-0000FD000000}" name="Stĺpec253" dataDxfId="504"/>
    <tableColumn id="309" xr3:uid="{00000000-0010-0000-0500-000035010000}" name="Stĺpec309" dataDxfId="503"/>
    <tableColumn id="308" xr3:uid="{00000000-0010-0000-0500-000034010000}" name="Stĺpec308" dataDxfId="502"/>
    <tableColumn id="307" xr3:uid="{00000000-0010-0000-0500-000033010000}" name="Stĺpec307" dataDxfId="501"/>
    <tableColumn id="306" xr3:uid="{00000000-0010-0000-0500-000032010000}" name="Stĺpec306" dataDxfId="500"/>
    <tableColumn id="305" xr3:uid="{00000000-0010-0000-0500-000031010000}" name="Stĺpec305" dataDxfId="499"/>
    <tableColumn id="304" xr3:uid="{00000000-0010-0000-0500-000030010000}" name="Stĺpec304" dataDxfId="498"/>
    <tableColumn id="303" xr3:uid="{00000000-0010-0000-0500-00002F010000}" name="Stĺpec303" dataDxfId="497"/>
    <tableColumn id="302" xr3:uid="{00000000-0010-0000-0500-00002E010000}" name="Stĺpec302" dataDxfId="496"/>
    <tableColumn id="301" xr3:uid="{00000000-0010-0000-0500-00002D010000}" name="Stĺpec301" dataDxfId="495"/>
    <tableColumn id="300" xr3:uid="{00000000-0010-0000-0500-00002C010000}" name="Stĺpec300" dataDxfId="494"/>
    <tableColumn id="299" xr3:uid="{00000000-0010-0000-0500-00002B010000}" name="Stĺpec299" dataDxfId="493"/>
    <tableColumn id="298" xr3:uid="{00000000-0010-0000-0500-00002A010000}" name="Stĺpec298" dataDxfId="492"/>
    <tableColumn id="297" xr3:uid="{00000000-0010-0000-0500-000029010000}" name="Stĺpec297" dataDxfId="491"/>
    <tableColumn id="296" xr3:uid="{00000000-0010-0000-0500-000028010000}" name="Stĺpec296" dataDxfId="490"/>
    <tableColumn id="295" xr3:uid="{00000000-0010-0000-0500-000027010000}" name="Stĺpec295" dataDxfId="489"/>
    <tableColumn id="294" xr3:uid="{00000000-0010-0000-0500-000026010000}" name="Stĺpec294" dataDxfId="488"/>
    <tableColumn id="252" xr3:uid="{00000000-0010-0000-0500-0000FC000000}" name="Stĺpec252" dataDxfId="487"/>
    <tableColumn id="251" xr3:uid="{00000000-0010-0000-0500-0000FB000000}" name="Stĺpec251" dataDxfId="486"/>
    <tableColumn id="250" xr3:uid="{00000000-0010-0000-0500-0000FA000000}" name="Stĺpec250" dataDxfId="485"/>
    <tableColumn id="249" xr3:uid="{00000000-0010-0000-0500-0000F9000000}" name="Stĺpec249" dataDxfId="484"/>
    <tableColumn id="248" xr3:uid="{00000000-0010-0000-0500-0000F8000000}" name="Stĺpec248" dataDxfId="483"/>
    <tableColumn id="247" xr3:uid="{00000000-0010-0000-0500-0000F7000000}" name="Stĺpec247" dataDxfId="482"/>
    <tableColumn id="246" xr3:uid="{00000000-0010-0000-0500-0000F6000000}" name="Stĺpec246" dataDxfId="481"/>
    <tableColumn id="245" xr3:uid="{00000000-0010-0000-0500-0000F5000000}" name="Stĺpec245" dataDxfId="480"/>
    <tableColumn id="244" xr3:uid="{00000000-0010-0000-0500-0000F4000000}" name="Stĺpec244" dataDxfId="479"/>
    <tableColumn id="243" xr3:uid="{00000000-0010-0000-0500-0000F3000000}" name="Stĺpec243" dataDxfId="478"/>
    <tableColumn id="233" xr3:uid="{00000000-0010-0000-0500-0000E9000000}" name="Stĺpec233" dataDxfId="477"/>
    <tableColumn id="232" xr3:uid="{00000000-0010-0000-0500-0000E8000000}" name="Stĺpec232" dataDxfId="476"/>
    <tableColumn id="231" xr3:uid="{00000000-0010-0000-0500-0000E7000000}" name="Stĺpec231" dataDxfId="475"/>
    <tableColumn id="239" xr3:uid="{00000000-0010-0000-0500-0000EF000000}" name="Stĺpec239" dataDxfId="474"/>
    <tableColumn id="238" xr3:uid="{00000000-0010-0000-0500-0000EE000000}" name="Stĺpec238" dataDxfId="473"/>
    <tableColumn id="241" xr3:uid="{00000000-0010-0000-0500-0000F1000000}" name="Stĺpec241" dataDxfId="472"/>
    <tableColumn id="240" xr3:uid="{00000000-0010-0000-0500-0000F0000000}" name="Stĺpec240" dataDxfId="471"/>
    <tableColumn id="242" xr3:uid="{00000000-0010-0000-0500-0000F2000000}" name="Stĺpec242" dataDxfId="470"/>
    <tableColumn id="237" xr3:uid="{00000000-0010-0000-0500-0000ED000000}" name="Stĺpec237" dataDxfId="469"/>
    <tableColumn id="419" xr3:uid="{00000000-0010-0000-0500-0000A3010000}" name="Stĺpec419" dataDxfId="468"/>
    <tableColumn id="418" xr3:uid="{00000000-0010-0000-0500-0000A2010000}" name="Stĺpec418" dataDxfId="467"/>
    <tableColumn id="417" xr3:uid="{00000000-0010-0000-0500-0000A1010000}" name="Stĺpec417" dataDxfId="466"/>
    <tableColumn id="416" xr3:uid="{00000000-0010-0000-0500-0000A0010000}" name="Stĺpec416" dataDxfId="465"/>
    <tableColumn id="415" xr3:uid="{00000000-0010-0000-0500-00009F010000}" name="Stĺpec415" dataDxfId="464"/>
    <tableColumn id="414" xr3:uid="{00000000-0010-0000-0500-00009E010000}" name="Stĺpec414" dataDxfId="463"/>
    <tableColumn id="172" xr3:uid="{00000000-0010-0000-0500-0000AC000000}" name="Stĺpec172" dataDxfId="462"/>
    <tableColumn id="173" xr3:uid="{00000000-0010-0000-0500-0000AD000000}" name="Stĺpec173" dataDxfId="461"/>
    <tableColumn id="174" xr3:uid="{00000000-0010-0000-0500-0000AE000000}" name="Stĺpec174" dataDxfId="460"/>
    <tableColumn id="175" xr3:uid="{00000000-0010-0000-0500-0000AF000000}" name="Stĺpec175" dataDxfId="459"/>
    <tableColumn id="176" xr3:uid="{00000000-0010-0000-0500-0000B0000000}" name="Stĺpec176" dataDxfId="458"/>
    <tableColumn id="177" xr3:uid="{00000000-0010-0000-0500-0000B1000000}" name="Stĺpec177" dataDxfId="457"/>
    <tableColumn id="178" xr3:uid="{00000000-0010-0000-0500-0000B2000000}" name="Stĺpec178" dataDxfId="456"/>
    <tableColumn id="179" xr3:uid="{00000000-0010-0000-0500-0000B3000000}" name="Stĺpec179" dataDxfId="455"/>
    <tableColumn id="180" xr3:uid="{00000000-0010-0000-0500-0000B4000000}" name="Stĺpec180" dataDxfId="454"/>
    <tableColumn id="181" xr3:uid="{00000000-0010-0000-0500-0000B5000000}" name="Stĺpec181" dataDxfId="453"/>
    <tableColumn id="182" xr3:uid="{00000000-0010-0000-0500-0000B6000000}" name="Stĺpec182" dataDxfId="452"/>
    <tableColumn id="183" xr3:uid="{00000000-0010-0000-0500-0000B7000000}" name="Stĺpec183" dataDxfId="451"/>
    <tableColumn id="184" xr3:uid="{00000000-0010-0000-0500-0000B8000000}" name="Stĺpec184" dataDxfId="450"/>
    <tableColumn id="185" xr3:uid="{00000000-0010-0000-0500-0000B9000000}" name="Stĺpec185" dataDxfId="449"/>
    <tableColumn id="186" xr3:uid="{00000000-0010-0000-0500-0000BA000000}" name="Stĺpec186" dataDxfId="448"/>
    <tableColumn id="187" xr3:uid="{00000000-0010-0000-0500-0000BB000000}" name="Stĺpec187" dataDxfId="447"/>
    <tableColumn id="188" xr3:uid="{00000000-0010-0000-0500-0000BC000000}" name="Stĺpec188" dataDxfId="446"/>
    <tableColumn id="189" xr3:uid="{00000000-0010-0000-0500-0000BD000000}" name="Stĺpec189" dataDxfId="445"/>
    <tableColumn id="190" xr3:uid="{00000000-0010-0000-0500-0000BE000000}" name="Stĺpec190" dataDxfId="444"/>
    <tableColumn id="191" xr3:uid="{00000000-0010-0000-0500-0000BF000000}" name="Stĺpec191" dataDxfId="443"/>
    <tableColumn id="192" xr3:uid="{00000000-0010-0000-0500-0000C0000000}" name="Stĺpec192" dataDxfId="442"/>
    <tableColumn id="422" xr3:uid="{00000000-0010-0000-0500-0000A6010000}" name="Stĺpec422" dataDxfId="441"/>
    <tableColumn id="421" xr3:uid="{00000000-0010-0000-0500-0000A5010000}" name="Stĺpec421" dataDxfId="440"/>
    <tableColumn id="420" xr3:uid="{00000000-0010-0000-0500-0000A4010000}" name="Stĺpec420" dataDxfId="439"/>
    <tableColumn id="193" xr3:uid="{00000000-0010-0000-0500-0000C1000000}" name="Stĺpec193" dataDxfId="438"/>
    <tableColumn id="194" xr3:uid="{00000000-0010-0000-0500-0000C2000000}" name="Stĺpec194" dataDxfId="437"/>
    <tableColumn id="195" xr3:uid="{00000000-0010-0000-0500-0000C3000000}" name="Stĺpec195" dataDxfId="436"/>
    <tableColumn id="196" xr3:uid="{00000000-0010-0000-0500-0000C4000000}" name="Stĺpec196" dataDxfId="435"/>
    <tableColumn id="197" xr3:uid="{00000000-0010-0000-0500-0000C5000000}" name="Stĺpec197" dataDxfId="434"/>
    <tableColumn id="198" xr3:uid="{00000000-0010-0000-0500-0000C6000000}" name="Stĺpec198" dataDxfId="433"/>
    <tableColumn id="199" xr3:uid="{00000000-0010-0000-0500-0000C7000000}" name="Stĺpec199" dataDxfId="432"/>
    <tableColumn id="200" xr3:uid="{00000000-0010-0000-0500-0000C8000000}" name="Stĺpec200" dataDxfId="431"/>
    <tableColumn id="201" xr3:uid="{00000000-0010-0000-0500-0000C9000000}" name="Stĺpec201" dataDxfId="430"/>
    <tableColumn id="202" xr3:uid="{00000000-0010-0000-0500-0000CA000000}" name="Stĺpec202" dataDxfId="429"/>
    <tableColumn id="203" xr3:uid="{00000000-0010-0000-0500-0000CB000000}" name="Stĺpec203" dataDxfId="428"/>
    <tableColumn id="204" xr3:uid="{00000000-0010-0000-0500-0000CC000000}" name="Stĺpec204" dataDxfId="427"/>
    <tableColumn id="205" xr3:uid="{00000000-0010-0000-0500-0000CD000000}" name="Stĺpec205" dataDxfId="426"/>
    <tableColumn id="206" xr3:uid="{00000000-0010-0000-0500-0000CE000000}" name="Stĺpec206" dataDxfId="425"/>
    <tableColumn id="207" xr3:uid="{00000000-0010-0000-0500-0000CF000000}" name="Stĺpec207" dataDxfId="424"/>
    <tableColumn id="208" xr3:uid="{00000000-0010-0000-0500-0000D0000000}" name="Stĺpec208" dataDxfId="423"/>
    <tableColumn id="209" xr3:uid="{00000000-0010-0000-0500-0000D1000000}" name="Stĺpec209" dataDxfId="422"/>
    <tableColumn id="210" xr3:uid="{00000000-0010-0000-0500-0000D2000000}" name="Stĺpec210" dataDxfId="421"/>
    <tableColumn id="211" xr3:uid="{00000000-0010-0000-0500-0000D3000000}" name="Stĺpec211" dataDxfId="420"/>
    <tableColumn id="212" xr3:uid="{00000000-0010-0000-0500-0000D4000000}" name="Stĺpec212" dataDxfId="419"/>
    <tableColumn id="213" xr3:uid="{00000000-0010-0000-0500-0000D5000000}" name="Stĺpec213" dataDxfId="418"/>
    <tableColumn id="214" xr3:uid="{00000000-0010-0000-0500-0000D6000000}" name="Stĺpec214" dataDxfId="417"/>
    <tableColumn id="215" xr3:uid="{00000000-0010-0000-0500-0000D7000000}" name="Stĺpec215" dataDxfId="416"/>
    <tableColumn id="216" xr3:uid="{00000000-0010-0000-0500-0000D8000000}" name="Stĺpec216" dataDxfId="415"/>
    <tableColumn id="217" xr3:uid="{00000000-0010-0000-0500-0000D9000000}" name="Stĺpec217" dataDxfId="414"/>
    <tableColumn id="218" xr3:uid="{00000000-0010-0000-0500-0000DA000000}" name="Stĺpec218" dataDxfId="413"/>
    <tableColumn id="219" xr3:uid="{00000000-0010-0000-0500-0000DB000000}" name="Stĺpec219" dataDxfId="412"/>
    <tableColumn id="220" xr3:uid="{00000000-0010-0000-0500-0000DC000000}" name="Stĺpec220" dataDxfId="411"/>
    <tableColumn id="221" xr3:uid="{00000000-0010-0000-0500-0000DD000000}" name="Stĺpec221" dataDxfId="410"/>
    <tableColumn id="227" xr3:uid="{00000000-0010-0000-0500-0000E3000000}" name="Stĺpec227" dataDxfId="409"/>
    <tableColumn id="226" xr3:uid="{00000000-0010-0000-0500-0000E2000000}" name="Stĺpec226" dataDxfId="408"/>
    <tableColumn id="225" xr3:uid="{00000000-0010-0000-0500-0000E1000000}" name="Stĺpec225" dataDxfId="407"/>
    <tableColumn id="224" xr3:uid="{00000000-0010-0000-0500-0000E0000000}" name="Stĺpec224" dataDxfId="406"/>
    <tableColumn id="223" xr3:uid="{00000000-0010-0000-0500-0000DF000000}" name="Stĺpec223" dataDxfId="405"/>
    <tableColumn id="316" xr3:uid="{00000000-0010-0000-0500-00003C010000}" name="Stĺpec316" dataDxfId="404"/>
    <tableColumn id="315" xr3:uid="{00000000-0010-0000-0500-00003B010000}" name="Stĺpec315" dataDxfId="403"/>
    <tableColumn id="314" xr3:uid="{00000000-0010-0000-0500-00003A010000}" name="Stĺpec314" dataDxfId="402"/>
    <tableColumn id="313" xr3:uid="{00000000-0010-0000-0500-000039010000}" name="Stĺpec313" dataDxfId="401"/>
    <tableColumn id="312" xr3:uid="{00000000-0010-0000-0500-000038010000}" name="Stĺpec312" dataDxfId="400"/>
    <tableColumn id="311" xr3:uid="{00000000-0010-0000-0500-000037010000}" name="Stĺpec311" dataDxfId="399"/>
    <tableColumn id="310" xr3:uid="{00000000-0010-0000-0500-000036010000}" name="Stĺpec310" dataDxfId="398"/>
    <tableColumn id="230" xr3:uid="{00000000-0010-0000-0500-0000E6000000}" name="Stĺpec230" dataDxfId="397"/>
    <tableColumn id="229" xr3:uid="{00000000-0010-0000-0500-0000E5000000}" name="Stĺpec229" dataDxfId="396"/>
    <tableColumn id="228" xr3:uid="{00000000-0010-0000-0500-0000E4000000}" name="Stĺpec228" dataDxfId="395"/>
    <tableColumn id="325" xr3:uid="{00000000-0010-0000-0500-000045010000}" name="Stĺpec325" dataDxfId="394"/>
    <tableColumn id="324" xr3:uid="{00000000-0010-0000-0500-000044010000}" name="Stĺpec324" dataDxfId="393"/>
    <tableColumn id="323" xr3:uid="{00000000-0010-0000-0500-000043010000}" name="Stĺpec323" dataDxfId="392"/>
    <tableColumn id="322" xr3:uid="{00000000-0010-0000-0500-000042010000}" name="Stĺpec322" dataDxfId="391"/>
    <tableColumn id="321" xr3:uid="{00000000-0010-0000-0500-000041010000}" name="Stĺpec321" dataDxfId="390"/>
    <tableColumn id="320" xr3:uid="{00000000-0010-0000-0500-000040010000}" name="Stĺpec320" dataDxfId="389"/>
    <tableColumn id="319" xr3:uid="{00000000-0010-0000-0500-00003F010000}" name="Stĺpec319" dataDxfId="388"/>
    <tableColumn id="318" xr3:uid="{00000000-0010-0000-0500-00003E010000}" name="Stĺpec318" dataDxfId="387"/>
    <tableColumn id="317" xr3:uid="{00000000-0010-0000-0500-00003D010000}" name="Stĺpec317" dataDxfId="386"/>
    <tableColumn id="222" xr3:uid="{00000000-0010-0000-0500-0000DE000000}" name="Stĺpec222" dataDxfId="385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8:ME50" headerRowCount="0" totalsRowShown="0">
  <tableColumns count="343">
    <tableColumn id="1" xr3:uid="{00000000-0010-0000-0600-000001000000}" name="Stĺpec1" dataDxfId="384"/>
    <tableColumn id="2" xr3:uid="{00000000-0010-0000-0600-000002000000}" name="Stĺpec2" dataDxfId="383"/>
    <tableColumn id="3" xr3:uid="{00000000-0010-0000-0600-000003000000}" name="Stĺpec3" dataDxfId="382"/>
    <tableColumn id="4" xr3:uid="{00000000-0010-0000-0600-000004000000}" name="Stĺpec4" dataDxfId="381"/>
    <tableColumn id="5" xr3:uid="{00000000-0010-0000-0600-000005000000}" name="Stĺpec5"/>
    <tableColumn id="6" xr3:uid="{00000000-0010-0000-0600-000006000000}" name="Stĺpec6" dataDxfId="380"/>
    <tableColumn id="7" xr3:uid="{00000000-0010-0000-0600-000007000000}" name="Stĺpec7" dataDxfId="379"/>
    <tableColumn id="8" xr3:uid="{00000000-0010-0000-0600-000008000000}" name="Stĺpec8"/>
    <tableColumn id="9" xr3:uid="{00000000-0010-0000-0600-000009000000}" name="Stĺpec9" dataDxfId="378"/>
    <tableColumn id="10" xr3:uid="{00000000-0010-0000-0600-00000A000000}" name="Stĺpec10" dataDxfId="377"/>
    <tableColumn id="11" xr3:uid="{00000000-0010-0000-0600-00000B000000}" name="Stĺpec11" dataDxfId="376"/>
    <tableColumn id="12" xr3:uid="{00000000-0010-0000-0600-00000C000000}" name="Stĺpec12" dataDxfId="375"/>
    <tableColumn id="13" xr3:uid="{00000000-0010-0000-0600-00000D000000}" name="Stĺpec13" dataDxfId="374"/>
    <tableColumn id="14" xr3:uid="{00000000-0010-0000-0600-00000E000000}" name="Stĺpec14" dataDxfId="373"/>
    <tableColumn id="15" xr3:uid="{00000000-0010-0000-0600-00000F000000}" name="Stĺpec15" dataDxfId="372"/>
    <tableColumn id="16" xr3:uid="{00000000-0010-0000-0600-000010000000}" name="Stĺpec16" dataDxfId="371"/>
    <tableColumn id="17" xr3:uid="{00000000-0010-0000-0600-000011000000}" name="Stĺpec17" dataDxfId="370"/>
    <tableColumn id="18" xr3:uid="{00000000-0010-0000-0600-000012000000}" name="Stĺpec18" dataDxfId="369"/>
    <tableColumn id="19" xr3:uid="{00000000-0010-0000-0600-000013000000}" name="Stĺpec19" dataDxfId="368"/>
    <tableColumn id="20" xr3:uid="{00000000-0010-0000-0600-000014000000}" name="Stĺpec20" dataDxfId="367"/>
    <tableColumn id="21" xr3:uid="{00000000-0010-0000-0600-000015000000}" name="Stĺpec21" dataDxfId="366"/>
    <tableColumn id="22" xr3:uid="{00000000-0010-0000-0600-000016000000}" name="Stĺpec22" dataDxfId="365"/>
    <tableColumn id="23" xr3:uid="{00000000-0010-0000-0600-000017000000}" name="Stĺpec23" dataDxfId="364"/>
    <tableColumn id="24" xr3:uid="{00000000-0010-0000-0600-000018000000}" name="Stĺpec24" dataDxfId="363"/>
    <tableColumn id="25" xr3:uid="{00000000-0010-0000-0600-000019000000}" name="Stĺpec25" dataDxfId="362"/>
    <tableColumn id="26" xr3:uid="{00000000-0010-0000-0600-00001A000000}" name="Stĺpec26" dataDxfId="361"/>
    <tableColumn id="27" xr3:uid="{00000000-0010-0000-0600-00001B000000}" name="Stĺpec27" dataDxfId="360"/>
    <tableColumn id="28" xr3:uid="{00000000-0010-0000-0600-00001C000000}" name="Stĺpec28" dataDxfId="359"/>
    <tableColumn id="29" xr3:uid="{00000000-0010-0000-0600-00001D000000}" name="Stĺpec29" dataDxfId="358"/>
    <tableColumn id="30" xr3:uid="{00000000-0010-0000-0600-00001E000000}" name="Stĺpec30" dataDxfId="357"/>
    <tableColumn id="31" xr3:uid="{00000000-0010-0000-0600-00001F000000}" name="Stĺpec31" dataDxfId="356"/>
    <tableColumn id="32" xr3:uid="{00000000-0010-0000-0600-000020000000}" name="Stĺpec32" dataDxfId="355"/>
    <tableColumn id="33" xr3:uid="{00000000-0010-0000-0600-000021000000}" name="Stĺpec33" dataDxfId="354"/>
    <tableColumn id="34" xr3:uid="{00000000-0010-0000-0600-000022000000}" name="Stĺpec34" dataDxfId="353"/>
    <tableColumn id="35" xr3:uid="{00000000-0010-0000-0600-000023000000}" name="Stĺpec35" dataDxfId="352"/>
    <tableColumn id="36" xr3:uid="{00000000-0010-0000-0600-000024000000}" name="Stĺpec36" dataDxfId="351"/>
    <tableColumn id="37" xr3:uid="{00000000-0010-0000-0600-000025000000}" name="Stĺpec37" dataDxfId="350"/>
    <tableColumn id="38" xr3:uid="{00000000-0010-0000-0600-000026000000}" name="Stĺpec38" dataDxfId="349"/>
    <tableColumn id="39" xr3:uid="{00000000-0010-0000-0600-000027000000}" name="Stĺpec39" dataDxfId="348"/>
    <tableColumn id="40" xr3:uid="{00000000-0010-0000-0600-000028000000}" name="Stĺpec40" dataDxfId="347"/>
    <tableColumn id="41" xr3:uid="{00000000-0010-0000-0600-000029000000}" name="Stĺpec41" dataDxfId="346"/>
    <tableColumn id="42" xr3:uid="{00000000-0010-0000-0600-00002A000000}" name="Stĺpec42" dataDxfId="345"/>
    <tableColumn id="43" xr3:uid="{00000000-0010-0000-0600-00002B000000}" name="Stĺpec43" dataDxfId="344"/>
    <tableColumn id="44" xr3:uid="{00000000-0010-0000-0600-00002C000000}" name="Stĺpec44" dataDxfId="343"/>
    <tableColumn id="45" xr3:uid="{00000000-0010-0000-0600-00002D000000}" name="Stĺpec45" dataDxfId="342"/>
    <tableColumn id="46" xr3:uid="{00000000-0010-0000-0600-00002E000000}" name="Stĺpec46" dataDxfId="341"/>
    <tableColumn id="47" xr3:uid="{00000000-0010-0000-0600-00002F000000}" name="Stĺpec47" dataDxfId="340"/>
    <tableColumn id="48" xr3:uid="{00000000-0010-0000-0600-000030000000}" name="Stĺpec48" dataDxfId="339"/>
    <tableColumn id="49" xr3:uid="{00000000-0010-0000-0600-000031000000}" name="Stĺpec49" dataDxfId="338"/>
    <tableColumn id="50" xr3:uid="{00000000-0010-0000-0600-000032000000}" name="Stĺpec50" dataDxfId="337"/>
    <tableColumn id="51" xr3:uid="{00000000-0010-0000-0600-000033000000}" name="Stĺpec51" dataDxfId="336"/>
    <tableColumn id="52" xr3:uid="{00000000-0010-0000-0600-000034000000}" name="Stĺpec52" dataDxfId="335"/>
    <tableColumn id="53" xr3:uid="{00000000-0010-0000-0600-000035000000}" name="Stĺpec53" dataDxfId="334"/>
    <tableColumn id="54" xr3:uid="{00000000-0010-0000-0600-000036000000}" name="Stĺpec54" dataDxfId="333"/>
    <tableColumn id="55" xr3:uid="{00000000-0010-0000-0600-000037000000}" name="Stĺpec55" dataDxfId="332"/>
    <tableColumn id="56" xr3:uid="{00000000-0010-0000-0600-000038000000}" name="Stĺpec56" dataDxfId="331"/>
    <tableColumn id="57" xr3:uid="{00000000-0010-0000-0600-000039000000}" name="Stĺpec57" dataDxfId="330"/>
    <tableColumn id="58" xr3:uid="{00000000-0010-0000-0600-00003A000000}" name="Stĺpec58" dataDxfId="329"/>
    <tableColumn id="59" xr3:uid="{00000000-0010-0000-0600-00003B000000}" name="Stĺpec59" dataDxfId="328"/>
    <tableColumn id="60" xr3:uid="{00000000-0010-0000-0600-00003C000000}" name="Stĺpec60" dataDxfId="327"/>
    <tableColumn id="64" xr3:uid="{00000000-0010-0000-0600-000040000000}" name="Stĺpec64" dataDxfId="326"/>
    <tableColumn id="65" xr3:uid="{00000000-0010-0000-0600-000041000000}" name="Stĺpec65" dataDxfId="325"/>
    <tableColumn id="66" xr3:uid="{00000000-0010-0000-0600-000042000000}" name="Stĺpec66" dataDxfId="324"/>
    <tableColumn id="67" xr3:uid="{00000000-0010-0000-0600-000043000000}" name="Stĺpec67" dataDxfId="323"/>
    <tableColumn id="68" xr3:uid="{00000000-0010-0000-0600-000044000000}" name="Stĺpec68" dataDxfId="322"/>
    <tableColumn id="69" xr3:uid="{00000000-0010-0000-0600-000045000000}" name="Stĺpec69" dataDxfId="321"/>
    <tableColumn id="70" xr3:uid="{00000000-0010-0000-0600-000046000000}" name="Stĺpec70" dataDxfId="320"/>
    <tableColumn id="71" xr3:uid="{00000000-0010-0000-0600-000047000000}" name="Stĺpec71" dataDxfId="319"/>
    <tableColumn id="72" xr3:uid="{00000000-0010-0000-0600-000048000000}" name="Stĺpec72" dataDxfId="318"/>
    <tableColumn id="73" xr3:uid="{00000000-0010-0000-0600-000049000000}" name="Stĺpec73" dataDxfId="317"/>
    <tableColumn id="74" xr3:uid="{00000000-0010-0000-0600-00004A000000}" name="Stĺpec74" dataDxfId="316"/>
    <tableColumn id="75" xr3:uid="{00000000-0010-0000-0600-00004B000000}" name="Stĺpec75" dataDxfId="315"/>
    <tableColumn id="76" xr3:uid="{00000000-0010-0000-0600-00004C000000}" name="Stĺpec76" dataDxfId="314"/>
    <tableColumn id="77" xr3:uid="{00000000-0010-0000-0600-00004D000000}" name="Stĺpec77" dataDxfId="313"/>
    <tableColumn id="78" xr3:uid="{00000000-0010-0000-0600-00004E000000}" name="Stĺpec78" dataDxfId="312"/>
    <tableColumn id="79" xr3:uid="{00000000-0010-0000-0600-00004F000000}" name="Stĺpec79" dataDxfId="311"/>
    <tableColumn id="80" xr3:uid="{00000000-0010-0000-0600-000050000000}" name="Stĺpec80" dataDxfId="310"/>
    <tableColumn id="81" xr3:uid="{00000000-0010-0000-0600-000051000000}" name="Stĺpec81" dataDxfId="309"/>
    <tableColumn id="82" xr3:uid="{00000000-0010-0000-0600-000052000000}" name="Stĺpec82" dataDxfId="308"/>
    <tableColumn id="83" xr3:uid="{00000000-0010-0000-0600-000053000000}" name="Stĺpec83" dataDxfId="307"/>
    <tableColumn id="84" xr3:uid="{00000000-0010-0000-0600-000054000000}" name="Stĺpec84" dataDxfId="306"/>
    <tableColumn id="85" xr3:uid="{00000000-0010-0000-0600-000055000000}" name="Stĺpec85" dataDxfId="305"/>
    <tableColumn id="86" xr3:uid="{00000000-0010-0000-0600-000056000000}" name="Stĺpec86" dataDxfId="304"/>
    <tableColumn id="87" xr3:uid="{00000000-0010-0000-0600-000057000000}" name="Stĺpec87" dataDxfId="303"/>
    <tableColumn id="88" xr3:uid="{00000000-0010-0000-0600-000058000000}" name="Stĺpec88" dataDxfId="302"/>
    <tableColumn id="90" xr3:uid="{00000000-0010-0000-0600-00005A000000}" name="Stĺpec90" dataDxfId="301"/>
    <tableColumn id="91" xr3:uid="{00000000-0010-0000-0600-00005B000000}" name="Stĺpec91" dataDxfId="300"/>
    <tableColumn id="92" xr3:uid="{00000000-0010-0000-0600-00005C000000}" name="Stĺpec92" dataDxfId="299"/>
    <tableColumn id="93" xr3:uid="{00000000-0010-0000-0600-00005D000000}" name="Stĺpec93" dataDxfId="298"/>
    <tableColumn id="94" xr3:uid="{00000000-0010-0000-0600-00005E000000}" name="Stĺpec94" dataDxfId="297"/>
    <tableColumn id="95" xr3:uid="{00000000-0010-0000-0600-00005F000000}" name="Stĺpec95" dataDxfId="296"/>
    <tableColumn id="96" xr3:uid="{00000000-0010-0000-0600-000060000000}" name="Stĺpec96" dataDxfId="295"/>
    <tableColumn id="97" xr3:uid="{00000000-0010-0000-0600-000061000000}" name="Stĺpec97" dataDxfId="294"/>
    <tableColumn id="98" xr3:uid="{00000000-0010-0000-0600-000062000000}" name="Stĺpec98" dataDxfId="293"/>
    <tableColumn id="99" xr3:uid="{00000000-0010-0000-0600-000063000000}" name="Stĺpec99" dataDxfId="292"/>
    <tableColumn id="100" xr3:uid="{00000000-0010-0000-0600-000064000000}" name="Stĺpec100" dataDxfId="291"/>
    <tableColumn id="101" xr3:uid="{00000000-0010-0000-0600-000065000000}" name="Stĺpec101" dataDxfId="290"/>
    <tableColumn id="102" xr3:uid="{00000000-0010-0000-0600-000066000000}" name="Stĺpec102" dataDxfId="289"/>
    <tableColumn id="103" xr3:uid="{00000000-0010-0000-0600-000067000000}" name="Stĺpec103" dataDxfId="288"/>
    <tableColumn id="104" xr3:uid="{00000000-0010-0000-0600-000068000000}" name="Stĺpec104" dataDxfId="287"/>
    <tableColumn id="105" xr3:uid="{00000000-0010-0000-0600-000069000000}" name="Stĺpec105" dataDxfId="286"/>
    <tableColumn id="106" xr3:uid="{00000000-0010-0000-0600-00006A000000}" name="Stĺpec106" dataDxfId="285"/>
    <tableColumn id="107" xr3:uid="{00000000-0010-0000-0600-00006B000000}" name="Stĺpec107" dataDxfId="284"/>
    <tableColumn id="405" xr3:uid="{00000000-0010-0000-0600-000095010000}" name="Stĺpec405" dataDxfId="283"/>
    <tableColumn id="117" xr3:uid="{00000000-0010-0000-0600-000075000000}" name="Stĺpec117" dataDxfId="282"/>
    <tableColumn id="89" xr3:uid="{00000000-0010-0000-0600-000059000000}" name="Stĺpec89" dataDxfId="281"/>
    <tableColumn id="63" xr3:uid="{00000000-0010-0000-0600-00003F000000}" name="Stĺpec63" dataDxfId="280"/>
    <tableColumn id="62" xr3:uid="{00000000-0010-0000-0600-00003E000000}" name="Stĺpec62" dataDxfId="279"/>
    <tableColumn id="61" xr3:uid="{00000000-0010-0000-0600-00003D000000}" name="Stĺpec61" dataDxfId="278"/>
    <tableColumn id="407" xr3:uid="{00000000-0010-0000-0600-000097010000}" name="Stĺpec407" dataDxfId="277"/>
    <tableColumn id="406" xr3:uid="{00000000-0010-0000-0600-000096010000}" name="Stĺpec406" dataDxfId="276"/>
    <tableColumn id="156" xr3:uid="{00000000-0010-0000-0600-00009C000000}" name="Stĺpec156" dataDxfId="275"/>
    <tableColumn id="108" xr3:uid="{00000000-0010-0000-0600-00006C000000}" name="Stĺpec108" dataDxfId="274"/>
    <tableColumn id="109" xr3:uid="{00000000-0010-0000-0600-00006D000000}" name="Stĺpec109" dataDxfId="273"/>
    <tableColumn id="110" xr3:uid="{00000000-0010-0000-0600-00006E000000}" name="Stĺpec110" dataDxfId="272"/>
    <tableColumn id="111" xr3:uid="{00000000-0010-0000-0600-00006F000000}" name="Stĺpec111" dataDxfId="271"/>
    <tableColumn id="112" xr3:uid="{00000000-0010-0000-0600-000070000000}" name="Stĺpec112" dataDxfId="270"/>
    <tableColumn id="113" xr3:uid="{00000000-0010-0000-0600-000071000000}" name="Stĺpec113" dataDxfId="269"/>
    <tableColumn id="114" xr3:uid="{00000000-0010-0000-0600-000072000000}" name="Stĺpec114" dataDxfId="268"/>
    <tableColumn id="115" xr3:uid="{00000000-0010-0000-0600-000073000000}" name="Stĺpec115" dataDxfId="267"/>
    <tableColumn id="116" xr3:uid="{00000000-0010-0000-0600-000074000000}" name="Stĺpec116" dataDxfId="266"/>
    <tableColumn id="118" xr3:uid="{00000000-0010-0000-0600-000076000000}" name="Stĺpec118" dataDxfId="265"/>
    <tableColumn id="119" xr3:uid="{00000000-0010-0000-0600-000077000000}" name="Stĺpec119" dataDxfId="264"/>
    <tableColumn id="120" xr3:uid="{00000000-0010-0000-0600-000078000000}" name="Stĺpec120" dataDxfId="263"/>
    <tableColumn id="121" xr3:uid="{00000000-0010-0000-0600-000079000000}" name="Stĺpec121" dataDxfId="262"/>
    <tableColumn id="122" xr3:uid="{00000000-0010-0000-0600-00007A000000}" name="Stĺpec122" dataDxfId="261"/>
    <tableColumn id="123" xr3:uid="{00000000-0010-0000-0600-00007B000000}" name="Stĺpec123" dataDxfId="260"/>
    <tableColumn id="124" xr3:uid="{00000000-0010-0000-0600-00007C000000}" name="Stĺpec124" dataDxfId="259"/>
    <tableColumn id="125" xr3:uid="{00000000-0010-0000-0600-00007D000000}" name="Stĺpec125" dataDxfId="258"/>
    <tableColumn id="261" xr3:uid="{00000000-0010-0000-0600-000005010000}" name="Stĺpec261" dataDxfId="257"/>
    <tableColumn id="260" xr3:uid="{00000000-0010-0000-0600-000004010000}" name="Stĺpec260" dataDxfId="256"/>
    <tableColumn id="126" xr3:uid="{00000000-0010-0000-0600-00007E000000}" name="Stĺpec126" dataDxfId="255"/>
    <tableColumn id="127" xr3:uid="{00000000-0010-0000-0600-00007F000000}" name="Stĺpec127" dataDxfId="254"/>
    <tableColumn id="128" xr3:uid="{00000000-0010-0000-0600-000080000000}" name="Stĺpec128" dataDxfId="253"/>
    <tableColumn id="129" xr3:uid="{00000000-0010-0000-0600-000081000000}" name="Stĺpec129" dataDxfId="252"/>
    <tableColumn id="247" xr3:uid="{00000000-0010-0000-0600-0000F7000000}" name="Stĺpec247" dataDxfId="251"/>
    <tableColumn id="246" xr3:uid="{00000000-0010-0000-0600-0000F6000000}" name="Stĺpec246" dataDxfId="250"/>
    <tableColumn id="245" xr3:uid="{00000000-0010-0000-0600-0000F5000000}" name="Stĺpec245" dataDxfId="249"/>
    <tableColumn id="244" xr3:uid="{00000000-0010-0000-0600-0000F4000000}" name="Stĺpec244" dataDxfId="248"/>
    <tableColumn id="243" xr3:uid="{00000000-0010-0000-0600-0000F3000000}" name="Stĺpec243" dataDxfId="247"/>
    <tableColumn id="130" xr3:uid="{00000000-0010-0000-0600-000082000000}" name="Stĺpec130" dataDxfId="246"/>
    <tableColumn id="131" xr3:uid="{00000000-0010-0000-0600-000083000000}" name="Stĺpec131" dataDxfId="245"/>
    <tableColumn id="132" xr3:uid="{00000000-0010-0000-0600-000084000000}" name="Stĺpec132" dataDxfId="244"/>
    <tableColumn id="133" xr3:uid="{00000000-0010-0000-0600-000085000000}" name="Stĺpec133" dataDxfId="243"/>
    <tableColumn id="134" xr3:uid="{00000000-0010-0000-0600-000086000000}" name="Stĺpec134" dataDxfId="242"/>
    <tableColumn id="135" xr3:uid="{00000000-0010-0000-0600-000087000000}" name="Stĺpec135" dataDxfId="241"/>
    <tableColumn id="410" xr3:uid="{00000000-0010-0000-0600-00009A010000}" name="Stĺpec410" dataDxfId="240"/>
    <tableColumn id="409" xr3:uid="{00000000-0010-0000-0600-000099010000}" name="Stĺpec409" dataDxfId="239"/>
    <tableColumn id="408" xr3:uid="{00000000-0010-0000-0600-000098010000}" name="Stĺpec408" dataDxfId="238"/>
    <tableColumn id="136" xr3:uid="{00000000-0010-0000-0600-000088000000}" name="Stĺpec136" dataDxfId="237"/>
    <tableColumn id="137" xr3:uid="{00000000-0010-0000-0600-000089000000}" name="Stĺpec137" dataDxfId="236"/>
    <tableColumn id="138" xr3:uid="{00000000-0010-0000-0600-00008A000000}" name="Stĺpec138" dataDxfId="235"/>
    <tableColumn id="139" xr3:uid="{00000000-0010-0000-0600-00008B000000}" name="Stĺpec139" dataDxfId="234"/>
    <tableColumn id="140" xr3:uid="{00000000-0010-0000-0600-00008C000000}" name="Stĺpec140" dataDxfId="233"/>
    <tableColumn id="141" xr3:uid="{00000000-0010-0000-0600-00008D000000}" name="Stĺpec141" dataDxfId="232"/>
    <tableColumn id="142" xr3:uid="{00000000-0010-0000-0600-00008E000000}" name="Stĺpec142" dataDxfId="231"/>
    <tableColumn id="143" xr3:uid="{00000000-0010-0000-0600-00008F000000}" name="Stĺpec143" dataDxfId="230"/>
    <tableColumn id="144" xr3:uid="{00000000-0010-0000-0600-000090000000}" name="Stĺpec144" dataDxfId="229"/>
    <tableColumn id="145" xr3:uid="{00000000-0010-0000-0600-000091000000}" name="Stĺpec145" dataDxfId="228"/>
    <tableColumn id="146" xr3:uid="{00000000-0010-0000-0600-000092000000}" name="Stĺpec146" dataDxfId="227"/>
    <tableColumn id="147" xr3:uid="{00000000-0010-0000-0600-000093000000}" name="Stĺpec147" dataDxfId="226"/>
    <tableColumn id="148" xr3:uid="{00000000-0010-0000-0600-000094000000}" name="Stĺpec148" dataDxfId="225"/>
    <tableColumn id="149" xr3:uid="{00000000-0010-0000-0600-000095000000}" name="Stĺpec149" dataDxfId="224"/>
    <tableColumn id="413" xr3:uid="{00000000-0010-0000-0600-00009D010000}" name="Stĺpec413" dataDxfId="223"/>
    <tableColumn id="412" xr3:uid="{00000000-0010-0000-0600-00009C010000}" name="Stĺpec412" dataDxfId="222"/>
    <tableColumn id="411" xr3:uid="{00000000-0010-0000-0600-00009B010000}" name="Stĺpec411" dataDxfId="221"/>
    <tableColumn id="150" xr3:uid="{00000000-0010-0000-0600-000096000000}" name="Stĺpec150" dataDxfId="220"/>
    <tableColumn id="151" xr3:uid="{00000000-0010-0000-0600-000097000000}" name="Stĺpec151" dataDxfId="219"/>
    <tableColumn id="152" xr3:uid="{00000000-0010-0000-0600-000098000000}" name="Stĺpec152" dataDxfId="218"/>
    <tableColumn id="153" xr3:uid="{00000000-0010-0000-0600-000099000000}" name="Stĺpec153" dataDxfId="217"/>
    <tableColumn id="154" xr3:uid="{00000000-0010-0000-0600-00009A000000}" name="Stĺpec154" dataDxfId="216"/>
    <tableColumn id="155" xr3:uid="{00000000-0010-0000-0600-00009B000000}" name="Stĺpec155" dataDxfId="215"/>
    <tableColumn id="157" xr3:uid="{00000000-0010-0000-0600-00009D000000}" name="Stĺpec157" dataDxfId="214"/>
    <tableColumn id="158" xr3:uid="{00000000-0010-0000-0600-00009E000000}" name="Stĺpec158" dataDxfId="213"/>
    <tableColumn id="159" xr3:uid="{00000000-0010-0000-0600-00009F000000}" name="Stĺpec159" dataDxfId="212"/>
    <tableColumn id="160" xr3:uid="{00000000-0010-0000-0600-0000A0000000}" name="Stĺpec160" dataDxfId="211"/>
    <tableColumn id="161" xr3:uid="{00000000-0010-0000-0600-0000A1000000}" name="Stĺpec161" dataDxfId="210"/>
    <tableColumn id="162" xr3:uid="{00000000-0010-0000-0600-0000A2000000}" name="Stĺpec162" dataDxfId="209"/>
    <tableColumn id="259" xr3:uid="{00000000-0010-0000-0600-000003010000}" name="Stĺpec259" dataDxfId="208"/>
    <tableColumn id="258" xr3:uid="{00000000-0010-0000-0600-000002010000}" name="Stĺpec258" dataDxfId="207"/>
    <tableColumn id="257" xr3:uid="{00000000-0010-0000-0600-000001010000}" name="Stĺpec257" dataDxfId="206"/>
    <tableColumn id="256" xr3:uid="{00000000-0010-0000-0600-000000010000}" name="Stĺpec256" dataDxfId="205"/>
    <tableColumn id="255" xr3:uid="{00000000-0010-0000-0600-0000FF000000}" name="Stĺpec255" dataDxfId="204"/>
    <tableColumn id="254" xr3:uid="{00000000-0010-0000-0600-0000FE000000}" name="Stĺpec254" dataDxfId="203"/>
    <tableColumn id="253" xr3:uid="{00000000-0010-0000-0600-0000FD000000}" name="Stĺpec253" dataDxfId="202"/>
    <tableColumn id="252" xr3:uid="{00000000-0010-0000-0600-0000FC000000}" name="Stĺpec252" dataDxfId="201"/>
    <tableColumn id="251" xr3:uid="{00000000-0010-0000-0600-0000FB000000}" name="Stĺpec251" dataDxfId="200"/>
    <tableColumn id="250" xr3:uid="{00000000-0010-0000-0600-0000FA000000}" name="Stĺpec250" dataDxfId="199"/>
    <tableColumn id="249" xr3:uid="{00000000-0010-0000-0600-0000F9000000}" name="Stĺpec249" dataDxfId="198"/>
    <tableColumn id="248" xr3:uid="{00000000-0010-0000-0600-0000F8000000}" name="Stĺpec248" dataDxfId="197"/>
    <tableColumn id="163" xr3:uid="{00000000-0010-0000-0600-0000A3000000}" name="Stĺpec163" dataDxfId="196"/>
    <tableColumn id="164" xr3:uid="{00000000-0010-0000-0600-0000A4000000}" name="Stĺpec164" dataDxfId="195"/>
    <tableColumn id="165" xr3:uid="{00000000-0010-0000-0600-0000A5000000}" name="Stĺpec165" dataDxfId="194"/>
    <tableColumn id="166" xr3:uid="{00000000-0010-0000-0600-0000A6000000}" name="Stĺpec166" dataDxfId="193"/>
    <tableColumn id="167" xr3:uid="{00000000-0010-0000-0600-0000A7000000}" name="Stĺpec167" dataDxfId="192"/>
    <tableColumn id="168" xr3:uid="{00000000-0010-0000-0600-0000A8000000}" name="Stĺpec168" dataDxfId="191"/>
    <tableColumn id="169" xr3:uid="{00000000-0010-0000-0600-0000A9000000}" name="Stĺpec169" dataDxfId="190"/>
    <tableColumn id="170" xr3:uid="{00000000-0010-0000-0600-0000AA000000}" name="Stĺpec170" dataDxfId="189"/>
    <tableColumn id="171" xr3:uid="{00000000-0010-0000-0600-0000AB000000}" name="Stĺpec171" dataDxfId="188"/>
    <tableColumn id="236" xr3:uid="{00000000-0010-0000-0600-0000EC000000}" name="Stĺpec236" dataDxfId="187"/>
    <tableColumn id="235" xr3:uid="{00000000-0010-0000-0600-0000EB000000}" name="Stĺpec235" dataDxfId="186"/>
    <tableColumn id="234" xr3:uid="{00000000-0010-0000-0600-0000EA000000}" name="Stĺpec234" dataDxfId="185"/>
    <tableColumn id="233" xr3:uid="{00000000-0010-0000-0600-0000E9000000}" name="Stĺpec233" dataDxfId="184"/>
    <tableColumn id="232" xr3:uid="{00000000-0010-0000-0600-0000E8000000}" name="Stĺpec232" dataDxfId="183"/>
    <tableColumn id="231" xr3:uid="{00000000-0010-0000-0600-0000E7000000}" name="Stĺpec231" dataDxfId="182"/>
    <tableColumn id="239" xr3:uid="{00000000-0010-0000-0600-0000EF000000}" name="Stĺpec239" dataDxfId="181"/>
    <tableColumn id="238" xr3:uid="{00000000-0010-0000-0600-0000EE000000}" name="Stĺpec238" dataDxfId="180"/>
    <tableColumn id="241" xr3:uid="{00000000-0010-0000-0600-0000F1000000}" name="Stĺpec241" dataDxfId="179"/>
    <tableColumn id="240" xr3:uid="{00000000-0010-0000-0600-0000F0000000}" name="Stĺpec240" dataDxfId="178"/>
    <tableColumn id="242" xr3:uid="{00000000-0010-0000-0600-0000F2000000}" name="Stĺpec242" dataDxfId="177"/>
    <tableColumn id="237" xr3:uid="{00000000-0010-0000-0600-0000ED000000}" name="Stĺpec237" dataDxfId="176"/>
    <tableColumn id="419" xr3:uid="{00000000-0010-0000-0600-0000A3010000}" name="Stĺpec419" dataDxfId="175"/>
    <tableColumn id="418" xr3:uid="{00000000-0010-0000-0600-0000A2010000}" name="Stĺpec418" dataDxfId="174"/>
    <tableColumn id="417" xr3:uid="{00000000-0010-0000-0600-0000A1010000}" name="Stĺpec417" dataDxfId="173"/>
    <tableColumn id="416" xr3:uid="{00000000-0010-0000-0600-0000A0010000}" name="Stĺpec416" dataDxfId="172"/>
    <tableColumn id="415" xr3:uid="{00000000-0010-0000-0600-00009F010000}" name="Stĺpec415" dataDxfId="171"/>
    <tableColumn id="414" xr3:uid="{00000000-0010-0000-0600-00009E010000}" name="Stĺpec414" dataDxfId="170"/>
    <tableColumn id="172" xr3:uid="{00000000-0010-0000-0600-0000AC000000}" name="Stĺpec172" dataDxfId="169"/>
    <tableColumn id="173" xr3:uid="{00000000-0010-0000-0600-0000AD000000}" name="Stĺpec173" dataDxfId="168"/>
    <tableColumn id="174" xr3:uid="{00000000-0010-0000-0600-0000AE000000}" name="Stĺpec174" dataDxfId="167"/>
    <tableColumn id="175" xr3:uid="{00000000-0010-0000-0600-0000AF000000}" name="Stĺpec175" dataDxfId="166"/>
    <tableColumn id="176" xr3:uid="{00000000-0010-0000-0600-0000B0000000}" name="Stĺpec176" dataDxfId="165"/>
    <tableColumn id="177" xr3:uid="{00000000-0010-0000-0600-0000B1000000}" name="Stĺpec177" dataDxfId="164"/>
    <tableColumn id="276" xr3:uid="{00000000-0010-0000-0600-000014010000}" name="Stĺpec276" dataDxfId="163"/>
    <tableColumn id="275" xr3:uid="{00000000-0010-0000-0600-000013010000}" name="Stĺpec275" dataDxfId="162"/>
    <tableColumn id="274" xr3:uid="{00000000-0010-0000-0600-000012010000}" name="Stĺpec274" dataDxfId="161"/>
    <tableColumn id="273" xr3:uid="{00000000-0010-0000-0600-000011010000}" name="Stĺpec273" dataDxfId="160"/>
    <tableColumn id="272" xr3:uid="{00000000-0010-0000-0600-000010010000}" name="Stĺpec272" dataDxfId="159"/>
    <tableColumn id="271" xr3:uid="{00000000-0010-0000-0600-00000F010000}" name="Stĺpec271" dataDxfId="158"/>
    <tableColumn id="270" xr3:uid="{00000000-0010-0000-0600-00000E010000}" name="Stĺpec270" dataDxfId="157"/>
    <tableColumn id="269" xr3:uid="{00000000-0010-0000-0600-00000D010000}" name="Stĺpec269" dataDxfId="156"/>
    <tableColumn id="268" xr3:uid="{00000000-0010-0000-0600-00000C010000}" name="Stĺpec268" dataDxfId="155"/>
    <tableColumn id="267" xr3:uid="{00000000-0010-0000-0600-00000B010000}" name="Stĺpec267" dataDxfId="154"/>
    <tableColumn id="266" xr3:uid="{00000000-0010-0000-0600-00000A010000}" name="Stĺpec266" dataDxfId="153"/>
    <tableColumn id="265" xr3:uid="{00000000-0010-0000-0600-000009010000}" name="Stĺpec265" dataDxfId="152"/>
    <tableColumn id="264" xr3:uid="{00000000-0010-0000-0600-000008010000}" name="Stĺpec264" dataDxfId="151"/>
    <tableColumn id="263" xr3:uid="{00000000-0010-0000-0600-000007010000}" name="Stĺpec263" dataDxfId="150"/>
    <tableColumn id="262" xr3:uid="{00000000-0010-0000-0600-000006010000}" name="Stĺpec262" dataDxfId="149"/>
    <tableColumn id="178" xr3:uid="{00000000-0010-0000-0600-0000B2000000}" name="Stĺpec178" dataDxfId="148"/>
    <tableColumn id="179" xr3:uid="{00000000-0010-0000-0600-0000B3000000}" name="Stĺpec179" dataDxfId="147"/>
    <tableColumn id="180" xr3:uid="{00000000-0010-0000-0600-0000B4000000}" name="Stĺpec180" dataDxfId="146"/>
    <tableColumn id="181" xr3:uid="{00000000-0010-0000-0600-0000B5000000}" name="Stĺpec181" dataDxfId="145"/>
    <tableColumn id="182" xr3:uid="{00000000-0010-0000-0600-0000B6000000}" name="Stĺpec182" dataDxfId="144"/>
    <tableColumn id="183" xr3:uid="{00000000-0010-0000-0600-0000B7000000}" name="Stĺpec183" dataDxfId="143"/>
    <tableColumn id="184" xr3:uid="{00000000-0010-0000-0600-0000B8000000}" name="Stĺpec184" dataDxfId="142"/>
    <tableColumn id="185" xr3:uid="{00000000-0010-0000-0600-0000B9000000}" name="Stĺpec185" dataDxfId="141"/>
    <tableColumn id="186" xr3:uid="{00000000-0010-0000-0600-0000BA000000}" name="Stĺpec186" dataDxfId="140"/>
    <tableColumn id="187" xr3:uid="{00000000-0010-0000-0600-0000BB000000}" name="Stĺpec187" dataDxfId="139"/>
    <tableColumn id="188" xr3:uid="{00000000-0010-0000-0600-0000BC000000}" name="Stĺpec188" dataDxfId="138"/>
    <tableColumn id="189" xr3:uid="{00000000-0010-0000-0600-0000BD000000}" name="Stĺpec189" dataDxfId="137"/>
    <tableColumn id="190" xr3:uid="{00000000-0010-0000-0600-0000BE000000}" name="Stĺpec190" dataDxfId="136"/>
    <tableColumn id="191" xr3:uid="{00000000-0010-0000-0600-0000BF000000}" name="Stĺpec191" dataDxfId="135"/>
    <tableColumn id="192" xr3:uid="{00000000-0010-0000-0600-0000C0000000}" name="Stĺpec192" dataDxfId="134"/>
    <tableColumn id="422" xr3:uid="{00000000-0010-0000-0600-0000A6010000}" name="Stĺpec422" dataDxfId="133"/>
    <tableColumn id="421" xr3:uid="{00000000-0010-0000-0600-0000A5010000}" name="Stĺpec421" dataDxfId="132"/>
    <tableColumn id="420" xr3:uid="{00000000-0010-0000-0600-0000A4010000}" name="Stĺpec420" dataDxfId="131"/>
    <tableColumn id="193" xr3:uid="{00000000-0010-0000-0600-0000C1000000}" name="Stĺpec193" dataDxfId="130"/>
    <tableColumn id="194" xr3:uid="{00000000-0010-0000-0600-0000C2000000}" name="Stĺpec194" dataDxfId="129"/>
    <tableColumn id="195" xr3:uid="{00000000-0010-0000-0600-0000C3000000}" name="Stĺpec195" dataDxfId="128"/>
    <tableColumn id="196" xr3:uid="{00000000-0010-0000-0600-0000C4000000}" name="Stĺpec196" dataDxfId="127"/>
    <tableColumn id="197" xr3:uid="{00000000-0010-0000-0600-0000C5000000}" name="Stĺpec197" dataDxfId="126"/>
    <tableColumn id="198" xr3:uid="{00000000-0010-0000-0600-0000C6000000}" name="Stĺpec198" dataDxfId="125"/>
    <tableColumn id="199" xr3:uid="{00000000-0010-0000-0600-0000C7000000}" name="Stĺpec199" dataDxfId="124"/>
    <tableColumn id="200" xr3:uid="{00000000-0010-0000-0600-0000C8000000}" name="Stĺpec200" dataDxfId="123"/>
    <tableColumn id="201" xr3:uid="{00000000-0010-0000-0600-0000C9000000}" name="Stĺpec201" dataDxfId="122"/>
    <tableColumn id="202" xr3:uid="{00000000-0010-0000-0600-0000CA000000}" name="Stĺpec202" dataDxfId="121"/>
    <tableColumn id="203" xr3:uid="{00000000-0010-0000-0600-0000CB000000}" name="Stĺpec203" dataDxfId="120"/>
    <tableColumn id="204" xr3:uid="{00000000-0010-0000-0600-0000CC000000}" name="Stĺpec204" dataDxfId="119"/>
    <tableColumn id="205" xr3:uid="{00000000-0010-0000-0600-0000CD000000}" name="Stĺpec205" dataDxfId="118"/>
    <tableColumn id="206" xr3:uid="{00000000-0010-0000-0600-0000CE000000}" name="Stĺpec206" dataDxfId="117"/>
    <tableColumn id="207" xr3:uid="{00000000-0010-0000-0600-0000CF000000}" name="Stĺpec207" dataDxfId="116"/>
    <tableColumn id="208" xr3:uid="{00000000-0010-0000-0600-0000D0000000}" name="Stĺpec208" dataDxfId="115"/>
    <tableColumn id="209" xr3:uid="{00000000-0010-0000-0600-0000D1000000}" name="Stĺpec209" dataDxfId="114"/>
    <tableColumn id="210" xr3:uid="{00000000-0010-0000-0600-0000D2000000}" name="Stĺpec210" dataDxfId="113"/>
    <tableColumn id="211" xr3:uid="{00000000-0010-0000-0600-0000D3000000}" name="Stĺpec211" dataDxfId="112"/>
    <tableColumn id="212" xr3:uid="{00000000-0010-0000-0600-0000D4000000}" name="Stĺpec212" dataDxfId="111"/>
    <tableColumn id="213" xr3:uid="{00000000-0010-0000-0600-0000D5000000}" name="Stĺpec213" dataDxfId="110"/>
    <tableColumn id="214" xr3:uid="{00000000-0010-0000-0600-0000D6000000}" name="Stĺpec214" dataDxfId="109"/>
    <tableColumn id="215" xr3:uid="{00000000-0010-0000-0600-0000D7000000}" name="Stĺpec215" dataDxfId="108"/>
    <tableColumn id="216" xr3:uid="{00000000-0010-0000-0600-0000D8000000}" name="Stĺpec216" dataDxfId="107"/>
    <tableColumn id="217" xr3:uid="{00000000-0010-0000-0600-0000D9000000}" name="Stĺpec217" dataDxfId="106"/>
    <tableColumn id="218" xr3:uid="{00000000-0010-0000-0600-0000DA000000}" name="Stĺpec218" dataDxfId="105"/>
    <tableColumn id="219" xr3:uid="{00000000-0010-0000-0600-0000DB000000}" name="Stĺpec219" dataDxfId="104"/>
    <tableColumn id="220" xr3:uid="{00000000-0010-0000-0600-0000DC000000}" name="Stĺpec220" dataDxfId="103"/>
    <tableColumn id="221" xr3:uid="{00000000-0010-0000-0600-0000DD000000}" name="Stĺpec221" dataDxfId="102"/>
    <tableColumn id="222" xr3:uid="{00000000-0010-0000-0600-0000DE000000}" name="Stĺpec222" dataDxfId="101"/>
    <tableColumn id="223" xr3:uid="{00000000-0010-0000-0600-0000DF000000}" name="Stĺpec223" dataDxfId="100"/>
    <tableColumn id="306" xr3:uid="{00000000-0010-0000-0600-000032010000}" name="Stĺpec306" dataDxfId="99"/>
    <tableColumn id="305" xr3:uid="{00000000-0010-0000-0600-000031010000}" name="Stĺpec305" dataDxfId="98"/>
    <tableColumn id="304" xr3:uid="{00000000-0010-0000-0600-000030010000}" name="Stĺpec304" dataDxfId="97"/>
    <tableColumn id="303" xr3:uid="{00000000-0010-0000-0600-00002F010000}" name="Stĺpec303" dataDxfId="96"/>
    <tableColumn id="302" xr3:uid="{00000000-0010-0000-0600-00002E010000}" name="Stĺpec302" dataDxfId="95"/>
    <tableColumn id="301" xr3:uid="{00000000-0010-0000-0600-00002D010000}" name="Stĺpec301" dataDxfId="94"/>
    <tableColumn id="300" xr3:uid="{00000000-0010-0000-0600-00002C010000}" name="Stĺpec300" dataDxfId="93"/>
    <tableColumn id="299" xr3:uid="{00000000-0010-0000-0600-00002B010000}" name="Stĺpec299" dataDxfId="92"/>
    <tableColumn id="298" xr3:uid="{00000000-0010-0000-0600-00002A010000}" name="Stĺpec298" dataDxfId="91"/>
    <tableColumn id="297" xr3:uid="{00000000-0010-0000-0600-000029010000}" name="Stĺpec297" dataDxfId="90"/>
    <tableColumn id="296" xr3:uid="{00000000-0010-0000-0600-000028010000}" name="Stĺpec296" dataDxfId="89"/>
    <tableColumn id="295" xr3:uid="{00000000-0010-0000-0600-000027010000}" name="Stĺpec295" dataDxfId="88"/>
    <tableColumn id="294" xr3:uid="{00000000-0010-0000-0600-000026010000}" name="Stĺpec294" dataDxfId="87"/>
    <tableColumn id="293" xr3:uid="{00000000-0010-0000-0600-000025010000}" name="Stĺpec293" dataDxfId="86"/>
    <tableColumn id="292" xr3:uid="{00000000-0010-0000-0600-000024010000}" name="Stĺpec292" dataDxfId="85"/>
    <tableColumn id="291" xr3:uid="{00000000-0010-0000-0600-000023010000}" name="Stĺpec291" dataDxfId="84"/>
    <tableColumn id="290" xr3:uid="{00000000-0010-0000-0600-000022010000}" name="Stĺpec290" dataDxfId="83"/>
    <tableColumn id="289" xr3:uid="{00000000-0010-0000-0600-000021010000}" name="Stĺpec289" dataDxfId="82"/>
    <tableColumn id="288" xr3:uid="{00000000-0010-0000-0600-000020010000}" name="Stĺpec288" dataDxfId="81"/>
    <tableColumn id="287" xr3:uid="{00000000-0010-0000-0600-00001F010000}" name="Stĺpec287" dataDxfId="80"/>
    <tableColumn id="286" xr3:uid="{00000000-0010-0000-0600-00001E010000}" name="Stĺpec286" dataDxfId="79"/>
    <tableColumn id="285" xr3:uid="{00000000-0010-0000-0600-00001D010000}" name="Stĺpec285" dataDxfId="78"/>
    <tableColumn id="284" xr3:uid="{00000000-0010-0000-0600-00001C010000}" name="Stĺpec284" dataDxfId="77"/>
    <tableColumn id="283" xr3:uid="{00000000-0010-0000-0600-00001B010000}" name="Stĺpec283" dataDxfId="76"/>
    <tableColumn id="282" xr3:uid="{00000000-0010-0000-0600-00001A010000}" name="Stĺpec282" dataDxfId="75"/>
    <tableColumn id="281" xr3:uid="{00000000-0010-0000-0600-000019010000}" name="Stĺpec281" dataDxfId="74"/>
    <tableColumn id="280" xr3:uid="{00000000-0010-0000-0600-000018010000}" name="Stĺpec280" dataDxfId="73"/>
    <tableColumn id="279" xr3:uid="{00000000-0010-0000-0600-000017010000}" name="Stĺpec279" dataDxfId="72"/>
    <tableColumn id="278" xr3:uid="{00000000-0010-0000-0600-000016010000}" name="Stĺpec278" dataDxfId="71"/>
    <tableColumn id="277" xr3:uid="{00000000-0010-0000-0600-000015010000}" name="Stĺpec277" dataDxfId="70"/>
    <tableColumn id="224" xr3:uid="{00000000-0010-0000-0600-0000E0000000}" name="Stĺpec224" dataDxfId="69"/>
    <tableColumn id="230" xr3:uid="{00000000-0010-0000-0600-0000E6000000}" name="Stĺpec230" dataDxfId="68"/>
    <tableColumn id="229" xr3:uid="{00000000-0010-0000-0600-0000E5000000}" name="Stĺpec229" dataDxfId="67"/>
    <tableColumn id="228" xr3:uid="{00000000-0010-0000-0600-0000E4000000}" name="Stĺpec228" dataDxfId="66"/>
    <tableColumn id="227" xr3:uid="{00000000-0010-0000-0600-0000E3000000}" name="Stĺpec227" dataDxfId="65"/>
    <tableColumn id="226" xr3:uid="{00000000-0010-0000-0600-0000E2000000}" name="Stĺpec226" dataDxfId="64"/>
    <tableColumn id="316" xr3:uid="{00000000-0010-0000-0600-00003C010000}" name="Stĺpec316" dataDxfId="63"/>
    <tableColumn id="315" xr3:uid="{00000000-0010-0000-0600-00003B010000}" name="Stĺpec315" dataDxfId="62"/>
    <tableColumn id="314" xr3:uid="{00000000-0010-0000-0600-00003A010000}" name="Stĺpec314" dataDxfId="61"/>
    <tableColumn id="313" xr3:uid="{00000000-0010-0000-0600-000039010000}" name="Stĺpec313" dataDxfId="60"/>
    <tableColumn id="312" xr3:uid="{00000000-0010-0000-0600-000038010000}" name="Stĺpec312" dataDxfId="59"/>
    <tableColumn id="311" xr3:uid="{00000000-0010-0000-0600-000037010000}" name="Stĺpec311" dataDxfId="58"/>
    <tableColumn id="310" xr3:uid="{00000000-0010-0000-0600-000036010000}" name="Stĺpec310" dataDxfId="57"/>
    <tableColumn id="309" xr3:uid="{00000000-0010-0000-0600-000035010000}" name="Stĺpec309" dataDxfId="56"/>
    <tableColumn id="308" xr3:uid="{00000000-0010-0000-0600-000034010000}" name="Stĺpec308" dataDxfId="55"/>
    <tableColumn id="307" xr3:uid="{00000000-0010-0000-0600-000033010000}" name="Stĺpec307" dataDxfId="54"/>
    <tableColumn id="325" xr3:uid="{00000000-0010-0000-0600-000045010000}" name="Stĺpec325" dataDxfId="53"/>
    <tableColumn id="324" xr3:uid="{00000000-0010-0000-0600-000044010000}" name="Stĺpec324" dataDxfId="52"/>
    <tableColumn id="323" xr3:uid="{00000000-0010-0000-0600-000043010000}" name="Stĺpec323" dataDxfId="51"/>
    <tableColumn id="322" xr3:uid="{00000000-0010-0000-0600-000042010000}" name="Stĺpec322" dataDxfId="50"/>
    <tableColumn id="321" xr3:uid="{00000000-0010-0000-0600-000041010000}" name="Stĺpec321" dataDxfId="49"/>
    <tableColumn id="320" xr3:uid="{00000000-0010-0000-0600-000040010000}" name="Stĺpec320" dataDxfId="48"/>
    <tableColumn id="319" xr3:uid="{00000000-0010-0000-0600-00003F010000}" name="Stĺpec319" dataDxfId="47"/>
    <tableColumn id="318" xr3:uid="{00000000-0010-0000-0600-00003E010000}" name="Stĺpec318" dataDxfId="46"/>
    <tableColumn id="317" xr3:uid="{00000000-0010-0000-0600-00003D010000}" name="Stĺpec317" dataDxfId="45"/>
    <tableColumn id="225" xr3:uid="{00000000-0010-0000-0600-0000E1000000}" name="Stĺpec225" dataDxfId="4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ME124"/>
  <sheetViews>
    <sheetView showGridLines="0" tabSelected="1" zoomScaleNormal="100" workbookViewId="0">
      <pane xSplit="10" ySplit="7" topLeftCell="K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32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30" width="4.7109375" customWidth="1"/>
    <col min="31" max="31" width="6.28515625" customWidth="1"/>
    <col min="32" max="32" width="6.42578125" customWidth="1"/>
    <col min="33" max="130" width="4.7109375" customWidth="1"/>
    <col min="131" max="131" width="5.140625" customWidth="1"/>
    <col min="132" max="132" width="5.42578125" customWidth="1"/>
    <col min="133" max="133" width="5.140625" customWidth="1"/>
    <col min="134" max="343" width="4.7109375" customWidth="1"/>
  </cols>
  <sheetData>
    <row r="1" spans="1:343" ht="24.95" customHeight="1" x14ac:dyDescent="0.4">
      <c r="A1" s="192" t="s">
        <v>238</v>
      </c>
      <c r="B1" s="193"/>
      <c r="C1" s="193"/>
      <c r="D1" s="193"/>
      <c r="E1" s="193"/>
      <c r="F1" s="193"/>
      <c r="G1" s="193"/>
      <c r="H1" s="97"/>
      <c r="I1" s="9" t="s">
        <v>0</v>
      </c>
      <c r="K1" s="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9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9"/>
      <c r="GC1" s="1"/>
      <c r="GD1" s="1"/>
      <c r="GE1" s="1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</row>
    <row r="2" spans="1:343" ht="15" customHeight="1" x14ac:dyDescent="0.4">
      <c r="A2" s="14"/>
      <c r="B2" s="32" t="s">
        <v>0</v>
      </c>
      <c r="C2" s="9"/>
      <c r="D2" s="1"/>
      <c r="G2" s="1"/>
      <c r="H2" s="1"/>
      <c r="I2" s="26"/>
      <c r="J2" s="27"/>
      <c r="K2" s="1"/>
      <c r="L2" s="1"/>
      <c r="M2" s="9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9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9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</row>
    <row r="3" spans="1:343" ht="24.95" customHeight="1" x14ac:dyDescent="0.35">
      <c r="A3" s="194" t="s">
        <v>414</v>
      </c>
      <c r="B3" s="194"/>
      <c r="C3" s="194"/>
      <c r="D3" s="194"/>
      <c r="E3" s="194"/>
      <c r="F3" s="194"/>
      <c r="G3" s="194"/>
      <c r="H3" s="9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</row>
    <row r="4" spans="1:343" ht="15" customHeight="1" x14ac:dyDescent="0.2"/>
    <row r="5" spans="1:343" ht="15" x14ac:dyDescent="0.25">
      <c r="A5" s="195" t="s">
        <v>1</v>
      </c>
      <c r="B5" s="186" t="s">
        <v>2</v>
      </c>
      <c r="C5" s="186" t="s">
        <v>3</v>
      </c>
      <c r="D5" s="186" t="s">
        <v>4</v>
      </c>
      <c r="E5" s="186" t="s">
        <v>3</v>
      </c>
      <c r="F5" s="186" t="s">
        <v>5</v>
      </c>
      <c r="G5" s="186" t="s">
        <v>6</v>
      </c>
      <c r="H5" s="94"/>
      <c r="I5" s="189" t="s">
        <v>7</v>
      </c>
      <c r="J5" s="189" t="s">
        <v>8</v>
      </c>
      <c r="K5" s="143" t="s">
        <v>242</v>
      </c>
      <c r="L5" s="141"/>
      <c r="M5" s="29"/>
      <c r="N5" s="29"/>
      <c r="O5" s="29"/>
      <c r="P5" s="29"/>
      <c r="Q5" s="29"/>
      <c r="R5" s="29" t="s">
        <v>243</v>
      </c>
      <c r="S5" s="29"/>
      <c r="T5" s="29"/>
      <c r="U5" s="29"/>
      <c r="V5" s="29"/>
      <c r="W5" s="29"/>
      <c r="X5" s="29"/>
      <c r="Y5" s="29" t="s">
        <v>256</v>
      </c>
      <c r="Z5" s="29"/>
      <c r="AA5" s="29" t="s">
        <v>256</v>
      </c>
      <c r="AB5" s="29"/>
      <c r="AC5" s="29"/>
      <c r="AD5" s="29"/>
      <c r="AE5" s="29"/>
      <c r="AF5" s="29"/>
      <c r="AG5" s="146"/>
      <c r="AH5" s="148" t="s">
        <v>267</v>
      </c>
      <c r="AI5" s="146"/>
      <c r="AJ5" s="146"/>
      <c r="AK5" s="29"/>
      <c r="AL5" s="29"/>
      <c r="AM5" s="29"/>
      <c r="AN5" s="29"/>
      <c r="AO5" s="148" t="s">
        <v>308</v>
      </c>
      <c r="AP5" s="148"/>
      <c r="AQ5" s="148" t="s">
        <v>330</v>
      </c>
      <c r="AR5" s="148"/>
      <c r="AS5" s="148"/>
      <c r="AT5" s="148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148" t="s">
        <v>338</v>
      </c>
      <c r="BI5" s="148"/>
      <c r="BJ5" s="148"/>
      <c r="BK5" s="29"/>
      <c r="BL5" s="29"/>
      <c r="BM5" s="29"/>
      <c r="BN5" s="29"/>
      <c r="BO5" s="29" t="s">
        <v>365</v>
      </c>
      <c r="BP5" s="29"/>
      <c r="BQ5" s="29"/>
      <c r="BR5" s="29"/>
      <c r="BS5" s="29" t="s">
        <v>370</v>
      </c>
      <c r="BT5" s="29"/>
      <c r="BU5" s="29"/>
      <c r="BV5" s="29"/>
      <c r="BW5" s="29"/>
      <c r="BX5" s="29"/>
      <c r="BY5" s="29"/>
      <c r="BZ5" s="29"/>
      <c r="CA5" s="29"/>
      <c r="CB5" s="148" t="s">
        <v>377</v>
      </c>
      <c r="CC5" s="29"/>
      <c r="CD5" s="29"/>
      <c r="CE5" s="29"/>
      <c r="CF5" s="29"/>
      <c r="CG5" s="29"/>
      <c r="CH5" s="148" t="s">
        <v>394</v>
      </c>
      <c r="CI5" s="29"/>
      <c r="CJ5" s="29"/>
      <c r="CK5" s="29"/>
      <c r="CL5" s="148" t="s">
        <v>396</v>
      </c>
      <c r="CM5" s="29"/>
      <c r="CN5" s="29"/>
      <c r="CO5" s="29"/>
      <c r="CP5" s="29"/>
      <c r="CQ5" s="29"/>
      <c r="CR5" s="67" t="s">
        <v>404</v>
      </c>
      <c r="CS5" s="29"/>
      <c r="CT5" s="29"/>
      <c r="CU5" s="29"/>
      <c r="CV5" s="148" t="s">
        <v>418</v>
      </c>
      <c r="CW5" s="29"/>
      <c r="CX5" s="29"/>
      <c r="CY5" s="29"/>
      <c r="CZ5" s="29"/>
      <c r="DA5" s="29" t="s">
        <v>416</v>
      </c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 t="s">
        <v>434</v>
      </c>
      <c r="DQ5" s="29"/>
      <c r="DR5" s="29"/>
      <c r="DS5" s="29"/>
      <c r="DT5" s="29"/>
      <c r="DU5" s="29"/>
      <c r="DV5" s="29"/>
      <c r="DW5" s="29"/>
      <c r="DX5" s="29"/>
      <c r="DY5" s="122"/>
      <c r="DZ5" s="122"/>
      <c r="EA5" s="29" t="s">
        <v>439</v>
      </c>
      <c r="EB5" s="29"/>
      <c r="EC5" s="29"/>
      <c r="ED5" s="29"/>
      <c r="EE5" s="29"/>
      <c r="EF5" s="148" t="s">
        <v>442</v>
      </c>
      <c r="EG5" s="29"/>
      <c r="EH5" s="29"/>
      <c r="EI5" s="29"/>
      <c r="EJ5" s="29"/>
      <c r="EK5" s="29"/>
      <c r="EL5" s="148" t="s">
        <v>446</v>
      </c>
      <c r="EM5" s="29" t="s">
        <v>448</v>
      </c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148" t="s">
        <v>458</v>
      </c>
      <c r="FG5" s="29"/>
      <c r="FH5" s="29"/>
      <c r="FI5" s="29"/>
      <c r="FJ5" s="29"/>
      <c r="FK5" s="29"/>
      <c r="FL5" s="29"/>
      <c r="FM5" s="29"/>
      <c r="FN5" s="148" t="s">
        <v>461</v>
      </c>
      <c r="FO5" s="29"/>
      <c r="FP5" s="29"/>
      <c r="FQ5" s="29"/>
      <c r="FR5" s="29" t="s">
        <v>462</v>
      </c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148"/>
      <c r="GI5" s="148" t="s">
        <v>470</v>
      </c>
      <c r="GJ5" s="29"/>
      <c r="GK5" s="29"/>
      <c r="GL5" s="29"/>
      <c r="GM5" s="29" t="s">
        <v>477</v>
      </c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 t="s">
        <v>479</v>
      </c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 t="s">
        <v>481</v>
      </c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 t="s">
        <v>493</v>
      </c>
      <c r="ID5" s="29"/>
      <c r="IE5" s="29" t="s">
        <v>495</v>
      </c>
      <c r="IF5" s="29"/>
      <c r="IG5" s="29"/>
      <c r="IH5" s="29"/>
      <c r="II5" s="29"/>
      <c r="IJ5" s="29" t="s">
        <v>498</v>
      </c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 t="s">
        <v>512</v>
      </c>
      <c r="IW5" s="29"/>
      <c r="IX5" s="29" t="s">
        <v>513</v>
      </c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 t="s">
        <v>519</v>
      </c>
      <c r="JL5" s="29"/>
      <c r="JM5" s="29"/>
      <c r="JN5" s="29"/>
      <c r="JO5" s="29"/>
      <c r="JP5" s="29"/>
      <c r="JQ5" s="29"/>
      <c r="JR5" s="29"/>
      <c r="JS5" s="88"/>
      <c r="JT5" s="88"/>
      <c r="JU5" s="88"/>
      <c r="JV5" s="88"/>
      <c r="JW5" s="88"/>
      <c r="JX5" s="88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148" t="s">
        <v>528</v>
      </c>
      <c r="KL5" s="29"/>
      <c r="KM5" s="29" t="s">
        <v>529</v>
      </c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148" t="s">
        <v>557</v>
      </c>
      <c r="LB5" s="29"/>
      <c r="LC5" s="29"/>
      <c r="LD5" s="29"/>
      <c r="LE5" s="29"/>
      <c r="LF5" s="29"/>
      <c r="LG5" s="29"/>
      <c r="LH5" s="29"/>
      <c r="LI5" s="29" t="s">
        <v>577</v>
      </c>
      <c r="LJ5" s="29"/>
      <c r="LK5" s="29"/>
      <c r="LL5" s="29"/>
      <c r="LM5" s="29" t="s">
        <v>580</v>
      </c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63"/>
    </row>
    <row r="6" spans="1:343" ht="15" x14ac:dyDescent="0.25">
      <c r="A6" s="196"/>
      <c r="B6" s="187"/>
      <c r="C6" s="187"/>
      <c r="D6" s="187"/>
      <c r="E6" s="187"/>
      <c r="F6" s="187"/>
      <c r="G6" s="187"/>
      <c r="H6" s="95"/>
      <c r="I6" s="190"/>
      <c r="J6" s="190"/>
      <c r="K6" s="30" t="s">
        <v>9</v>
      </c>
      <c r="L6" s="30"/>
      <c r="M6" s="30"/>
      <c r="N6" s="30"/>
      <c r="O6" s="30"/>
      <c r="P6" s="30"/>
      <c r="Q6" s="30"/>
      <c r="R6" s="30" t="s">
        <v>9</v>
      </c>
      <c r="S6" s="30"/>
      <c r="T6" s="30"/>
      <c r="U6" s="30"/>
      <c r="V6" s="30"/>
      <c r="W6" s="30"/>
      <c r="X6" s="30"/>
      <c r="Y6" s="30" t="s">
        <v>257</v>
      </c>
      <c r="Z6" s="30"/>
      <c r="AA6" s="30" t="s">
        <v>9</v>
      </c>
      <c r="AB6" s="30"/>
      <c r="AC6" s="30"/>
      <c r="AD6" s="30"/>
      <c r="AE6" s="30"/>
      <c r="AF6" s="30"/>
      <c r="AG6" s="147"/>
      <c r="AH6" s="147" t="s">
        <v>268</v>
      </c>
      <c r="AI6" s="147"/>
      <c r="AJ6" s="147"/>
      <c r="AK6" s="30"/>
      <c r="AL6" s="30"/>
      <c r="AM6" s="30"/>
      <c r="AN6" s="30"/>
      <c r="AO6" s="149" t="s">
        <v>309</v>
      </c>
      <c r="AP6" s="149"/>
      <c r="AQ6" s="149" t="s">
        <v>9</v>
      </c>
      <c r="AR6" s="149"/>
      <c r="AS6" s="149"/>
      <c r="AT6" s="149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149" t="s">
        <v>268</v>
      </c>
      <c r="BI6" s="149"/>
      <c r="BJ6" s="151"/>
      <c r="BK6" s="30"/>
      <c r="BL6" s="30"/>
      <c r="BM6" s="30"/>
      <c r="BN6" s="30"/>
      <c r="BO6" s="30" t="s">
        <v>366</v>
      </c>
      <c r="BP6" s="30"/>
      <c r="BQ6" s="30"/>
      <c r="BR6" s="30"/>
      <c r="BS6" s="30" t="s">
        <v>371</v>
      </c>
      <c r="BT6" s="30"/>
      <c r="BU6" s="30"/>
      <c r="BV6" s="30"/>
      <c r="BW6" s="30"/>
      <c r="BX6" s="30"/>
      <c r="BY6" s="30"/>
      <c r="BZ6" s="30"/>
      <c r="CA6" s="30"/>
      <c r="CB6" s="30" t="s">
        <v>378</v>
      </c>
      <c r="CC6" s="30"/>
      <c r="CD6" s="30"/>
      <c r="CE6" s="30"/>
      <c r="CF6" s="30"/>
      <c r="CG6" s="30"/>
      <c r="CH6" s="30" t="s">
        <v>395</v>
      </c>
      <c r="CI6" s="75"/>
      <c r="CJ6" s="30"/>
      <c r="CK6" s="30"/>
      <c r="CL6" s="30" t="s">
        <v>397</v>
      </c>
      <c r="CM6" s="30"/>
      <c r="CN6" s="30"/>
      <c r="CO6" s="30"/>
      <c r="CP6" s="30"/>
      <c r="CQ6" s="30"/>
      <c r="CR6" s="30" t="s">
        <v>405</v>
      </c>
      <c r="CS6" s="30"/>
      <c r="CT6" s="30"/>
      <c r="CU6" s="30"/>
      <c r="CV6" s="30" t="s">
        <v>378</v>
      </c>
      <c r="CW6" s="30"/>
      <c r="CX6" s="30"/>
      <c r="CY6" s="30"/>
      <c r="CZ6" s="30"/>
      <c r="DA6" s="30" t="s">
        <v>417</v>
      </c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 t="s">
        <v>435</v>
      </c>
      <c r="DQ6" s="30"/>
      <c r="DR6" s="30"/>
      <c r="DS6" s="30"/>
      <c r="DT6" s="30"/>
      <c r="DU6" s="30"/>
      <c r="DV6" s="30"/>
      <c r="DW6" s="30"/>
      <c r="DX6" s="30"/>
      <c r="DY6" s="123"/>
      <c r="DZ6" s="123"/>
      <c r="EA6" s="30" t="s">
        <v>440</v>
      </c>
      <c r="EB6" s="30"/>
      <c r="EC6" s="30"/>
      <c r="ED6" s="30"/>
      <c r="EE6" s="30"/>
      <c r="EF6" s="30" t="s">
        <v>378</v>
      </c>
      <c r="EG6" s="30"/>
      <c r="EH6" s="30"/>
      <c r="EI6" s="30"/>
      <c r="EJ6" s="30"/>
      <c r="EK6" s="30"/>
      <c r="EL6" s="30" t="s">
        <v>395</v>
      </c>
      <c r="EM6" s="30" t="s">
        <v>469</v>
      </c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 t="s">
        <v>9</v>
      </c>
      <c r="FG6" s="30"/>
      <c r="FH6" s="30"/>
      <c r="FI6" s="30"/>
      <c r="FJ6" s="30"/>
      <c r="FK6" s="30"/>
      <c r="FL6" s="30"/>
      <c r="FM6" s="30"/>
      <c r="FN6" s="30" t="s">
        <v>9</v>
      </c>
      <c r="FO6" s="30"/>
      <c r="FP6" s="30"/>
      <c r="FQ6" s="30"/>
      <c r="FR6" s="30" t="s">
        <v>469</v>
      </c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 t="s">
        <v>471</v>
      </c>
      <c r="GJ6" s="30"/>
      <c r="GK6" s="30"/>
      <c r="GL6" s="30"/>
      <c r="GM6" s="30" t="s">
        <v>478</v>
      </c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 t="s">
        <v>480</v>
      </c>
      <c r="HB6" s="30"/>
      <c r="HC6" s="75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 t="s">
        <v>482</v>
      </c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 t="s">
        <v>494</v>
      </c>
      <c r="ID6" s="30"/>
      <c r="IE6" s="30" t="s">
        <v>496</v>
      </c>
      <c r="IF6" s="30"/>
      <c r="IG6" s="30"/>
      <c r="IH6" s="30"/>
      <c r="II6" s="30"/>
      <c r="IJ6" s="30" t="s">
        <v>499</v>
      </c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 t="s">
        <v>435</v>
      </c>
      <c r="IW6" s="30"/>
      <c r="IX6" s="30" t="s">
        <v>440</v>
      </c>
      <c r="IY6" s="30"/>
      <c r="IZ6" s="30"/>
      <c r="JA6" s="87"/>
      <c r="JB6" s="30"/>
      <c r="JC6" s="30"/>
      <c r="JD6" s="75"/>
      <c r="JE6" s="30"/>
      <c r="JF6" s="65"/>
      <c r="JG6" s="30"/>
      <c r="JH6" s="30"/>
      <c r="JI6" s="30"/>
      <c r="JJ6" s="30"/>
      <c r="JK6" s="30" t="s">
        <v>9</v>
      </c>
      <c r="JL6" s="30"/>
      <c r="JM6" s="30"/>
      <c r="JN6" s="30"/>
      <c r="JO6" s="30"/>
      <c r="JP6" s="30"/>
      <c r="JQ6" s="30"/>
      <c r="JR6" s="75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 t="s">
        <v>371</v>
      </c>
      <c r="KL6" s="30"/>
      <c r="KM6" s="30" t="s">
        <v>268</v>
      </c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 t="s">
        <v>397</v>
      </c>
      <c r="LB6" s="30"/>
      <c r="LC6" s="30"/>
      <c r="LD6" s="30"/>
      <c r="LE6" s="30"/>
      <c r="LF6" s="30"/>
      <c r="LG6" s="30"/>
      <c r="LH6" s="30"/>
      <c r="LI6" s="30" t="s">
        <v>578</v>
      </c>
      <c r="LJ6" s="30"/>
      <c r="LK6" s="30"/>
      <c r="LL6" s="30"/>
      <c r="LM6" s="30" t="s">
        <v>9</v>
      </c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64"/>
    </row>
    <row r="7" spans="1:343" s="1" customFormat="1" ht="18" customHeight="1" x14ac:dyDescent="0.25">
      <c r="A7" s="197"/>
      <c r="B7" s="188"/>
      <c r="C7" s="188"/>
      <c r="D7" s="188"/>
      <c r="E7" s="188"/>
      <c r="F7" s="188"/>
      <c r="G7" s="188"/>
      <c r="H7" s="96"/>
      <c r="I7" s="191"/>
      <c r="J7" s="191"/>
      <c r="K7" s="40" t="s">
        <v>10</v>
      </c>
      <c r="L7" s="40" t="s">
        <v>12</v>
      </c>
      <c r="M7" s="40" t="s">
        <v>11</v>
      </c>
      <c r="N7" s="40" t="s">
        <v>13</v>
      </c>
      <c r="O7" s="40" t="s">
        <v>14</v>
      </c>
      <c r="P7" s="40" t="s">
        <v>15</v>
      </c>
      <c r="Q7" s="40" t="s">
        <v>16</v>
      </c>
      <c r="R7" s="40" t="s">
        <v>10</v>
      </c>
      <c r="S7" s="40" t="s">
        <v>13</v>
      </c>
      <c r="T7" s="40" t="s">
        <v>11</v>
      </c>
      <c r="U7" s="40" t="s">
        <v>12</v>
      </c>
      <c r="V7" s="40" t="s">
        <v>14</v>
      </c>
      <c r="W7" s="40" t="s">
        <v>15</v>
      </c>
      <c r="X7" s="40" t="s">
        <v>17</v>
      </c>
      <c r="Y7" s="40" t="s">
        <v>15</v>
      </c>
      <c r="Z7" s="40" t="s">
        <v>258</v>
      </c>
      <c r="AA7" s="40" t="s">
        <v>10</v>
      </c>
      <c r="AB7" s="40" t="s">
        <v>11</v>
      </c>
      <c r="AC7" s="40" t="s">
        <v>259</v>
      </c>
      <c r="AD7" s="40" t="s">
        <v>12</v>
      </c>
      <c r="AE7" s="40" t="s">
        <v>14</v>
      </c>
      <c r="AF7" s="40" t="s">
        <v>11</v>
      </c>
      <c r="AG7" s="40" t="s">
        <v>260</v>
      </c>
      <c r="AH7" s="40" t="s">
        <v>10</v>
      </c>
      <c r="AI7" s="40" t="s">
        <v>13</v>
      </c>
      <c r="AJ7" s="40" t="s">
        <v>11</v>
      </c>
      <c r="AK7" s="40" t="s">
        <v>300</v>
      </c>
      <c r="AL7" s="40" t="s">
        <v>15</v>
      </c>
      <c r="AM7" s="40" t="s">
        <v>305</v>
      </c>
      <c r="AN7" s="40" t="s">
        <v>307</v>
      </c>
      <c r="AO7" s="150" t="s">
        <v>310</v>
      </c>
      <c r="AP7" s="150" t="s">
        <v>311</v>
      </c>
      <c r="AQ7" s="150" t="s">
        <v>10</v>
      </c>
      <c r="AR7" s="150" t="s">
        <v>13</v>
      </c>
      <c r="AS7" s="150" t="s">
        <v>11</v>
      </c>
      <c r="AT7" s="150" t="s">
        <v>14</v>
      </c>
      <c r="AU7" s="40" t="s">
        <v>15</v>
      </c>
      <c r="AV7" s="40" t="s">
        <v>307</v>
      </c>
      <c r="AW7" s="40" t="s">
        <v>16</v>
      </c>
      <c r="AX7" s="40" t="s">
        <v>17</v>
      </c>
      <c r="AY7" s="40" t="s">
        <v>10</v>
      </c>
      <c r="AZ7" s="40" t="s">
        <v>13</v>
      </c>
      <c r="BA7" s="40" t="s">
        <v>11</v>
      </c>
      <c r="BB7" s="40" t="s">
        <v>14</v>
      </c>
      <c r="BC7" s="40" t="s">
        <v>15</v>
      </c>
      <c r="BD7" s="40" t="s">
        <v>307</v>
      </c>
      <c r="BE7" s="40" t="s">
        <v>16</v>
      </c>
      <c r="BF7" s="40" t="s">
        <v>17</v>
      </c>
      <c r="BG7" s="40" t="s">
        <v>337</v>
      </c>
      <c r="BH7" s="40" t="s">
        <v>10</v>
      </c>
      <c r="BI7" s="40" t="s">
        <v>345</v>
      </c>
      <c r="BJ7" s="40" t="s">
        <v>11</v>
      </c>
      <c r="BK7" s="40" t="s">
        <v>300</v>
      </c>
      <c r="BL7" s="66" t="s">
        <v>15</v>
      </c>
      <c r="BM7" s="40" t="s">
        <v>305</v>
      </c>
      <c r="BN7" s="40" t="s">
        <v>307</v>
      </c>
      <c r="BO7" s="40" t="s">
        <v>15</v>
      </c>
      <c r="BP7" s="40" t="s">
        <v>367</v>
      </c>
      <c r="BQ7" s="66" t="s">
        <v>258</v>
      </c>
      <c r="BR7" s="40" t="s">
        <v>368</v>
      </c>
      <c r="BS7" s="40" t="s">
        <v>11</v>
      </c>
      <c r="BT7" s="40" t="s">
        <v>372</v>
      </c>
      <c r="BU7" s="40" t="s">
        <v>368</v>
      </c>
      <c r="BV7" s="40" t="s">
        <v>373</v>
      </c>
      <c r="BW7" s="40" t="s">
        <v>11</v>
      </c>
      <c r="BX7" s="40" t="s">
        <v>375</v>
      </c>
      <c r="BY7" s="40" t="s">
        <v>376</v>
      </c>
      <c r="BZ7" s="40" t="s">
        <v>307</v>
      </c>
      <c r="CA7" s="40" t="s">
        <v>15</v>
      </c>
      <c r="CB7" s="40" t="s">
        <v>379</v>
      </c>
      <c r="CC7" s="40" t="s">
        <v>13</v>
      </c>
      <c r="CD7" s="40" t="s">
        <v>300</v>
      </c>
      <c r="CE7" s="40" t="s">
        <v>14</v>
      </c>
      <c r="CF7" s="40" t="s">
        <v>367</v>
      </c>
      <c r="CG7" s="40" t="s">
        <v>307</v>
      </c>
      <c r="CH7" s="40" t="s">
        <v>13</v>
      </c>
      <c r="CI7" s="40" t="s">
        <v>300</v>
      </c>
      <c r="CJ7" s="40" t="s">
        <v>372</v>
      </c>
      <c r="CK7" s="40" t="s">
        <v>307</v>
      </c>
      <c r="CL7" s="40" t="s">
        <v>13</v>
      </c>
      <c r="CM7" s="40" t="s">
        <v>11</v>
      </c>
      <c r="CN7" s="40" t="s">
        <v>403</v>
      </c>
      <c r="CO7" s="40" t="s">
        <v>14</v>
      </c>
      <c r="CP7" s="40" t="s">
        <v>15</v>
      </c>
      <c r="CQ7" s="40" t="s">
        <v>258</v>
      </c>
      <c r="CR7" s="40" t="s">
        <v>15</v>
      </c>
      <c r="CS7" s="40" t="s">
        <v>367</v>
      </c>
      <c r="CT7" s="40" t="s">
        <v>258</v>
      </c>
      <c r="CU7" s="40" t="s">
        <v>368</v>
      </c>
      <c r="CV7" s="40" t="s">
        <v>379</v>
      </c>
      <c r="CW7" s="40" t="s">
        <v>13</v>
      </c>
      <c r="CX7" s="40" t="s">
        <v>300</v>
      </c>
      <c r="CY7" s="40" t="s">
        <v>14</v>
      </c>
      <c r="CZ7" s="40" t="s">
        <v>367</v>
      </c>
      <c r="DA7" s="40" t="s">
        <v>11</v>
      </c>
      <c r="DB7" s="40" t="s">
        <v>426</v>
      </c>
      <c r="DC7" s="40" t="s">
        <v>10</v>
      </c>
      <c r="DD7" s="40" t="s">
        <v>13</v>
      </c>
      <c r="DE7" s="40" t="s">
        <v>300</v>
      </c>
      <c r="DF7" s="40" t="s">
        <v>14</v>
      </c>
      <c r="DG7" s="40" t="s">
        <v>305</v>
      </c>
      <c r="DH7" s="40" t="s">
        <v>307</v>
      </c>
      <c r="DI7" s="40" t="s">
        <v>11</v>
      </c>
      <c r="DJ7" s="40" t="s">
        <v>432</v>
      </c>
      <c r="DK7" s="40" t="s">
        <v>12</v>
      </c>
      <c r="DL7" s="40" t="s">
        <v>433</v>
      </c>
      <c r="DM7" s="40" t="s">
        <v>15</v>
      </c>
      <c r="DN7" s="40" t="s">
        <v>372</v>
      </c>
      <c r="DO7" s="40" t="s">
        <v>307</v>
      </c>
      <c r="DP7" s="40" t="s">
        <v>15</v>
      </c>
      <c r="DQ7" s="40" t="s">
        <v>372</v>
      </c>
      <c r="DR7" s="40" t="s">
        <v>367</v>
      </c>
      <c r="DS7" s="40" t="s">
        <v>426</v>
      </c>
      <c r="DT7" s="40" t="s">
        <v>258</v>
      </c>
      <c r="DU7" s="40" t="s">
        <v>368</v>
      </c>
      <c r="DV7" s="40" t="s">
        <v>307</v>
      </c>
      <c r="DW7" s="40" t="s">
        <v>432</v>
      </c>
      <c r="DX7" s="40" t="s">
        <v>436</v>
      </c>
      <c r="DY7" s="124" t="s">
        <v>437</v>
      </c>
      <c r="DZ7" s="124" t="s">
        <v>438</v>
      </c>
      <c r="EA7" s="31" t="s">
        <v>11</v>
      </c>
      <c r="EB7" s="31" t="s">
        <v>13</v>
      </c>
      <c r="EC7" s="31" t="s">
        <v>300</v>
      </c>
      <c r="ED7" s="31" t="s">
        <v>12</v>
      </c>
      <c r="EE7" s="31" t="s">
        <v>433</v>
      </c>
      <c r="EF7" s="31" t="s">
        <v>379</v>
      </c>
      <c r="EG7" s="31" t="s">
        <v>13</v>
      </c>
      <c r="EH7" s="31" t="s">
        <v>300</v>
      </c>
      <c r="EI7" s="31" t="s">
        <v>14</v>
      </c>
      <c r="EJ7" s="31" t="s">
        <v>367</v>
      </c>
      <c r="EK7" s="31" t="s">
        <v>307</v>
      </c>
      <c r="EL7" s="31" t="s">
        <v>447</v>
      </c>
      <c r="EM7" s="31" t="s">
        <v>11</v>
      </c>
      <c r="EN7" s="40" t="s">
        <v>426</v>
      </c>
      <c r="EO7" s="40" t="s">
        <v>454</v>
      </c>
      <c r="EP7" s="40" t="s">
        <v>259</v>
      </c>
      <c r="EQ7" s="40" t="s">
        <v>13</v>
      </c>
      <c r="ER7" s="40" t="s">
        <v>300</v>
      </c>
      <c r="ES7" s="40" t="s">
        <v>15</v>
      </c>
      <c r="ET7" s="40" t="s">
        <v>305</v>
      </c>
      <c r="EU7" s="40" t="s">
        <v>436</v>
      </c>
      <c r="EV7" s="40" t="s">
        <v>447</v>
      </c>
      <c r="EW7" s="40" t="s">
        <v>11</v>
      </c>
      <c r="EX7" s="40" t="s">
        <v>432</v>
      </c>
      <c r="EY7" s="40" t="s">
        <v>260</v>
      </c>
      <c r="EZ7" s="40" t="s">
        <v>12</v>
      </c>
      <c r="FA7" s="40" t="s">
        <v>433</v>
      </c>
      <c r="FB7" s="40" t="s">
        <v>258</v>
      </c>
      <c r="FC7" s="40" t="s">
        <v>372</v>
      </c>
      <c r="FD7" s="40" t="s">
        <v>307</v>
      </c>
      <c r="FE7" s="40" t="s">
        <v>17</v>
      </c>
      <c r="FF7" s="40" t="s">
        <v>10</v>
      </c>
      <c r="FG7" s="40" t="s">
        <v>259</v>
      </c>
      <c r="FH7" s="40" t="s">
        <v>11</v>
      </c>
      <c r="FI7" s="40" t="s">
        <v>13</v>
      </c>
      <c r="FJ7" s="40" t="s">
        <v>12</v>
      </c>
      <c r="FK7" s="40" t="s">
        <v>300</v>
      </c>
      <c r="FL7" s="40" t="s">
        <v>305</v>
      </c>
      <c r="FM7" s="40" t="s">
        <v>307</v>
      </c>
      <c r="FN7" s="40" t="s">
        <v>10</v>
      </c>
      <c r="FO7" s="40" t="s">
        <v>259</v>
      </c>
      <c r="FP7" s="40" t="s">
        <v>11</v>
      </c>
      <c r="FQ7" s="40" t="s">
        <v>13</v>
      </c>
      <c r="FR7" s="40" t="s">
        <v>11</v>
      </c>
      <c r="FS7" s="40" t="s">
        <v>426</v>
      </c>
      <c r="FT7" s="40" t="s">
        <v>13</v>
      </c>
      <c r="FU7" s="40" t="s">
        <v>300</v>
      </c>
      <c r="FV7" s="40" t="s">
        <v>14</v>
      </c>
      <c r="FW7" s="40" t="s">
        <v>372</v>
      </c>
      <c r="FX7" s="40" t="s">
        <v>305</v>
      </c>
      <c r="FY7" s="40" t="s">
        <v>307</v>
      </c>
      <c r="FZ7" s="40" t="s">
        <v>17</v>
      </c>
      <c r="GA7" s="40" t="s">
        <v>432</v>
      </c>
      <c r="GB7" s="40" t="s">
        <v>11</v>
      </c>
      <c r="GC7" s="40" t="s">
        <v>367</v>
      </c>
      <c r="GD7" s="40" t="s">
        <v>436</v>
      </c>
      <c r="GE7" s="40" t="s">
        <v>447</v>
      </c>
      <c r="GF7" s="40" t="s">
        <v>15</v>
      </c>
      <c r="GG7" s="40" t="s">
        <v>12</v>
      </c>
      <c r="GH7" s="40" t="s">
        <v>300</v>
      </c>
      <c r="GI7" s="40" t="s">
        <v>311</v>
      </c>
      <c r="GJ7" s="40" t="s">
        <v>474</v>
      </c>
      <c r="GK7" s="40" t="s">
        <v>475</v>
      </c>
      <c r="GL7" s="40" t="s">
        <v>476</v>
      </c>
      <c r="GM7" s="40" t="s">
        <v>310</v>
      </c>
      <c r="GN7" s="40" t="s">
        <v>13</v>
      </c>
      <c r="GO7" s="40" t="s">
        <v>300</v>
      </c>
      <c r="GP7" s="40" t="s">
        <v>14</v>
      </c>
      <c r="GQ7" s="40" t="s">
        <v>305</v>
      </c>
      <c r="GR7" s="40" t="s">
        <v>372</v>
      </c>
      <c r="GS7" s="40" t="s">
        <v>447</v>
      </c>
      <c r="GT7" s="40" t="s">
        <v>13</v>
      </c>
      <c r="GU7" s="40" t="s">
        <v>300</v>
      </c>
      <c r="GV7" s="40" t="s">
        <v>433</v>
      </c>
      <c r="GW7" s="40" t="s">
        <v>14</v>
      </c>
      <c r="GX7" s="40" t="s">
        <v>15</v>
      </c>
      <c r="GY7" s="40" t="s">
        <v>372</v>
      </c>
      <c r="GZ7" s="40" t="s">
        <v>307</v>
      </c>
      <c r="HA7" s="40" t="s">
        <v>11</v>
      </c>
      <c r="HB7" s="40" t="s">
        <v>426</v>
      </c>
      <c r="HC7" s="40" t="s">
        <v>300</v>
      </c>
      <c r="HD7" s="40" t="s">
        <v>15</v>
      </c>
      <c r="HE7" s="40" t="s">
        <v>372</v>
      </c>
      <c r="HF7" s="40" t="s">
        <v>16</v>
      </c>
      <c r="HG7" s="40" t="s">
        <v>307</v>
      </c>
      <c r="HH7" s="40" t="s">
        <v>11</v>
      </c>
      <c r="HI7" s="40" t="s">
        <v>432</v>
      </c>
      <c r="HJ7" s="40" t="s">
        <v>433</v>
      </c>
      <c r="HK7" s="40" t="s">
        <v>258</v>
      </c>
      <c r="HL7" s="31" t="s">
        <v>368</v>
      </c>
      <c r="HM7" s="31" t="s">
        <v>17</v>
      </c>
      <c r="HN7" s="31" t="s">
        <v>436</v>
      </c>
      <c r="HO7" s="31" t="s">
        <v>483</v>
      </c>
      <c r="HP7" s="31" t="s">
        <v>11</v>
      </c>
      <c r="HQ7" s="31" t="s">
        <v>403</v>
      </c>
      <c r="HR7" s="31" t="s">
        <v>488</v>
      </c>
      <c r="HS7" s="31" t="s">
        <v>489</v>
      </c>
      <c r="HT7" s="31" t="s">
        <v>11</v>
      </c>
      <c r="HU7" s="31" t="s">
        <v>13</v>
      </c>
      <c r="HV7" s="31" t="s">
        <v>300</v>
      </c>
      <c r="HW7" s="31" t="s">
        <v>14</v>
      </c>
      <c r="HX7" s="31" t="s">
        <v>305</v>
      </c>
      <c r="HY7" s="31" t="s">
        <v>11</v>
      </c>
      <c r="HZ7" s="31" t="s">
        <v>12</v>
      </c>
      <c r="IA7" s="31" t="s">
        <v>433</v>
      </c>
      <c r="IB7" s="31" t="s">
        <v>15</v>
      </c>
      <c r="IC7" s="31" t="s">
        <v>15</v>
      </c>
      <c r="ID7" s="31" t="s">
        <v>258</v>
      </c>
      <c r="IE7" s="31" t="s">
        <v>14</v>
      </c>
      <c r="IF7" s="31" t="s">
        <v>305</v>
      </c>
      <c r="IG7" s="31" t="s">
        <v>15</v>
      </c>
      <c r="IH7" s="31" t="s">
        <v>372</v>
      </c>
      <c r="II7" s="31" t="s">
        <v>258</v>
      </c>
      <c r="IJ7" s="31" t="s">
        <v>13</v>
      </c>
      <c r="IK7" s="31" t="s">
        <v>433</v>
      </c>
      <c r="IL7" s="31" t="s">
        <v>368</v>
      </c>
      <c r="IM7" s="31" t="s">
        <v>307</v>
      </c>
      <c r="IN7" s="31" t="s">
        <v>11</v>
      </c>
      <c r="IO7" s="31" t="s">
        <v>13</v>
      </c>
      <c r="IP7" s="31" t="s">
        <v>300</v>
      </c>
      <c r="IQ7" s="31" t="s">
        <v>426</v>
      </c>
      <c r="IR7" s="31" t="s">
        <v>15</v>
      </c>
      <c r="IS7" s="31" t="s">
        <v>367</v>
      </c>
      <c r="IT7" s="31" t="s">
        <v>16</v>
      </c>
      <c r="IU7" s="31" t="s">
        <v>11</v>
      </c>
      <c r="IV7" s="31" t="s">
        <v>15</v>
      </c>
      <c r="IW7" s="31" t="s">
        <v>258</v>
      </c>
      <c r="IX7" s="31" t="s">
        <v>11</v>
      </c>
      <c r="IY7" s="31" t="s">
        <v>13</v>
      </c>
      <c r="IZ7" s="31" t="s">
        <v>517</v>
      </c>
      <c r="JA7" s="31" t="s">
        <v>300</v>
      </c>
      <c r="JB7" s="31" t="s">
        <v>14</v>
      </c>
      <c r="JC7" s="31" t="s">
        <v>305</v>
      </c>
      <c r="JD7" s="31" t="s">
        <v>307</v>
      </c>
      <c r="JE7" s="31" t="s">
        <v>17</v>
      </c>
      <c r="JF7" s="31" t="s">
        <v>12</v>
      </c>
      <c r="JG7" s="31" t="s">
        <v>433</v>
      </c>
      <c r="JH7" s="31" t="s">
        <v>258</v>
      </c>
      <c r="JI7" s="31" t="s">
        <v>372</v>
      </c>
      <c r="JJ7" s="31" t="s">
        <v>307</v>
      </c>
      <c r="JK7" s="31" t="s">
        <v>10</v>
      </c>
      <c r="JL7" s="31" t="s">
        <v>259</v>
      </c>
      <c r="JM7" s="31" t="s">
        <v>13</v>
      </c>
      <c r="JN7" s="31" t="s">
        <v>12</v>
      </c>
      <c r="JO7" s="31" t="s">
        <v>11</v>
      </c>
      <c r="JP7" s="31" t="s">
        <v>300</v>
      </c>
      <c r="JQ7" s="31" t="s">
        <v>14</v>
      </c>
      <c r="JR7" s="31" t="s">
        <v>15</v>
      </c>
      <c r="JS7" s="31" t="s">
        <v>258</v>
      </c>
      <c r="JT7" s="31" t="s">
        <v>305</v>
      </c>
      <c r="JU7" s="31" t="s">
        <v>307</v>
      </c>
      <c r="JV7" s="31" t="s">
        <v>17</v>
      </c>
      <c r="JW7" s="31" t="s">
        <v>337</v>
      </c>
      <c r="JX7" s="31" t="s">
        <v>10</v>
      </c>
      <c r="JY7" s="31" t="s">
        <v>259</v>
      </c>
      <c r="JZ7" s="31" t="s">
        <v>13</v>
      </c>
      <c r="KA7" s="31" t="s">
        <v>12</v>
      </c>
      <c r="KB7" s="31" t="s">
        <v>11</v>
      </c>
      <c r="KC7" s="31" t="s">
        <v>300</v>
      </c>
      <c r="KD7" s="31" t="s">
        <v>14</v>
      </c>
      <c r="KE7" s="31" t="s">
        <v>15</v>
      </c>
      <c r="KF7" s="31" t="s">
        <v>258</v>
      </c>
      <c r="KG7" s="31" t="s">
        <v>305</v>
      </c>
      <c r="KH7" s="31" t="s">
        <v>307</v>
      </c>
      <c r="KI7" s="31" t="s">
        <v>17</v>
      </c>
      <c r="KJ7" s="31" t="s">
        <v>337</v>
      </c>
      <c r="KK7" s="31" t="s">
        <v>15</v>
      </c>
      <c r="KL7" s="31" t="s">
        <v>372</v>
      </c>
      <c r="KM7" s="31" t="s">
        <v>10</v>
      </c>
      <c r="KN7" s="31" t="s">
        <v>345</v>
      </c>
      <c r="KO7" s="31" t="s">
        <v>11</v>
      </c>
      <c r="KP7" s="31" t="s">
        <v>300</v>
      </c>
      <c r="KQ7" s="31" t="s">
        <v>14</v>
      </c>
      <c r="KR7" s="31" t="s">
        <v>305</v>
      </c>
      <c r="KS7" s="31" t="s">
        <v>307</v>
      </c>
      <c r="KT7" s="31" t="s">
        <v>10</v>
      </c>
      <c r="KU7" s="31" t="s">
        <v>483</v>
      </c>
      <c r="KV7" s="31" t="s">
        <v>11</v>
      </c>
      <c r="KW7" s="31" t="s">
        <v>433</v>
      </c>
      <c r="KX7" s="31" t="s">
        <v>14</v>
      </c>
      <c r="KY7" s="31" t="s">
        <v>368</v>
      </c>
      <c r="KZ7" s="31" t="s">
        <v>307</v>
      </c>
      <c r="LA7" s="31" t="s">
        <v>10</v>
      </c>
      <c r="LB7" s="31" t="s">
        <v>13</v>
      </c>
      <c r="LC7" s="31" t="s">
        <v>300</v>
      </c>
      <c r="LD7" s="31" t="s">
        <v>15</v>
      </c>
      <c r="LE7" s="31" t="s">
        <v>10</v>
      </c>
      <c r="LF7" s="31" t="s">
        <v>13</v>
      </c>
      <c r="LG7" s="31" t="s">
        <v>300</v>
      </c>
      <c r="LH7" s="31" t="s">
        <v>15</v>
      </c>
      <c r="LI7" s="31" t="s">
        <v>426</v>
      </c>
      <c r="LJ7" s="31" t="s">
        <v>454</v>
      </c>
      <c r="LK7" s="31" t="s">
        <v>432</v>
      </c>
      <c r="LL7" s="31" t="s">
        <v>579</v>
      </c>
      <c r="LM7" s="31" t="s">
        <v>10</v>
      </c>
      <c r="LN7" s="31" t="s">
        <v>259</v>
      </c>
      <c r="LO7" s="31" t="s">
        <v>13</v>
      </c>
      <c r="LP7" s="31" t="s">
        <v>11</v>
      </c>
      <c r="LQ7" s="31" t="s">
        <v>300</v>
      </c>
      <c r="LR7" s="31" t="s">
        <v>14</v>
      </c>
      <c r="LS7" s="31" t="s">
        <v>15</v>
      </c>
      <c r="LT7" s="31" t="s">
        <v>305</v>
      </c>
      <c r="LU7" s="31" t="s">
        <v>307</v>
      </c>
      <c r="LV7" s="31" t="s">
        <v>17</v>
      </c>
      <c r="LW7" s="31" t="s">
        <v>10</v>
      </c>
      <c r="LX7" s="31" t="s">
        <v>259</v>
      </c>
      <c r="LY7" s="31" t="s">
        <v>13</v>
      </c>
      <c r="LZ7" s="31" t="s">
        <v>11</v>
      </c>
      <c r="MA7" s="31" t="s">
        <v>300</v>
      </c>
      <c r="MB7" s="31" t="s">
        <v>15</v>
      </c>
      <c r="MC7" s="31" t="s">
        <v>258</v>
      </c>
      <c r="MD7" s="31" t="s">
        <v>368</v>
      </c>
      <c r="ME7" s="125" t="s">
        <v>17</v>
      </c>
    </row>
    <row r="8" spans="1:343" ht="18" customHeight="1" x14ac:dyDescent="0.2">
      <c r="A8" s="12">
        <v>1</v>
      </c>
      <c r="B8" s="32" t="s">
        <v>24</v>
      </c>
      <c r="C8" s="1">
        <v>2965</v>
      </c>
      <c r="D8" t="s">
        <v>25</v>
      </c>
      <c r="E8" s="1">
        <v>9070</v>
      </c>
      <c r="F8" s="1">
        <v>2011</v>
      </c>
      <c r="G8" t="s">
        <v>26</v>
      </c>
      <c r="I8" s="1">
        <f t="shared" ref="I8:I41" si="0">SUM(K8:ME8)</f>
        <v>519</v>
      </c>
      <c r="J8" s="12">
        <f>AN9+BM9+Tabuľka11[[#This Row],[Stĺpec138]]+Tabuľka11[[#This Row],[Stĺpec146]]+Tabuľka11[[#This Row],[Stĺpec168]]+Tabuľka11[[#This Row],[Stĺpec173]]+GD9+GZ9+Tabuľka11[[#This Row],[Stĺpec194]]+HN9+Tabuľka11[[#This Row],[Stĺpec241]]+Tabuľka11[[#This Row],[Stĺpec240]]+Tabuľka11[[#This Row],[Stĺpec229]]+Tabuľka11[[#This Row],[Stĺpec304]]+Tabuľka11[[#This Row],[Stĺpec297]]</f>
        <v>293.39999999999998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>
        <f>5+8</f>
        <v>13</v>
      </c>
      <c r="AN8" s="9">
        <f>7+9</f>
        <v>16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>
        <f>7+8</f>
        <v>15</v>
      </c>
      <c r="BN8" s="9">
        <f>7+9</f>
        <v>16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>
        <f>7+9</f>
        <v>16</v>
      </c>
      <c r="CK8" s="9">
        <f>7+9</f>
        <v>16</v>
      </c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>
        <f>7+8</f>
        <v>15</v>
      </c>
      <c r="DH8" s="9">
        <f>5+6</f>
        <v>11</v>
      </c>
      <c r="DI8" s="4"/>
      <c r="DJ8" s="4"/>
      <c r="DK8" s="4"/>
      <c r="DL8" s="4"/>
      <c r="DM8" s="4"/>
      <c r="DN8" s="4">
        <f>7+9</f>
        <v>16</v>
      </c>
      <c r="DO8" s="4"/>
      <c r="DP8" s="4"/>
      <c r="DQ8" s="4">
        <f>(0+3)*1.2</f>
        <v>3.5999999999999996</v>
      </c>
      <c r="DR8" s="4"/>
      <c r="DS8" s="4"/>
      <c r="DT8" s="4"/>
      <c r="DU8" s="4"/>
      <c r="DV8" s="4" t="s">
        <v>241</v>
      </c>
      <c r="DW8" s="4"/>
      <c r="DX8" s="4" t="s">
        <v>241</v>
      </c>
      <c r="DY8" s="4"/>
      <c r="DZ8" s="4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4"/>
      <c r="ER8" s="4"/>
      <c r="ES8" s="4"/>
      <c r="ET8" s="4">
        <f>6+6</f>
        <v>12</v>
      </c>
      <c r="EU8" s="4">
        <f>9+13</f>
        <v>22</v>
      </c>
      <c r="EV8" s="4"/>
      <c r="EW8" s="4"/>
      <c r="EX8" s="4"/>
      <c r="EY8" s="4"/>
      <c r="EZ8" s="4"/>
      <c r="FA8" s="4"/>
      <c r="FB8" s="4"/>
      <c r="FC8" s="4">
        <f>8+9</f>
        <v>17</v>
      </c>
      <c r="FD8" s="4">
        <f>7+8</f>
        <v>15</v>
      </c>
      <c r="FE8" s="4"/>
      <c r="FF8" s="4"/>
      <c r="FG8" s="4"/>
      <c r="FH8" s="4"/>
      <c r="FI8" s="4"/>
      <c r="FJ8" s="4"/>
      <c r="FK8" s="4"/>
      <c r="FL8" s="76"/>
      <c r="FM8" s="4"/>
      <c r="FN8" s="4"/>
      <c r="FO8" s="76"/>
      <c r="FP8" s="4"/>
      <c r="FQ8" s="4"/>
      <c r="FR8" s="4"/>
      <c r="FS8" s="4"/>
      <c r="FT8" s="76"/>
      <c r="FU8" s="76"/>
      <c r="FV8" s="4"/>
      <c r="FW8" s="4">
        <f>(5+7)*1.2</f>
        <v>14.399999999999999</v>
      </c>
      <c r="FX8" s="4"/>
      <c r="FY8" s="4">
        <f>9+10</f>
        <v>19</v>
      </c>
      <c r="FZ8" s="4"/>
      <c r="GA8" s="4"/>
      <c r="GB8" s="76"/>
      <c r="GC8" s="76">
        <f>7+8</f>
        <v>15</v>
      </c>
      <c r="GD8" s="76">
        <f>(8+12)*1.2</f>
        <v>24</v>
      </c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>
        <f>4+5</f>
        <v>9</v>
      </c>
      <c r="GR8" s="4">
        <f>3+5</f>
        <v>8</v>
      </c>
      <c r="GS8" s="4"/>
      <c r="GT8" s="4"/>
      <c r="GU8" s="4"/>
      <c r="GV8" s="4"/>
      <c r="GW8" s="4"/>
      <c r="GX8" s="4"/>
      <c r="GY8" s="4">
        <f>5+4</f>
        <v>9</v>
      </c>
      <c r="GZ8" s="4">
        <f>7+7</f>
        <v>14</v>
      </c>
      <c r="HA8" s="4"/>
      <c r="HB8" s="4"/>
      <c r="HC8" s="4"/>
      <c r="HD8" s="4"/>
      <c r="HE8" s="4">
        <f>7+7</f>
        <v>14</v>
      </c>
      <c r="HF8" s="4"/>
      <c r="HG8" s="4">
        <f>10+8</f>
        <v>18</v>
      </c>
      <c r="HH8" s="4"/>
      <c r="HI8" s="4"/>
      <c r="HJ8" s="4"/>
      <c r="HK8" s="4"/>
      <c r="HL8" s="9">
        <f>7+7</f>
        <v>14</v>
      </c>
      <c r="HM8" s="9"/>
      <c r="HN8" s="9">
        <f>7+9</f>
        <v>16</v>
      </c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>
        <f>8+10</f>
        <v>18</v>
      </c>
      <c r="JD8" s="9">
        <f>10+12</f>
        <v>22</v>
      </c>
      <c r="JE8" s="9"/>
      <c r="JF8" s="9"/>
      <c r="JG8" s="9"/>
      <c r="JH8" s="9"/>
      <c r="JI8" s="9">
        <f>6+9</f>
        <v>15</v>
      </c>
      <c r="JJ8" s="9">
        <f>9+10</f>
        <v>19</v>
      </c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>
        <f>4+9</f>
        <v>13</v>
      </c>
      <c r="KS8" s="9">
        <f>7+11</f>
        <v>18</v>
      </c>
      <c r="KT8" s="9"/>
      <c r="KU8" s="9"/>
      <c r="KV8" s="9"/>
      <c r="KW8" s="9"/>
      <c r="KX8" s="9"/>
      <c r="KY8" s="9">
        <f>6+8</f>
        <v>14</v>
      </c>
      <c r="KZ8" s="9">
        <f>10+12</f>
        <v>22</v>
      </c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</row>
    <row r="9" spans="1:343" ht="18" customHeight="1" x14ac:dyDescent="0.2">
      <c r="D9" t="s">
        <v>27</v>
      </c>
      <c r="E9" s="1">
        <v>10269</v>
      </c>
      <c r="F9" s="1">
        <v>2014</v>
      </c>
      <c r="I9" s="1">
        <f t="shared" si="0"/>
        <v>261.60000000000002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>
        <f>8+9</f>
        <v>17</v>
      </c>
      <c r="AN9" s="9">
        <f>8+11</f>
        <v>19</v>
      </c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>
        <f>9+9</f>
        <v>18</v>
      </c>
      <c r="BN9" s="9">
        <f>8+9</f>
        <v>17</v>
      </c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>
        <f>4+6</f>
        <v>10</v>
      </c>
      <c r="CK9" s="9">
        <f>4+6</f>
        <v>10</v>
      </c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f>5+7</f>
        <v>12</v>
      </c>
      <c r="DH9" s="9">
        <f>6+8</f>
        <v>14</v>
      </c>
      <c r="DI9" s="4"/>
      <c r="DJ9" s="4"/>
      <c r="DK9" s="4"/>
      <c r="DL9" s="4"/>
      <c r="DM9" s="4"/>
      <c r="DN9" s="4">
        <f>5+8</f>
        <v>13</v>
      </c>
      <c r="DO9" s="4">
        <f>5+7</f>
        <v>12</v>
      </c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76"/>
      <c r="FM9" s="4"/>
      <c r="FN9" s="4"/>
      <c r="FO9" s="76"/>
      <c r="FP9" s="4"/>
      <c r="FQ9" s="4"/>
      <c r="FR9" s="4"/>
      <c r="FS9" s="4"/>
      <c r="FT9" s="76"/>
      <c r="FU9" s="76"/>
      <c r="FV9" s="4"/>
      <c r="FW9" s="4">
        <f>(4+7)*1.2</f>
        <v>13.2</v>
      </c>
      <c r="FX9" s="4"/>
      <c r="FY9" s="4"/>
      <c r="FZ9" s="76"/>
      <c r="GA9" s="4"/>
      <c r="GB9" s="4"/>
      <c r="GC9" s="76"/>
      <c r="GD9" s="76">
        <f>(6+11)*1.2</f>
        <v>20.399999999999999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>
        <v>5</v>
      </c>
      <c r="GR9" s="4">
        <f>4+5</f>
        <v>9</v>
      </c>
      <c r="GS9" s="4"/>
      <c r="GT9" s="4"/>
      <c r="GU9" s="4"/>
      <c r="GV9" s="4"/>
      <c r="GW9" s="4"/>
      <c r="GX9" s="4"/>
      <c r="GY9" s="4">
        <f>7+5</f>
        <v>12</v>
      </c>
      <c r="GZ9" s="4">
        <f>9+9</f>
        <v>18</v>
      </c>
      <c r="HA9" s="4"/>
      <c r="HB9" s="4"/>
      <c r="HC9" s="4"/>
      <c r="HD9" s="4"/>
      <c r="HE9" s="9" t="s">
        <v>241</v>
      </c>
      <c r="HF9" s="4"/>
      <c r="HG9" s="4">
        <f>8+5</f>
        <v>13</v>
      </c>
      <c r="HH9" s="4"/>
      <c r="HI9" s="4"/>
      <c r="HJ9" s="4"/>
      <c r="HK9" s="4"/>
      <c r="HL9" s="9">
        <f>4+6</f>
        <v>10</v>
      </c>
      <c r="HM9" s="9"/>
      <c r="HN9" s="9">
        <f>9+10</f>
        <v>19</v>
      </c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</row>
    <row r="10" spans="1:343" ht="18" customHeight="1" x14ac:dyDescent="0.2">
      <c r="A10" s="12">
        <v>2</v>
      </c>
      <c r="B10" s="32" t="s">
        <v>28</v>
      </c>
      <c r="C10" s="1">
        <v>338</v>
      </c>
      <c r="D10" t="s">
        <v>29</v>
      </c>
      <c r="E10" s="1">
        <v>9453</v>
      </c>
      <c r="F10" s="1">
        <v>2012</v>
      </c>
      <c r="G10" t="s">
        <v>26</v>
      </c>
      <c r="I10" s="1">
        <f t="shared" si="0"/>
        <v>532</v>
      </c>
      <c r="J10" s="12">
        <f>Tabuľka11[[#This Row],[Stĺpec39]]+Tabuľka11[[#This Row],[Stĺpec40]]+Tabuľka11[[#This Row],[Stĺpec67]]+Tabuľka11[[#This Row],[Stĺpec86]]+Tabuľka11[[#This Row],[Stĺpec117]]+Tabuľka11[[#This Row],[Stĺpec138]]+Tabuľka11[[#This Row],[Stĺpec166]]+Tabuľka11[[#This Row],[Stĺpec168]]+Tabuľka11[[#This Row],[Stĺpec172]]+Tabuľka11[[#This Row],[Stĺpec173]]+Tabuľka11[[#This Row],[Stĺpec176]]+Tabuľka11[[#This Row],[Stĺpec240]]+Tabuľka11[[#This Row],[Stĺpec235]]+Tabuľka11[[#This Row],[Stĺpec229]]+Tabuľka11[[#This Row],[Stĺpec304]]</f>
        <v>290.20000000000005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>
        <f>9+10</f>
        <v>19</v>
      </c>
      <c r="AN10" s="9">
        <f>9+11</f>
        <v>20</v>
      </c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>
        <f>8+8</f>
        <v>16</v>
      </c>
      <c r="BN10" s="9">
        <f>9+9</f>
        <v>18</v>
      </c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>
        <f>6+7</f>
        <v>13</v>
      </c>
      <c r="CK10" s="9">
        <f>8+9</f>
        <v>17</v>
      </c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>
        <f>6+8</f>
        <v>14</v>
      </c>
      <c r="DH10" s="9">
        <f>7+8</f>
        <v>15</v>
      </c>
      <c r="DI10" s="4"/>
      <c r="DJ10" s="4"/>
      <c r="DK10" s="4"/>
      <c r="DL10" s="4"/>
      <c r="DM10" s="4"/>
      <c r="DN10" s="4">
        <f>6+8</f>
        <v>14</v>
      </c>
      <c r="DO10" s="4">
        <f>8+9</f>
        <v>17</v>
      </c>
      <c r="DP10" s="4"/>
      <c r="DQ10" s="4">
        <f>(0+4)*1.2</f>
        <v>4.8</v>
      </c>
      <c r="DR10" s="4"/>
      <c r="DS10" s="4"/>
      <c r="DT10" s="4"/>
      <c r="DU10" s="4"/>
      <c r="DV10" s="4" t="s">
        <v>241</v>
      </c>
      <c r="DW10" s="4"/>
      <c r="DX10" s="4">
        <f>(0+5)*1.2</f>
        <v>6</v>
      </c>
      <c r="DY10" s="4"/>
      <c r="DZ10" s="4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4"/>
      <c r="ER10" s="4"/>
      <c r="ES10" s="4"/>
      <c r="ET10" s="4">
        <f>7+7</f>
        <v>14</v>
      </c>
      <c r="EU10" s="4">
        <f>10+13</f>
        <v>23</v>
      </c>
      <c r="EV10" s="4"/>
      <c r="EW10" s="4"/>
      <c r="EX10" s="4"/>
      <c r="EY10" s="4"/>
      <c r="EZ10" s="4"/>
      <c r="FA10" s="4"/>
      <c r="FB10" s="4"/>
      <c r="FC10" s="4">
        <f>7+8</f>
        <v>15</v>
      </c>
      <c r="FD10" s="4">
        <f>6+8</f>
        <v>14</v>
      </c>
      <c r="FE10" s="4"/>
      <c r="FF10" s="4"/>
      <c r="FG10" s="4"/>
      <c r="FH10" s="4"/>
      <c r="FI10" s="4"/>
      <c r="FJ10" s="4"/>
      <c r="FK10" s="4"/>
      <c r="FL10" s="76"/>
      <c r="FM10" s="4"/>
      <c r="FN10" s="4"/>
      <c r="FO10" s="76"/>
      <c r="FP10" s="4"/>
      <c r="FQ10" s="4"/>
      <c r="FR10" s="4"/>
      <c r="FS10" s="4"/>
      <c r="FT10" s="76"/>
      <c r="FU10" s="76"/>
      <c r="FV10" s="4"/>
      <c r="FW10" s="4">
        <f>(6+8)*1.2</f>
        <v>16.8</v>
      </c>
      <c r="FX10" s="4"/>
      <c r="FY10" s="4">
        <f>8+10</f>
        <v>18</v>
      </c>
      <c r="FZ10" s="4"/>
      <c r="GA10" s="4"/>
      <c r="GB10" s="76"/>
      <c r="GC10" s="76">
        <f>8+9</f>
        <v>17</v>
      </c>
      <c r="GD10" s="76">
        <f>(9+13)*1.2</f>
        <v>26.4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>
        <v>4</v>
      </c>
      <c r="GR10" s="4">
        <v>4</v>
      </c>
      <c r="GS10" s="4"/>
      <c r="GT10" s="4"/>
      <c r="GU10" s="4"/>
      <c r="GV10" s="4"/>
      <c r="GW10" s="4"/>
      <c r="GX10" s="4"/>
      <c r="GY10" s="4">
        <v>4</v>
      </c>
      <c r="GZ10" s="4">
        <f>6+7</f>
        <v>13</v>
      </c>
      <c r="HA10" s="4"/>
      <c r="HB10" s="4"/>
      <c r="HC10" s="4"/>
      <c r="HD10" s="4"/>
      <c r="HE10" s="4">
        <f>5+6</f>
        <v>11</v>
      </c>
      <c r="HF10" s="4"/>
      <c r="HG10" s="4">
        <f>9+6</f>
        <v>15</v>
      </c>
      <c r="HH10" s="4"/>
      <c r="HI10" s="4"/>
      <c r="HJ10" s="4"/>
      <c r="HK10" s="4"/>
      <c r="HL10" s="9">
        <f>7+7</f>
        <v>14</v>
      </c>
      <c r="HM10" s="9"/>
      <c r="HN10" s="9">
        <f>8+10</f>
        <v>18</v>
      </c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>
        <f>7+9</f>
        <v>16</v>
      </c>
      <c r="JD10" s="9">
        <f>9+11</f>
        <v>20</v>
      </c>
      <c r="JE10" s="9"/>
      <c r="JF10" s="9"/>
      <c r="JG10" s="9"/>
      <c r="JH10" s="9"/>
      <c r="JI10" s="9">
        <f>9+10</f>
        <v>19</v>
      </c>
      <c r="JJ10" s="9">
        <f>10+12</f>
        <v>22</v>
      </c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>
        <v>6</v>
      </c>
      <c r="KS10" s="9">
        <f>8+11</f>
        <v>19</v>
      </c>
      <c r="KT10" s="9"/>
      <c r="KU10" s="9"/>
      <c r="KV10" s="9"/>
      <c r="KW10" s="9"/>
      <c r="KX10" s="9"/>
      <c r="KY10" s="9">
        <f>5+8</f>
        <v>13</v>
      </c>
      <c r="KZ10" s="9">
        <f>6+10</f>
        <v>16</v>
      </c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</row>
    <row r="11" spans="1:343" ht="18" customHeight="1" x14ac:dyDescent="0.2">
      <c r="B11" s="41"/>
      <c r="D11" t="s">
        <v>30</v>
      </c>
      <c r="E11" s="1">
        <v>11295</v>
      </c>
      <c r="F11" s="1">
        <v>2017</v>
      </c>
      <c r="I11" s="1">
        <f t="shared" si="0"/>
        <v>325.79999999999995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>
        <f>2+5</f>
        <v>7</v>
      </c>
      <c r="AJ11" s="9">
        <f>2+7</f>
        <v>9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>
        <f>3+8</f>
        <v>11</v>
      </c>
      <c r="BK11" s="9">
        <f>2+4</f>
        <v>6</v>
      </c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>
        <f>1+3</f>
        <v>4</v>
      </c>
      <c r="CI11" s="9">
        <f>3+3</f>
        <v>6</v>
      </c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>
        <f>3+7</f>
        <v>10</v>
      </c>
      <c r="DB11" s="9">
        <f>4+9</f>
        <v>13</v>
      </c>
      <c r="DC11" s="9"/>
      <c r="DD11" s="9"/>
      <c r="DE11" s="9"/>
      <c r="DF11" s="9"/>
      <c r="DG11" s="9"/>
      <c r="DH11" s="9"/>
      <c r="DI11" s="4">
        <f>3+7</f>
        <v>10</v>
      </c>
      <c r="DJ11" s="4">
        <f>4+9</f>
        <v>13</v>
      </c>
      <c r="DK11" s="4"/>
      <c r="DL11" s="4"/>
      <c r="DM11" s="4"/>
      <c r="DN11" s="4"/>
      <c r="DO11" s="4"/>
      <c r="DP11" s="4"/>
      <c r="DQ11" s="4"/>
      <c r="DR11" s="4"/>
      <c r="DS11" s="4">
        <f>(1+2)*1.2</f>
        <v>3.5999999999999996</v>
      </c>
      <c r="DT11" s="4"/>
      <c r="DU11" s="4"/>
      <c r="DV11" s="4"/>
      <c r="DW11" s="4">
        <f>(1+3)*1.2</f>
        <v>4.8</v>
      </c>
      <c r="DX11" s="4"/>
      <c r="DY11" s="4"/>
      <c r="DZ11" s="4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>
        <f>3+7</f>
        <v>10</v>
      </c>
      <c r="EN11" s="9">
        <f>(1+9)*1.2</f>
        <v>12</v>
      </c>
      <c r="EO11" s="9"/>
      <c r="EP11" s="9"/>
      <c r="EQ11" s="4"/>
      <c r="ER11" s="4"/>
      <c r="ES11" s="4"/>
      <c r="ET11" s="4"/>
      <c r="EU11" s="4"/>
      <c r="EV11" s="4"/>
      <c r="EW11" s="4">
        <f>3+8</f>
        <v>11</v>
      </c>
      <c r="EX11" s="4">
        <f>(3+9)*1.2</f>
        <v>14.399999999999999</v>
      </c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76"/>
      <c r="FM11" s="4"/>
      <c r="FN11" s="4"/>
      <c r="FO11" s="76"/>
      <c r="FP11" s="4"/>
      <c r="FQ11" s="4"/>
      <c r="FR11" s="4">
        <f>3+8</f>
        <v>11</v>
      </c>
      <c r="FS11" s="4">
        <f>4+8</f>
        <v>12</v>
      </c>
      <c r="FT11" s="4"/>
      <c r="FU11" s="4"/>
      <c r="FV11" s="4"/>
      <c r="FW11" s="4"/>
      <c r="FX11" s="4"/>
      <c r="FY11" s="4"/>
      <c r="FZ11" s="4"/>
      <c r="GA11" s="4">
        <v>8</v>
      </c>
      <c r="GB11" s="4">
        <f>3+8</f>
        <v>11</v>
      </c>
      <c r="GC11" s="4"/>
      <c r="GD11" s="76"/>
      <c r="GE11" s="4"/>
      <c r="GF11" s="4"/>
      <c r="GG11" s="4"/>
      <c r="GH11" s="4"/>
      <c r="GI11" s="4"/>
      <c r="GJ11" s="4"/>
      <c r="GK11" s="4"/>
      <c r="GL11" s="4"/>
      <c r="GM11" s="4"/>
      <c r="GN11" s="4">
        <f>1+4</f>
        <v>5</v>
      </c>
      <c r="GO11" s="4">
        <f>2+4</f>
        <v>6</v>
      </c>
      <c r="GP11" s="4"/>
      <c r="GQ11" s="4"/>
      <c r="GR11" s="4"/>
      <c r="GS11" s="4"/>
      <c r="GT11" s="4">
        <v>5</v>
      </c>
      <c r="GU11" s="4">
        <f>3+4</f>
        <v>7</v>
      </c>
      <c r="GV11" s="4"/>
      <c r="GW11" s="4"/>
      <c r="GX11" s="4"/>
      <c r="GY11" s="4"/>
      <c r="GZ11" s="4"/>
      <c r="HA11" s="4">
        <f>3+5</f>
        <v>8</v>
      </c>
      <c r="HB11" s="4">
        <f>4+7</f>
        <v>11</v>
      </c>
      <c r="HC11" s="4"/>
      <c r="HD11" s="4"/>
      <c r="HE11" s="4"/>
      <c r="HF11" s="4"/>
      <c r="HG11" s="4"/>
      <c r="HH11" s="4">
        <v>8</v>
      </c>
      <c r="HI11" s="4">
        <f>4+9</f>
        <v>13</v>
      </c>
      <c r="HJ11" s="4"/>
      <c r="HK11" s="4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>
        <f>3+8</f>
        <v>11</v>
      </c>
      <c r="IY11" s="9"/>
      <c r="IZ11" s="9">
        <v>9</v>
      </c>
      <c r="JA11" s="9"/>
      <c r="JB11" s="9"/>
      <c r="JC11" s="9"/>
      <c r="JD11" s="9"/>
      <c r="JE11" s="9"/>
      <c r="JF11" s="9">
        <f>3+5</f>
        <v>8</v>
      </c>
      <c r="JG11" s="79">
        <f>3+5</f>
        <v>8</v>
      </c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>
        <f>3+8</f>
        <v>11</v>
      </c>
      <c r="KP11" s="9">
        <f>4+6</f>
        <v>10</v>
      </c>
      <c r="KQ11" s="9"/>
      <c r="KR11" s="9"/>
      <c r="KS11" s="9"/>
      <c r="KT11" s="9"/>
      <c r="KU11" s="9"/>
      <c r="KV11" s="9">
        <f>2+8</f>
        <v>10</v>
      </c>
      <c r="KW11" s="9">
        <f>4+5</f>
        <v>9</v>
      </c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</row>
    <row r="12" spans="1:343" s="10" customFormat="1" ht="18" customHeight="1" x14ac:dyDescent="0.2">
      <c r="A12" s="12">
        <v>3</v>
      </c>
      <c r="B12" s="32" t="s">
        <v>31</v>
      </c>
      <c r="C12" s="1" t="s">
        <v>32</v>
      </c>
      <c r="D12" t="s">
        <v>33</v>
      </c>
      <c r="E12" s="1">
        <v>11347</v>
      </c>
      <c r="F12" s="1">
        <v>2017</v>
      </c>
      <c r="G12" t="s">
        <v>34</v>
      </c>
      <c r="H12"/>
      <c r="I12" s="1">
        <f t="shared" si="0"/>
        <v>5</v>
      </c>
      <c r="J12" s="12">
        <f>Q13+X13+AN13+AX13+BF13+EL13+EV13+FE13+FZ13+GS13+HM13+IT13+JV13+KI13+LV13</f>
        <v>271</v>
      </c>
      <c r="K12" s="1"/>
      <c r="L12" s="1">
        <f>3+2</f>
        <v>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</row>
    <row r="13" spans="1:343" s="10" customFormat="1" ht="18" customHeight="1" x14ac:dyDescent="0.2">
      <c r="A13" s="12"/>
      <c r="B13" s="41"/>
      <c r="C13" s="1"/>
      <c r="D13" t="s">
        <v>35</v>
      </c>
      <c r="E13" s="1">
        <v>11346</v>
      </c>
      <c r="F13" s="1"/>
      <c r="G13"/>
      <c r="H13"/>
      <c r="I13" s="1">
        <f t="shared" si="0"/>
        <v>326</v>
      </c>
      <c r="J13" s="12"/>
      <c r="K13" s="1"/>
      <c r="L13" s="1"/>
      <c r="M13" s="1"/>
      <c r="N13" s="1"/>
      <c r="O13" s="1"/>
      <c r="P13" s="9" t="s">
        <v>241</v>
      </c>
      <c r="Q13" s="1">
        <v>15</v>
      </c>
      <c r="R13" s="1"/>
      <c r="S13" s="1"/>
      <c r="T13" s="1"/>
      <c r="U13" s="1"/>
      <c r="V13" s="1"/>
      <c r="W13" s="1"/>
      <c r="X13" s="1">
        <f>15</f>
        <v>15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>
        <f>10+13</f>
        <v>23</v>
      </c>
      <c r="AO13" s="1"/>
      <c r="AP13" s="1"/>
      <c r="AQ13" s="1"/>
      <c r="AR13" s="1"/>
      <c r="AS13" s="1"/>
      <c r="AT13" s="1"/>
      <c r="AU13" s="1"/>
      <c r="AV13" s="1"/>
      <c r="AW13" s="1"/>
      <c r="AX13" s="1">
        <v>15</v>
      </c>
      <c r="AY13" s="1"/>
      <c r="AZ13" s="1"/>
      <c r="BA13" s="1"/>
      <c r="BB13" s="1"/>
      <c r="BC13" s="1"/>
      <c r="BD13" s="1"/>
      <c r="BE13" s="1"/>
      <c r="BF13" s="1">
        <v>15</v>
      </c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>
        <f>9+7</f>
        <v>16</v>
      </c>
      <c r="EM13" s="1"/>
      <c r="EN13" s="1"/>
      <c r="EO13" s="1"/>
      <c r="EP13" s="1"/>
      <c r="EQ13" s="1"/>
      <c r="ER13" s="1"/>
      <c r="ES13" s="1"/>
      <c r="ET13" s="1"/>
      <c r="EU13" s="1"/>
      <c r="EV13" s="1">
        <f>10+12</f>
        <v>22</v>
      </c>
      <c r="EW13" s="1"/>
      <c r="EX13" s="1"/>
      <c r="EY13" s="1"/>
      <c r="EZ13" s="1"/>
      <c r="FA13" s="1"/>
      <c r="FB13" s="1"/>
      <c r="FC13" s="1"/>
      <c r="FD13" s="1"/>
      <c r="FE13" s="1">
        <f>11+10</f>
        <v>21</v>
      </c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>
        <f>12+11</f>
        <v>23</v>
      </c>
      <c r="GA13" s="1"/>
      <c r="GB13" s="1"/>
      <c r="GC13" s="1"/>
      <c r="GD13" s="1"/>
      <c r="GE13" s="1">
        <f>14</f>
        <v>14</v>
      </c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>
        <f>10+10</f>
        <v>20</v>
      </c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>
        <f>12</f>
        <v>12</v>
      </c>
      <c r="HG13" s="1"/>
      <c r="HH13" s="1"/>
      <c r="HI13" s="1"/>
      <c r="HJ13" s="1"/>
      <c r="HK13" s="1"/>
      <c r="HL13" s="1"/>
      <c r="HM13" s="1">
        <f>10+9</f>
        <v>19</v>
      </c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>
        <f>10+12</f>
        <v>22</v>
      </c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>
        <f>14</f>
        <v>14</v>
      </c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>
        <v>15</v>
      </c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>
        <v>15</v>
      </c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>
        <v>15</v>
      </c>
      <c r="LW13" s="1"/>
      <c r="LX13" s="1"/>
      <c r="LY13" s="1"/>
      <c r="LZ13" s="1"/>
      <c r="MA13" s="1"/>
      <c r="MB13" s="1"/>
      <c r="MC13" s="1"/>
      <c r="MD13" s="1"/>
      <c r="ME13" s="1">
        <v>15</v>
      </c>
    </row>
    <row r="14" spans="1:343" s="10" customFormat="1" ht="21" customHeight="1" x14ac:dyDescent="0.2">
      <c r="A14" s="12"/>
      <c r="B14" s="41"/>
      <c r="C14" s="1"/>
      <c r="D14" s="4" t="s">
        <v>214</v>
      </c>
      <c r="E14" s="1">
        <v>11400</v>
      </c>
      <c r="F14" s="1"/>
      <c r="G14"/>
      <c r="H14"/>
      <c r="I14" s="1">
        <f t="shared" si="0"/>
        <v>2</v>
      </c>
      <c r="J14" s="12"/>
      <c r="K14" s="1"/>
      <c r="L14" s="1">
        <v>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</row>
    <row r="15" spans="1:343" s="10" customFormat="1" ht="21" customHeight="1" x14ac:dyDescent="0.2">
      <c r="A15" s="12"/>
      <c r="B15" s="41"/>
      <c r="C15" s="1"/>
      <c r="D15" s="4" t="s">
        <v>249</v>
      </c>
      <c r="E15" s="1">
        <v>11055</v>
      </c>
      <c r="F15" s="1"/>
      <c r="G15"/>
      <c r="H15"/>
      <c r="I15" s="1">
        <f t="shared" si="0"/>
        <v>12</v>
      </c>
      <c r="J15" s="12"/>
      <c r="K15" s="1"/>
      <c r="L15" s="1"/>
      <c r="M15" s="1"/>
      <c r="N15" s="1"/>
      <c r="O15" s="1"/>
      <c r="P15" s="1"/>
      <c r="Q15" s="1"/>
      <c r="R15" s="1"/>
      <c r="S15" s="1">
        <f>3+3</f>
        <v>6</v>
      </c>
      <c r="T15" s="1"/>
      <c r="U15" s="1">
        <f>2+4</f>
        <v>6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20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</row>
    <row r="16" spans="1:343" s="10" customFormat="1" ht="21" customHeight="1" x14ac:dyDescent="0.2">
      <c r="A16" s="12"/>
      <c r="B16" s="41"/>
      <c r="C16" s="1"/>
      <c r="D16" s="4" t="s">
        <v>335</v>
      </c>
      <c r="E16" s="1">
        <v>11118</v>
      </c>
      <c r="F16" s="1">
        <v>2016</v>
      </c>
      <c r="G16"/>
      <c r="H16"/>
      <c r="I16" s="1">
        <f t="shared" si="0"/>
        <v>53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>
        <f>3+6</f>
        <v>9</v>
      </c>
      <c r="AT16" s="1"/>
      <c r="AU16" s="1"/>
      <c r="AV16" s="1"/>
      <c r="AW16" s="1"/>
      <c r="AX16" s="1"/>
      <c r="AY16" s="1"/>
      <c r="AZ16" s="1"/>
      <c r="BA16" s="1">
        <v>8</v>
      </c>
      <c r="BB16" s="1"/>
      <c r="BC16" s="1"/>
      <c r="BD16" s="1"/>
      <c r="BE16" s="1"/>
      <c r="BF16" s="1"/>
      <c r="BG16" s="1"/>
      <c r="BH16" s="1"/>
      <c r="BI16" s="1"/>
      <c r="BJ16" s="1">
        <v>5</v>
      </c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>
        <f>3+5</f>
        <v>8</v>
      </c>
      <c r="CN16" s="1">
        <f>4+2</f>
        <v>6</v>
      </c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>
        <v>10</v>
      </c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>
        <f>3+4</f>
        <v>7</v>
      </c>
      <c r="FV16" s="1"/>
      <c r="FW16" s="1"/>
      <c r="FX16" s="1"/>
      <c r="FY16" s="1"/>
      <c r="FZ16" s="1"/>
      <c r="GA16" s="120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</row>
    <row r="17" spans="1:343" s="10" customFormat="1" ht="21" customHeight="1" x14ac:dyDescent="0.2">
      <c r="A17" s="12"/>
      <c r="B17" s="41"/>
      <c r="C17" s="1"/>
      <c r="D17" s="4" t="s">
        <v>425</v>
      </c>
      <c r="E17" s="1"/>
      <c r="F17" s="1">
        <v>2018</v>
      </c>
      <c r="G17"/>
      <c r="H17"/>
      <c r="I17" s="1">
        <f t="shared" si="0"/>
        <v>0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9" t="s">
        <v>241</v>
      </c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20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</row>
    <row r="18" spans="1:343" s="10" customFormat="1" ht="21" customHeight="1" x14ac:dyDescent="0.2">
      <c r="A18" s="12"/>
      <c r="B18" s="41"/>
      <c r="C18" s="1"/>
      <c r="D18" s="4" t="s">
        <v>451</v>
      </c>
      <c r="E18" s="1">
        <v>12022</v>
      </c>
      <c r="F18" s="1"/>
      <c r="G18"/>
      <c r="H18"/>
      <c r="I18" s="1">
        <f t="shared" si="0"/>
        <v>23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9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9" t="s">
        <v>241</v>
      </c>
      <c r="EN18" s="1"/>
      <c r="EO18" s="1"/>
      <c r="EP18" s="1"/>
      <c r="EQ18" s="1"/>
      <c r="ER18" s="1"/>
      <c r="ES18" s="1"/>
      <c r="ET18" s="1"/>
      <c r="EU18" s="1"/>
      <c r="EV18" s="1"/>
      <c r="EW18" s="1">
        <v>5</v>
      </c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20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>
        <f>2+2</f>
        <v>4</v>
      </c>
      <c r="IP18" s="1"/>
      <c r="IQ18" s="1"/>
      <c r="IR18" s="1"/>
      <c r="IS18" s="1"/>
      <c r="IT18" s="1"/>
      <c r="IU18" s="1">
        <f>1+4</f>
        <v>5</v>
      </c>
      <c r="IV18" s="1"/>
      <c r="IW18" s="1"/>
      <c r="IX18" s="1">
        <f>2+6</f>
        <v>8</v>
      </c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>
        <v>1</v>
      </c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</row>
    <row r="19" spans="1:343" s="10" customFormat="1" ht="21" customHeight="1" x14ac:dyDescent="0.2">
      <c r="A19" s="12"/>
      <c r="B19" s="41"/>
      <c r="C19" s="1"/>
      <c r="D19" s="4" t="s">
        <v>511</v>
      </c>
      <c r="E19" s="1">
        <v>12478</v>
      </c>
      <c r="F19" s="1">
        <v>2017</v>
      </c>
      <c r="G19"/>
      <c r="H19"/>
      <c r="I19" s="1">
        <f t="shared" si="0"/>
        <v>51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9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20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>
        <f>3+5</f>
        <v>8</v>
      </c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>
        <f>2+1</f>
        <v>3</v>
      </c>
      <c r="JN19" s="1"/>
      <c r="JO19" s="1">
        <f>3+8</f>
        <v>11</v>
      </c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>
        <f>3+4</f>
        <v>7</v>
      </c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>
        <f>3+8</f>
        <v>11</v>
      </c>
      <c r="LQ19" s="1"/>
      <c r="LR19" s="1"/>
      <c r="LS19" s="1"/>
      <c r="LT19" s="1"/>
      <c r="LU19" s="1"/>
      <c r="LV19" s="1"/>
      <c r="LW19" s="1"/>
      <c r="LX19" s="1"/>
      <c r="LY19" s="1"/>
      <c r="LZ19" s="1">
        <f>3+8</f>
        <v>11</v>
      </c>
      <c r="MA19" s="1"/>
      <c r="MB19" s="1"/>
      <c r="MC19" s="1"/>
      <c r="MD19" s="1"/>
      <c r="ME19" s="1"/>
    </row>
    <row r="20" spans="1:343" s="10" customFormat="1" ht="21" customHeight="1" x14ac:dyDescent="0.2">
      <c r="A20" s="12"/>
      <c r="B20" s="41"/>
      <c r="C20" s="1"/>
      <c r="D20" s="4" t="s">
        <v>336</v>
      </c>
      <c r="E20" s="1">
        <v>11676</v>
      </c>
      <c r="F20" s="1">
        <v>2018</v>
      </c>
      <c r="G20"/>
      <c r="H20"/>
      <c r="I20" s="1">
        <f t="shared" si="0"/>
        <v>44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>
        <f>2+6</f>
        <v>8</v>
      </c>
      <c r="AT20" s="1"/>
      <c r="AU20" s="1"/>
      <c r="AV20" s="1"/>
      <c r="AW20" s="1"/>
      <c r="AX20" s="1"/>
      <c r="AY20" s="1"/>
      <c r="AZ20" s="1"/>
      <c r="BA20" s="1">
        <v>8</v>
      </c>
      <c r="BB20" s="1"/>
      <c r="BC20" s="1"/>
      <c r="BD20" s="1"/>
      <c r="BE20" s="1"/>
      <c r="BF20" s="1"/>
      <c r="BG20" s="1"/>
      <c r="BH20" s="1"/>
      <c r="BI20" s="1"/>
      <c r="BJ20" s="1">
        <f>2+2</f>
        <v>4</v>
      </c>
      <c r="BK20" s="1"/>
      <c r="BL20" s="1"/>
      <c r="BM20" s="1"/>
      <c r="BN20" s="1"/>
      <c r="BO20" s="1"/>
      <c r="BP20" s="1"/>
      <c r="BQ20" s="1"/>
      <c r="BR20" s="1"/>
      <c r="BS20" s="1">
        <f>1+6</f>
        <v>7</v>
      </c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>
        <f>1+2</f>
        <v>3</v>
      </c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>
        <v>4</v>
      </c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20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>
        <f>2+8</f>
        <v>10</v>
      </c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</row>
    <row r="21" spans="1:343" s="10" customFormat="1" ht="18" customHeight="1" x14ac:dyDescent="0.2">
      <c r="A21" s="12">
        <v>4</v>
      </c>
      <c r="B21" s="32" t="s">
        <v>40</v>
      </c>
      <c r="C21" s="1">
        <v>7279</v>
      </c>
      <c r="D21" t="s">
        <v>41</v>
      </c>
      <c r="E21" s="1">
        <v>10202</v>
      </c>
      <c r="F21" s="1">
        <v>2014</v>
      </c>
      <c r="G21" t="s">
        <v>42</v>
      </c>
      <c r="H21"/>
      <c r="I21" s="1">
        <f t="shared" si="0"/>
        <v>332.8</v>
      </c>
      <c r="J21" s="12">
        <f>Tabuľka11[[#This Row],[Stĺpec40]]+Tabuľka11[[#This Row],[Stĺpec67]]+Tabuľka11[[#This Row],[Stĺpec117]]+Tabuľka11[[#This Row],[Stĺpec138]]+Tabuľka11[[#This Row],[Stĺpec146]]+Tabuľka11[[#This Row],[Stĺpec147]]+Tabuľka11[[#This Row],[Stĺpec168]]+Tabuľka11[[#This Row],[Stĺpec172]]+Tabuľka11[[#This Row],[Stĺpec173]]+Tabuľka11[[#This Row],[Stĺpec258]]+Tabuľka11[[#This Row],[Stĺpec241]]+Tabuľka11[[#This Row],[Stĺpec240]]+Tabuľka11[[#This Row],[Stĺpec235]]+Tabuľka11[[#This Row],[Stĺpec229]]+Tabuľka11[[#This Row],[Stĺpec297]]</f>
        <v>228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>
        <f>3+6</f>
        <v>9</v>
      </c>
      <c r="AN21" s="1">
        <f>6+7</f>
        <v>13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>
        <v>4</v>
      </c>
      <c r="BN21" s="1">
        <f>5+8</f>
        <v>13</v>
      </c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>
        <f>4+6</f>
        <v>10</v>
      </c>
      <c r="DH21" s="1">
        <f>4+6</f>
        <v>10</v>
      </c>
      <c r="DI21"/>
      <c r="DJ21"/>
      <c r="DK21"/>
      <c r="DL21"/>
      <c r="DM21"/>
      <c r="DN21">
        <f>4+7</f>
        <v>11</v>
      </c>
      <c r="DO21">
        <f>6+8</f>
        <v>14</v>
      </c>
      <c r="DP21"/>
      <c r="DQ21"/>
      <c r="DR21"/>
      <c r="DS21"/>
      <c r="DT21"/>
      <c r="DU21"/>
      <c r="DV21"/>
      <c r="DW21"/>
      <c r="DX21"/>
      <c r="DY21"/>
      <c r="DZ2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/>
      <c r="ER21"/>
      <c r="ES21"/>
      <c r="ET21">
        <f>5+5</f>
        <v>10</v>
      </c>
      <c r="EU21">
        <f>8+12</f>
        <v>20</v>
      </c>
      <c r="EV21"/>
      <c r="EW21"/>
      <c r="EX21"/>
      <c r="EY21"/>
      <c r="EZ21"/>
      <c r="FA21"/>
      <c r="FB21"/>
      <c r="FC21">
        <f>5+7</f>
        <v>12</v>
      </c>
      <c r="FD21">
        <f>8+9</f>
        <v>17</v>
      </c>
      <c r="FE21"/>
      <c r="FF21"/>
      <c r="FG21"/>
      <c r="FH21"/>
      <c r="FI21"/>
      <c r="FJ21"/>
      <c r="FK21"/>
      <c r="FL21" s="78"/>
      <c r="FM21"/>
      <c r="FN21"/>
      <c r="FO21" s="78"/>
      <c r="FP21"/>
      <c r="FQ21"/>
      <c r="FR21"/>
      <c r="FS21"/>
      <c r="FT21"/>
      <c r="FU21"/>
      <c r="FV21"/>
      <c r="FW21">
        <f>(3+6)*1.2</f>
        <v>10.799999999999999</v>
      </c>
      <c r="FX21"/>
      <c r="FY21">
        <f>6+8</f>
        <v>14</v>
      </c>
      <c r="FZ21"/>
      <c r="GA21"/>
      <c r="GB21"/>
      <c r="GC21">
        <f>6+7</f>
        <v>13</v>
      </c>
      <c r="GD21" s="78">
        <f>(5+10)*1.2</f>
        <v>18</v>
      </c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>
        <f>9+8</f>
        <v>17</v>
      </c>
      <c r="IM21" s="1">
        <v>10</v>
      </c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>
        <f>4+8</f>
        <v>12</v>
      </c>
      <c r="JD21" s="1">
        <f>8+8</f>
        <v>16</v>
      </c>
      <c r="JE21" s="1"/>
      <c r="JF21" s="1"/>
      <c r="JG21" s="1"/>
      <c r="JH21" s="1"/>
      <c r="JI21" s="1">
        <f>5+8</f>
        <v>13</v>
      </c>
      <c r="JJ21" s="1">
        <f>8+10</f>
        <v>18</v>
      </c>
      <c r="JK21" s="1"/>
      <c r="JL21" s="1"/>
      <c r="JM21" s="1"/>
      <c r="JN21" s="1"/>
      <c r="JO21" s="1"/>
      <c r="JP21" s="1"/>
      <c r="JQ21" s="1"/>
      <c r="JR21" s="1"/>
      <c r="JS21" s="79"/>
      <c r="JT21" s="79"/>
      <c r="JU21" s="79"/>
      <c r="JV21" s="79"/>
      <c r="JW21" s="79"/>
      <c r="JX21" s="79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>
        <f>5+6</f>
        <v>11</v>
      </c>
      <c r="KR21" s="1">
        <v>7</v>
      </c>
      <c r="KS21" s="1"/>
      <c r="KT21" s="1"/>
      <c r="KU21" s="1"/>
      <c r="KV21" s="1"/>
      <c r="KW21" s="1"/>
      <c r="KX21" s="1"/>
      <c r="KY21" s="1">
        <f>4+8</f>
        <v>12</v>
      </c>
      <c r="KZ21" s="1">
        <f>7+11</f>
        <v>18</v>
      </c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</row>
    <row r="22" spans="1:343" s="10" customFormat="1" ht="18" customHeight="1" x14ac:dyDescent="0.2">
      <c r="A22" s="12"/>
      <c r="B22" s="41"/>
      <c r="C22" s="1"/>
      <c r="D22" t="s">
        <v>84</v>
      </c>
      <c r="E22" s="1">
        <v>11392</v>
      </c>
      <c r="F22" s="1">
        <v>2014</v>
      </c>
      <c r="G22"/>
      <c r="H22"/>
      <c r="I22" s="1">
        <f t="shared" si="0"/>
        <v>5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 t="s">
        <v>241</v>
      </c>
      <c r="FV22" s="1"/>
      <c r="FW22" s="1"/>
      <c r="FX22" s="1"/>
      <c r="FY22" s="1"/>
      <c r="FZ22" s="1"/>
      <c r="GA22" s="120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>
        <v>1</v>
      </c>
      <c r="KO22" s="1"/>
      <c r="KP22" s="1">
        <v>1</v>
      </c>
      <c r="KQ22" s="1"/>
      <c r="KR22" s="1"/>
      <c r="KS22" s="1"/>
      <c r="KT22" s="1"/>
      <c r="KU22" s="1">
        <f>1+2</f>
        <v>3</v>
      </c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</row>
    <row r="23" spans="1:343" s="10" customFormat="1" ht="18" customHeight="1" x14ac:dyDescent="0.2">
      <c r="A23" s="12">
        <v>5</v>
      </c>
      <c r="B23" s="32" t="s">
        <v>44</v>
      </c>
      <c r="C23" s="1">
        <v>2366</v>
      </c>
      <c r="D23" t="s">
        <v>45</v>
      </c>
      <c r="E23" s="1">
        <v>10267</v>
      </c>
      <c r="F23" s="1">
        <v>2014</v>
      </c>
      <c r="G23" t="s">
        <v>26</v>
      </c>
      <c r="H23"/>
      <c r="I23" s="1">
        <f t="shared" si="0"/>
        <v>246</v>
      </c>
      <c r="J23" s="12">
        <f>Tabuľka11[[#This Row],[Stĺpec39]]+Tabuľka11[[#This Row],[Stĺpec65]]+Tabuľka11[[#This Row],[Stĺpec108]]+EN24+Tabuľka11[[#This Row],[Stĺpec146]]+Tabuľka11[[#This Row],[Stĺpec167]]+FX25+Tabuľka11[[#This Row],[Stĺpec211]]+Tabuľka11[[#This Row],[Stĺpec204]]+Tabuľka11[[#This Row],[Stĺpec196]]+Tabuľka11[[#This Row],[Stĺpec242]]+Tabuľka11[[#This Row],[Stĺpec241]]+Tabuľka11[[#This Row],[Stĺpec235]]+Tabuľka11[[#This Row],[Stĺpec305]]+Tabuľka11[[#This Row],[Stĺpec299]]</f>
        <v>186.2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>
        <f>1+6</f>
        <v>7</v>
      </c>
      <c r="AM23">
        <f>4+8</f>
        <v>12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>
        <f>5+5</f>
        <v>10</v>
      </c>
      <c r="BM23">
        <v>4</v>
      </c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>
        <f>6+4</f>
        <v>10</v>
      </c>
      <c r="DG23" s="9" t="s">
        <v>241</v>
      </c>
      <c r="DH23"/>
      <c r="DI23"/>
      <c r="DJ23"/>
      <c r="DK23"/>
      <c r="DL23"/>
      <c r="DM23"/>
      <c r="DN23" s="4" t="s">
        <v>241</v>
      </c>
      <c r="DO23"/>
      <c r="DP23"/>
      <c r="DQ23"/>
      <c r="DR23"/>
      <c r="DS23"/>
      <c r="DT23"/>
      <c r="DU23"/>
      <c r="DV23"/>
      <c r="DW23"/>
      <c r="DX23"/>
      <c r="DY23"/>
      <c r="DZ23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/>
      <c r="ER23"/>
      <c r="ES23"/>
      <c r="ET23">
        <f>4+3</f>
        <v>7</v>
      </c>
      <c r="EU23"/>
      <c r="EV23"/>
      <c r="EW23"/>
      <c r="EX23"/>
      <c r="EY23"/>
      <c r="EZ23"/>
      <c r="FA23"/>
      <c r="FB23"/>
      <c r="FC23">
        <f>6+7</f>
        <v>13</v>
      </c>
      <c r="FD23"/>
      <c r="FE23"/>
      <c r="FF23"/>
      <c r="FG23"/>
      <c r="FH23"/>
      <c r="FI23"/>
      <c r="FJ23"/>
      <c r="FK23"/>
      <c r="FL23" s="78"/>
      <c r="FM23"/>
      <c r="FN23"/>
      <c r="FO23" s="78"/>
      <c r="FP23"/>
      <c r="FQ23"/>
      <c r="FR23"/>
      <c r="FS23"/>
      <c r="FT23"/>
      <c r="FU23"/>
      <c r="FV23"/>
      <c r="FW23" t="s">
        <v>241</v>
      </c>
      <c r="FX23">
        <f>8+7</f>
        <v>15</v>
      </c>
      <c r="FY23"/>
      <c r="FZ23"/>
      <c r="GA23"/>
      <c r="GB23"/>
      <c r="GC23">
        <f>4+6</f>
        <v>10</v>
      </c>
      <c r="GD23" s="78"/>
      <c r="GE23"/>
      <c r="GF23"/>
      <c r="GG23"/>
      <c r="GH23"/>
      <c r="GI23"/>
      <c r="GJ23"/>
      <c r="GK23"/>
      <c r="GL23"/>
      <c r="GM23"/>
      <c r="GN23"/>
      <c r="GO23"/>
      <c r="GP23"/>
      <c r="GQ23">
        <v>4</v>
      </c>
      <c r="GR23">
        <f>5+6</f>
        <v>11</v>
      </c>
      <c r="GS23"/>
      <c r="GT23"/>
      <c r="GU23"/>
      <c r="GV23"/>
      <c r="GW23"/>
      <c r="GX23">
        <f>3+4</f>
        <v>7</v>
      </c>
      <c r="GY23">
        <f>6+5</f>
        <v>11</v>
      </c>
      <c r="GZ23"/>
      <c r="HA23"/>
      <c r="HB23"/>
      <c r="HC23"/>
      <c r="HD23">
        <f>4+4</f>
        <v>8</v>
      </c>
      <c r="HE23">
        <f>6+6</f>
        <v>12</v>
      </c>
      <c r="HF23"/>
      <c r="HG23"/>
      <c r="HH23"/>
      <c r="HI23"/>
      <c r="HJ23"/>
      <c r="HK23">
        <f>5+5</f>
        <v>10</v>
      </c>
      <c r="HL23" s="1">
        <f>3+5</f>
        <v>8</v>
      </c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>
        <f>5+7</f>
        <v>12</v>
      </c>
      <c r="JC23" s="1">
        <f>6+9</f>
        <v>15</v>
      </c>
      <c r="JD23" s="1"/>
      <c r="JE23" s="1"/>
      <c r="JF23" s="1"/>
      <c r="JG23" s="1"/>
      <c r="JH23" s="1">
        <f>3+7</f>
        <v>10</v>
      </c>
      <c r="JI23" s="1">
        <f>7+10</f>
        <v>17</v>
      </c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>
        <v>3</v>
      </c>
      <c r="KR23" s="1">
        <f>3+9</f>
        <v>12</v>
      </c>
      <c r="KS23" s="1"/>
      <c r="KT23" s="1"/>
      <c r="KU23" s="1"/>
      <c r="KV23" s="1"/>
      <c r="KW23" s="1"/>
      <c r="KX23" s="1">
        <f>5+6</f>
        <v>11</v>
      </c>
      <c r="KY23" s="1">
        <f>3+4</f>
        <v>7</v>
      </c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</row>
    <row r="24" spans="1:343" s="10" customFormat="1" ht="17.25" customHeight="1" x14ac:dyDescent="0.2">
      <c r="A24" s="12"/>
      <c r="B24" s="32"/>
      <c r="C24" s="1"/>
      <c r="D24" t="s">
        <v>46</v>
      </c>
      <c r="E24" s="1">
        <v>11297</v>
      </c>
      <c r="F24" s="1">
        <v>2017</v>
      </c>
      <c r="G24"/>
      <c r="H24"/>
      <c r="I24" s="1">
        <f t="shared" si="0"/>
        <v>130.6</v>
      </c>
      <c r="J24" s="1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>
        <f>1+4</f>
        <v>5</v>
      </c>
      <c r="AJ24"/>
      <c r="AK24">
        <f>2+3</f>
        <v>5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>
        <v>3</v>
      </c>
      <c r="BK24">
        <v>3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>
        <f>2+3</f>
        <v>5</v>
      </c>
      <c r="DC24"/>
      <c r="DD24"/>
      <c r="DE24"/>
      <c r="DF24"/>
      <c r="DG24"/>
      <c r="DH24"/>
      <c r="DI24"/>
      <c r="DJ24">
        <f>1+3</f>
        <v>4</v>
      </c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>
        <f>(2+9)*1.2</f>
        <v>13.2</v>
      </c>
      <c r="EO24" s="1"/>
      <c r="EP24" s="1"/>
      <c r="EQ24"/>
      <c r="ER24"/>
      <c r="ES24"/>
      <c r="ET24"/>
      <c r="EU24"/>
      <c r="EV24"/>
      <c r="EW24"/>
      <c r="EX24">
        <f>7*1.2</f>
        <v>8.4</v>
      </c>
      <c r="EY24"/>
      <c r="EZ24"/>
      <c r="FA24"/>
      <c r="FB24"/>
      <c r="FC24"/>
      <c r="FD24"/>
      <c r="FE24"/>
      <c r="FF24"/>
      <c r="FG24"/>
      <c r="FH24"/>
      <c r="FI24"/>
      <c r="FJ24"/>
      <c r="FK24"/>
      <c r="FL24" s="78"/>
      <c r="FM24"/>
      <c r="FN24"/>
      <c r="FO24" s="78"/>
      <c r="FP24"/>
      <c r="FQ24"/>
      <c r="FR24"/>
      <c r="FS24">
        <f>3+4</f>
        <v>7</v>
      </c>
      <c r="FT24"/>
      <c r="FU24"/>
      <c r="FV24"/>
      <c r="FW24"/>
      <c r="FX24"/>
      <c r="FY24"/>
      <c r="FZ24"/>
      <c r="GA24">
        <v>3</v>
      </c>
      <c r="GB24"/>
      <c r="GC24"/>
      <c r="GD24" s="78"/>
      <c r="GE24"/>
      <c r="GF24"/>
      <c r="GG24"/>
      <c r="GH24"/>
      <c r="GI24"/>
      <c r="GJ24"/>
      <c r="GK24"/>
      <c r="GL24"/>
      <c r="GM24"/>
      <c r="GN24">
        <f>3+5</f>
        <v>8</v>
      </c>
      <c r="GO24">
        <f>3+6</f>
        <v>9</v>
      </c>
      <c r="GP24"/>
      <c r="GQ24"/>
      <c r="GR24"/>
      <c r="GS24"/>
      <c r="GT24">
        <f>2+6</f>
        <v>8</v>
      </c>
      <c r="GU24">
        <f>2+2</f>
        <v>4</v>
      </c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>
        <f>3+4</f>
        <v>7</v>
      </c>
      <c r="IZ24" s="1"/>
      <c r="JA24" s="1">
        <f>4+5</f>
        <v>9</v>
      </c>
      <c r="JB24" s="1"/>
      <c r="JC24" s="1"/>
      <c r="JD24" s="1"/>
      <c r="JE24" s="1"/>
      <c r="JF24" s="1">
        <f>1+2</f>
        <v>3</v>
      </c>
      <c r="JG24" s="1">
        <f>4+5</f>
        <v>9</v>
      </c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>
        <v>5</v>
      </c>
      <c r="KP24" s="1">
        <f>1+4</f>
        <v>5</v>
      </c>
      <c r="KQ24" s="1"/>
      <c r="KR24" s="1"/>
      <c r="KS24" s="1"/>
      <c r="KT24" s="1"/>
      <c r="KU24" s="1"/>
      <c r="KV24" s="1">
        <v>5</v>
      </c>
      <c r="KW24" s="1">
        <v>2</v>
      </c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</row>
    <row r="25" spans="1:343" s="10" customFormat="1" ht="18" customHeight="1" x14ac:dyDescent="0.2">
      <c r="A25" s="12"/>
      <c r="B25" s="32"/>
      <c r="C25" s="1"/>
      <c r="D25" t="s">
        <v>47</v>
      </c>
      <c r="E25" s="1">
        <v>10657</v>
      </c>
      <c r="F25" s="1">
        <v>2014</v>
      </c>
      <c r="G25"/>
      <c r="H25"/>
      <c r="I25" s="1">
        <f t="shared" si="0"/>
        <v>23</v>
      </c>
      <c r="J25" s="1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 s="4" t="s">
        <v>241</v>
      </c>
      <c r="DH25"/>
      <c r="DI25"/>
      <c r="DJ25"/>
      <c r="DK25"/>
      <c r="DL25"/>
      <c r="DM25"/>
      <c r="DN25" s="4" t="s">
        <v>241</v>
      </c>
      <c r="DO25"/>
      <c r="DP25"/>
      <c r="DQ25"/>
      <c r="DR25"/>
      <c r="DS25"/>
      <c r="DT25"/>
      <c r="DU25"/>
      <c r="DV25"/>
      <c r="DW25"/>
      <c r="DX25"/>
      <c r="DY25"/>
      <c r="DZ25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/>
      <c r="ER25"/>
      <c r="ES25"/>
      <c r="ET25">
        <v>3</v>
      </c>
      <c r="EU25"/>
      <c r="EV25"/>
      <c r="EW25"/>
      <c r="EX25"/>
      <c r="EY25"/>
      <c r="EZ25"/>
      <c r="FA25"/>
      <c r="FB25"/>
      <c r="FC25">
        <f>4+4</f>
        <v>8</v>
      </c>
      <c r="FD25"/>
      <c r="FE25"/>
      <c r="FF25"/>
      <c r="FG25"/>
      <c r="FH25"/>
      <c r="FI25"/>
      <c r="FJ25"/>
      <c r="FK25"/>
      <c r="FL25" s="78"/>
      <c r="FM25"/>
      <c r="FN25"/>
      <c r="FO25" s="78"/>
      <c r="FP25"/>
      <c r="FQ25"/>
      <c r="FR25"/>
      <c r="FS25"/>
      <c r="FT25"/>
      <c r="FU25"/>
      <c r="FV25"/>
      <c r="FW25"/>
      <c r="FX25">
        <f>7+5</f>
        <v>12</v>
      </c>
      <c r="FY25"/>
      <c r="FZ25"/>
      <c r="GA25"/>
      <c r="GB25"/>
      <c r="GC25" t="s">
        <v>241</v>
      </c>
      <c r="GD25" s="78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</row>
    <row r="26" spans="1:343" s="10" customFormat="1" ht="18" customHeight="1" x14ac:dyDescent="0.2">
      <c r="A26" s="12"/>
      <c r="B26" s="41"/>
      <c r="C26" s="1"/>
      <c r="D26" t="s">
        <v>48</v>
      </c>
      <c r="E26" s="1">
        <v>11292</v>
      </c>
      <c r="F26" s="1">
        <v>2014</v>
      </c>
      <c r="G26"/>
      <c r="H26"/>
      <c r="I26" s="1">
        <f t="shared" si="0"/>
        <v>45</v>
      </c>
      <c r="J26" s="1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 s="1">
        <f>3+2</f>
        <v>5</v>
      </c>
      <c r="DF26">
        <f>5+3</f>
        <v>8</v>
      </c>
      <c r="DG26"/>
      <c r="DH26"/>
      <c r="DI26"/>
      <c r="DJ26"/>
      <c r="DK26"/>
      <c r="DL26"/>
      <c r="DM26">
        <v>4</v>
      </c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/>
      <c r="ER26">
        <f>2+2</f>
        <v>4</v>
      </c>
      <c r="ES26">
        <v>3</v>
      </c>
      <c r="ET26"/>
      <c r="EU26"/>
      <c r="EV26"/>
      <c r="EW26"/>
      <c r="EX26"/>
      <c r="EY26"/>
      <c r="EZ26"/>
      <c r="FA26"/>
      <c r="FB26">
        <v>3</v>
      </c>
      <c r="FC26"/>
      <c r="FD26"/>
      <c r="FE26"/>
      <c r="FF26"/>
      <c r="FG26"/>
      <c r="FH26"/>
      <c r="FI26"/>
      <c r="FJ26"/>
      <c r="FK26"/>
      <c r="FL26" s="78"/>
      <c r="FM26"/>
      <c r="FN26"/>
      <c r="FO26" s="78"/>
      <c r="FP26"/>
      <c r="FQ26"/>
      <c r="FR26"/>
      <c r="FS26"/>
      <c r="FT26"/>
      <c r="FU26">
        <v>2</v>
      </c>
      <c r="FV26">
        <v>2</v>
      </c>
      <c r="FW26"/>
      <c r="FX26"/>
      <c r="FY26"/>
      <c r="FZ26"/>
      <c r="GA26"/>
      <c r="GB26"/>
      <c r="GC26"/>
      <c r="GD26" s="78"/>
      <c r="GE26"/>
      <c r="GF26" t="s">
        <v>241</v>
      </c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>
        <f>1+1</f>
        <v>2</v>
      </c>
      <c r="HD26" s="9" t="s">
        <v>241</v>
      </c>
      <c r="HE26"/>
      <c r="HF26"/>
      <c r="HG26"/>
      <c r="HH26"/>
      <c r="HI26"/>
      <c r="HJ26">
        <f>2+7</f>
        <v>9</v>
      </c>
      <c r="HK26">
        <f>1+2</f>
        <v>3</v>
      </c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</row>
    <row r="27" spans="1:343" s="10" customFormat="1" ht="18" customHeight="1" x14ac:dyDescent="0.2">
      <c r="A27" s="12"/>
      <c r="B27" s="32"/>
      <c r="C27" s="1"/>
      <c r="D27" s="4" t="s">
        <v>421</v>
      </c>
      <c r="E27" s="1">
        <v>11825</v>
      </c>
      <c r="F27" s="1">
        <v>2018</v>
      </c>
      <c r="G27"/>
      <c r="H27"/>
      <c r="I27" s="1">
        <f t="shared" si="0"/>
        <v>13.2</v>
      </c>
      <c r="J27" s="1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 s="1">
        <v>2</v>
      </c>
      <c r="DB27"/>
      <c r="DC27"/>
      <c r="DD27"/>
      <c r="DE27"/>
      <c r="DF27"/>
      <c r="DG27"/>
      <c r="DH27"/>
      <c r="DI27" s="4" t="s">
        <v>241</v>
      </c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 t="s">
        <v>241</v>
      </c>
      <c r="EN27" s="1"/>
      <c r="EO27" s="1"/>
      <c r="EP27" s="1"/>
      <c r="EQ27"/>
      <c r="ER27"/>
      <c r="ES27"/>
      <c r="ET27"/>
      <c r="EU27"/>
      <c r="EV27"/>
      <c r="EW27">
        <f>6*1.2</f>
        <v>7.1999999999999993</v>
      </c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 s="78"/>
      <c r="FM27"/>
      <c r="FN27"/>
      <c r="FO27" s="78"/>
      <c r="FP27"/>
      <c r="FQ27"/>
      <c r="FR27">
        <v>1</v>
      </c>
      <c r="FS27"/>
      <c r="FT27"/>
      <c r="FU27"/>
      <c r="FV27"/>
      <c r="FW27"/>
      <c r="FX27"/>
      <c r="FY27"/>
      <c r="FZ27"/>
      <c r="GA27"/>
      <c r="GB27">
        <v>3</v>
      </c>
      <c r="GC27"/>
      <c r="GD27" s="78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</row>
    <row r="28" spans="1:343" s="10" customFormat="1" ht="18" customHeight="1" x14ac:dyDescent="0.2">
      <c r="A28" s="12">
        <v>6</v>
      </c>
      <c r="B28" s="32" t="s">
        <v>71</v>
      </c>
      <c r="C28" s="1"/>
      <c r="D28" t="s">
        <v>72</v>
      </c>
      <c r="E28" s="1">
        <v>10893</v>
      </c>
      <c r="F28" s="1">
        <v>2015</v>
      </c>
      <c r="G28" t="s">
        <v>73</v>
      </c>
      <c r="H28"/>
      <c r="I28" s="1">
        <f t="shared" ref="I28:I33" si="1">SUM(K28:ME28)</f>
        <v>0</v>
      </c>
      <c r="J28" s="12">
        <f>SUM(I28:I32)</f>
        <v>152.4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</row>
    <row r="29" spans="1:343" s="10" customFormat="1" ht="18" customHeight="1" x14ac:dyDescent="0.2">
      <c r="A29" s="12"/>
      <c r="B29" s="41"/>
      <c r="C29" s="1"/>
      <c r="D29" s="4" t="s">
        <v>299</v>
      </c>
      <c r="E29" s="1"/>
      <c r="F29" s="1">
        <v>2017</v>
      </c>
      <c r="G29"/>
      <c r="H29"/>
      <c r="I29" s="1">
        <f t="shared" si="1"/>
        <v>56.600000000000009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>
        <f>3+8</f>
        <v>11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>
        <f>(4+9)*1.2</f>
        <v>15.6</v>
      </c>
      <c r="EO29" s="1"/>
      <c r="EP29" s="1"/>
      <c r="EQ29" s="1"/>
      <c r="ER29" s="1"/>
      <c r="ES29" s="1"/>
      <c r="ET29" s="1"/>
      <c r="EU29" s="1"/>
      <c r="EV29" s="1"/>
      <c r="EW29" s="1"/>
      <c r="EX29" s="1">
        <f>(4+9)*1.2</f>
        <v>15.6</v>
      </c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20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>
        <f>6*1.2</f>
        <v>7.1999999999999993</v>
      </c>
      <c r="LJ29" s="1"/>
      <c r="LK29" s="1">
        <f>6+1.2</f>
        <v>7.2</v>
      </c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</row>
    <row r="30" spans="1:343" s="10" customFormat="1" ht="18" customHeight="1" x14ac:dyDescent="0.2">
      <c r="A30" s="12"/>
      <c r="B30" s="41"/>
      <c r="C30" s="1"/>
      <c r="D30" s="4" t="s">
        <v>449</v>
      </c>
      <c r="E30" s="1">
        <v>12018</v>
      </c>
      <c r="F30" s="1">
        <v>2018</v>
      </c>
      <c r="G30"/>
      <c r="H30"/>
      <c r="I30" s="1">
        <f t="shared" si="1"/>
        <v>21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>
        <f>3+7</f>
        <v>10</v>
      </c>
      <c r="EN30" s="1"/>
      <c r="EO30" s="1"/>
      <c r="EP30" s="1"/>
      <c r="EQ30" s="1"/>
      <c r="ER30" s="1"/>
      <c r="ES30" s="1"/>
      <c r="ET30" s="1"/>
      <c r="EU30" s="1"/>
      <c r="EV30" s="1"/>
      <c r="EW30" s="1">
        <f>3+8</f>
        <v>11</v>
      </c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20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</row>
    <row r="31" spans="1:343" s="10" customFormat="1" ht="18" customHeight="1" x14ac:dyDescent="0.2">
      <c r="A31" s="12"/>
      <c r="B31" s="41"/>
      <c r="C31" s="1"/>
      <c r="D31" s="4" t="s">
        <v>453</v>
      </c>
      <c r="E31" s="1">
        <v>12016</v>
      </c>
      <c r="F31" s="1"/>
      <c r="G31"/>
      <c r="H31"/>
      <c r="I31" s="1">
        <f t="shared" si="1"/>
        <v>39.599999999999994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>
        <f>(3+9)*1.2</f>
        <v>14.399999999999999</v>
      </c>
      <c r="EO31" s="1"/>
      <c r="EP31" s="1"/>
      <c r="EQ31" s="1"/>
      <c r="ER31" s="1"/>
      <c r="ES31" s="1"/>
      <c r="ET31" s="1"/>
      <c r="EU31" s="1"/>
      <c r="EV31" s="1"/>
      <c r="EW31" s="1"/>
      <c r="EX31" s="1">
        <f>(2+7)*1.2</f>
        <v>10.799999999999999</v>
      </c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20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>
        <f>6*1.2</f>
        <v>7.1999999999999993</v>
      </c>
      <c r="LJ31" s="1"/>
      <c r="LK31" s="1">
        <f>6*1.2</f>
        <v>7.1999999999999993</v>
      </c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</row>
    <row r="32" spans="1:343" s="10" customFormat="1" ht="18" customHeight="1" x14ac:dyDescent="0.2">
      <c r="A32" s="12"/>
      <c r="B32" s="41"/>
      <c r="C32" s="1"/>
      <c r="D32" s="4" t="s">
        <v>455</v>
      </c>
      <c r="E32" s="1">
        <v>12015</v>
      </c>
      <c r="F32" s="1"/>
      <c r="G32"/>
      <c r="H32"/>
      <c r="I32" s="1">
        <f t="shared" si="1"/>
        <v>35.200000000000003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>
        <v>10</v>
      </c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20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>
        <f>(5+6)*1.2</f>
        <v>13.2</v>
      </c>
      <c r="LK32" s="1"/>
      <c r="LL32" s="1">
        <f>(5+5)*1.2</f>
        <v>12</v>
      </c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</row>
    <row r="33" spans="1:343" s="10" customFormat="1" ht="18" customHeight="1" x14ac:dyDescent="0.2">
      <c r="A33" s="12">
        <v>7</v>
      </c>
      <c r="B33" s="32" t="s">
        <v>37</v>
      </c>
      <c r="C33" s="1">
        <v>8558</v>
      </c>
      <c r="D33" t="s">
        <v>38</v>
      </c>
      <c r="E33" s="1">
        <v>10805</v>
      </c>
      <c r="F33" s="1">
        <v>2011</v>
      </c>
      <c r="G33" t="s">
        <v>39</v>
      </c>
      <c r="H33"/>
      <c r="I33" s="1">
        <f t="shared" si="1"/>
        <v>151</v>
      </c>
      <c r="J33" s="12">
        <f>SUM(I33:I33)</f>
        <v>151</v>
      </c>
      <c r="K33" s="1"/>
      <c r="L33" s="1"/>
      <c r="M33" s="1"/>
      <c r="N33" s="1"/>
      <c r="O33" s="1"/>
      <c r="P33" s="1"/>
      <c r="Q33" s="1">
        <v>15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>
        <v>15</v>
      </c>
      <c r="CC33" s="1"/>
      <c r="CD33" s="1"/>
      <c r="CE33" s="1"/>
      <c r="CF33" s="1"/>
      <c r="CG33" s="1"/>
      <c r="CH33" s="1"/>
      <c r="CI33" s="1"/>
      <c r="CJ33" s="1"/>
      <c r="CK33" s="1"/>
      <c r="CL33" s="9"/>
      <c r="CM33" s="1"/>
      <c r="CN33" s="1"/>
      <c r="CO33" s="1"/>
      <c r="CP33" s="1"/>
      <c r="CQ33" s="1"/>
      <c r="CR33" s="1"/>
      <c r="CS33" s="1"/>
      <c r="CT33" s="1"/>
      <c r="CU33" s="1"/>
      <c r="CV33" s="1">
        <v>15</v>
      </c>
      <c r="CW33" s="1"/>
      <c r="CX33" s="1"/>
      <c r="CY33" s="1"/>
      <c r="CZ33" s="1"/>
      <c r="DA33" s="1"/>
      <c r="DB33"/>
      <c r="DC33"/>
      <c r="DD33"/>
      <c r="DE33"/>
      <c r="DF33"/>
      <c r="DG33"/>
      <c r="DH33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>
        <v>15</v>
      </c>
      <c r="EG33" s="1"/>
      <c r="EH33" s="1"/>
      <c r="EI33" s="1"/>
      <c r="EJ33" s="1"/>
      <c r="EK33" s="1"/>
      <c r="EL33" s="1"/>
      <c r="EM33" s="1"/>
      <c r="EN33" s="1"/>
      <c r="EO33" s="1"/>
      <c r="EP33" s="1"/>
      <c r="EQ33"/>
      <c r="ER33"/>
      <c r="ES33"/>
      <c r="ET33"/>
      <c r="EU33"/>
      <c r="EV33">
        <f>9+10</f>
        <v>19</v>
      </c>
      <c r="EW33"/>
      <c r="EX33"/>
      <c r="EY33"/>
      <c r="EZ33"/>
      <c r="FA33"/>
      <c r="FB33"/>
      <c r="FC33"/>
      <c r="FD33"/>
      <c r="FE33">
        <f>9+7</f>
        <v>16</v>
      </c>
      <c r="FF33"/>
      <c r="FG33"/>
      <c r="FH33"/>
      <c r="FI33"/>
      <c r="FJ33"/>
      <c r="FK33"/>
      <c r="FL33" s="76"/>
      <c r="FM33"/>
      <c r="FN33"/>
      <c r="FO33" s="76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 s="76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>
        <v>15</v>
      </c>
      <c r="JW33" s="1">
        <v>12</v>
      </c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>
        <v>14</v>
      </c>
      <c r="KJ33" s="1">
        <v>15</v>
      </c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</row>
    <row r="34" spans="1:343" ht="18" customHeight="1" x14ac:dyDescent="0.2">
      <c r="A34" s="12">
        <v>8</v>
      </c>
      <c r="B34" s="32" t="s">
        <v>49</v>
      </c>
      <c r="C34" s="1">
        <v>4920</v>
      </c>
      <c r="D34" t="s">
        <v>50</v>
      </c>
      <c r="E34" s="1">
        <v>9051</v>
      </c>
      <c r="F34" s="1">
        <v>2010</v>
      </c>
      <c r="G34" t="s">
        <v>51</v>
      </c>
      <c r="I34" s="1">
        <f t="shared" si="0"/>
        <v>82</v>
      </c>
      <c r="J34" s="12">
        <f>AJ35+Tabuľka11[[#This Row],[Stĺpec39]]+BS35+Tabuľka11[[#This Row],[Stĺpec74]]+BW35+CM35+DA35+Tabuľka11[[#This Row],[Stĺpec109]]+Tabuľka11[[#This Row],[Stĺpec116]]+EM35+EW35+FR35+FT35+Tabuľka11[[#This Row],[Stĺpec290]]+Tabuľka11[[#This Row],[Stĺpec316]]</f>
        <v>147.4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>
        <f>7+9</f>
        <v>16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>
        <f>0+4</f>
        <v>4</v>
      </c>
      <c r="BU34" s="1">
        <f>3+3</f>
        <v>6</v>
      </c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>
        <f>3+5</f>
        <v>8</v>
      </c>
      <c r="DH34" s="1"/>
      <c r="DI34" s="1"/>
      <c r="DJ34" s="1"/>
      <c r="DK34" s="1"/>
      <c r="DL34" s="1"/>
      <c r="DM34" s="1"/>
      <c r="DN34" s="1">
        <f>3+7</f>
        <v>10</v>
      </c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>
        <f>8+11</f>
        <v>19</v>
      </c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>
        <f>8+11</f>
        <v>19</v>
      </c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</row>
    <row r="35" spans="1:343" ht="18" customHeight="1" x14ac:dyDescent="0.2">
      <c r="B35" s="41"/>
      <c r="D35" s="4" t="s">
        <v>294</v>
      </c>
      <c r="E35" s="1">
        <v>11679</v>
      </c>
      <c r="F35" s="1">
        <v>2018</v>
      </c>
      <c r="I35" s="1">
        <f t="shared" si="0"/>
        <v>74.400000000000006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>
        <f>2+5</f>
        <v>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>
        <f>0+6</f>
        <v>6</v>
      </c>
      <c r="BT35" s="1"/>
      <c r="BU35" s="1"/>
      <c r="BV35" s="1"/>
      <c r="BW35" s="1">
        <f>1+5</f>
        <v>6</v>
      </c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>
        <f>2+4</f>
        <v>6</v>
      </c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>
        <f>3+7</f>
        <v>10</v>
      </c>
      <c r="DB35" s="1"/>
      <c r="DC35" s="1"/>
      <c r="DD35" s="1"/>
      <c r="DE35" s="1"/>
      <c r="DF35" s="1"/>
      <c r="DG35" s="1"/>
      <c r="DH35" s="1"/>
      <c r="DI35">
        <f>1+2</f>
        <v>3</v>
      </c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>
        <f>(2+5)*1.2</f>
        <v>8.4</v>
      </c>
      <c r="EN35" s="1"/>
      <c r="EO35" s="1"/>
      <c r="EP35" s="1"/>
      <c r="EW35">
        <f>(2+8)*1.2</f>
        <v>12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>
        <f>1+6</f>
        <v>7</v>
      </c>
      <c r="FS35" s="1"/>
      <c r="FT35" s="1">
        <f>3+4</f>
        <v>7</v>
      </c>
      <c r="FU35" s="1"/>
      <c r="FV35" s="1"/>
      <c r="FW35" s="1"/>
      <c r="FX35" s="1"/>
      <c r="FY35" s="1"/>
      <c r="FZ35" s="1"/>
      <c r="GA35" s="1"/>
      <c r="GB35" s="1">
        <v>2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</row>
    <row r="36" spans="1:343" s="10" customFormat="1" ht="18" customHeight="1" x14ac:dyDescent="0.2">
      <c r="A36" s="12">
        <v>9</v>
      </c>
      <c r="B36" s="32" t="s">
        <v>18</v>
      </c>
      <c r="C36" s="1">
        <v>6972</v>
      </c>
      <c r="D36" t="s">
        <v>19</v>
      </c>
      <c r="E36" s="1">
        <v>10279</v>
      </c>
      <c r="F36" s="1">
        <v>2013</v>
      </c>
      <c r="G36" t="s">
        <v>20</v>
      </c>
      <c r="H36"/>
      <c r="I36" s="1">
        <f t="shared" si="0"/>
        <v>26</v>
      </c>
      <c r="J36" s="12">
        <f>SUM(I36:I40)</f>
        <v>124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>
        <v>13</v>
      </c>
      <c r="AW36" s="9"/>
      <c r="AX36" s="9"/>
      <c r="AY36" s="9"/>
      <c r="AZ36" s="9"/>
      <c r="BA36" s="9"/>
      <c r="BB36" s="9"/>
      <c r="BC36" s="9"/>
      <c r="BD36" s="9">
        <f>13</f>
        <v>13</v>
      </c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/>
      <c r="FH36"/>
      <c r="FI36"/>
      <c r="FJ36"/>
      <c r="FK36"/>
      <c r="FL36" s="76"/>
      <c r="FM36"/>
      <c r="FN36"/>
      <c r="FO36" s="76"/>
      <c r="FP36"/>
      <c r="FQ36"/>
      <c r="FR36" s="77"/>
      <c r="FS36"/>
      <c r="FT36"/>
      <c r="FU36"/>
      <c r="FV36"/>
      <c r="FW36"/>
      <c r="FX36"/>
      <c r="FY36"/>
      <c r="FZ36"/>
      <c r="GA36" s="77"/>
      <c r="GB36"/>
      <c r="GC36"/>
      <c r="GD36" s="7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</row>
    <row r="37" spans="1:343" s="10" customFormat="1" ht="18" customHeight="1" x14ac:dyDescent="0.2">
      <c r="A37" s="12"/>
      <c r="B37" s="32"/>
      <c r="C37" s="1"/>
      <c r="D37" t="s">
        <v>21</v>
      </c>
      <c r="E37" s="1">
        <v>9871</v>
      </c>
      <c r="F37" s="1">
        <v>2012</v>
      </c>
      <c r="G37"/>
      <c r="H37"/>
      <c r="I37" s="1">
        <f t="shared" si="0"/>
        <v>30</v>
      </c>
      <c r="J37" s="12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>
        <f>15</f>
        <v>15</v>
      </c>
      <c r="AX37" s="9"/>
      <c r="AY37" s="9"/>
      <c r="AZ37" s="9"/>
      <c r="BA37" s="9"/>
      <c r="BB37" s="9"/>
      <c r="BC37" s="9"/>
      <c r="BD37" s="9"/>
      <c r="BE37" s="9">
        <v>15</v>
      </c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/>
      <c r="FH37"/>
      <c r="FI37"/>
      <c r="FJ37"/>
      <c r="FK37"/>
      <c r="FL37" s="76"/>
      <c r="FM37"/>
      <c r="FN37"/>
      <c r="FO37" s="76"/>
      <c r="FP37"/>
      <c r="FQ37"/>
      <c r="FR37"/>
      <c r="FS37"/>
      <c r="FT37"/>
      <c r="FU37" s="77"/>
      <c r="FV37"/>
      <c r="FW37"/>
      <c r="FX37"/>
      <c r="FY37"/>
      <c r="FZ37"/>
      <c r="GA37"/>
      <c r="GB37"/>
      <c r="GC37" s="77"/>
      <c r="GD37" s="76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 s="79"/>
      <c r="HM37" s="79"/>
      <c r="HN37" s="7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</row>
    <row r="38" spans="1:343" s="10" customFormat="1" ht="18" customHeight="1" x14ac:dyDescent="0.2">
      <c r="A38" s="12"/>
      <c r="B38" s="41"/>
      <c r="C38" s="1"/>
      <c r="D38" t="s">
        <v>22</v>
      </c>
      <c r="E38" s="1">
        <v>9443</v>
      </c>
      <c r="F38" s="1">
        <v>2008</v>
      </c>
      <c r="G38"/>
      <c r="H38"/>
      <c r="I38" s="1">
        <f t="shared" si="0"/>
        <v>30</v>
      </c>
      <c r="J38" s="12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>
        <f>15</f>
        <v>15</v>
      </c>
      <c r="AY38" s="9"/>
      <c r="AZ38" s="9"/>
      <c r="BA38" s="9"/>
      <c r="BB38" s="9"/>
      <c r="BC38" s="9"/>
      <c r="BD38" s="9"/>
      <c r="BE38" s="9"/>
      <c r="BF38" s="9"/>
      <c r="BG38" s="9">
        <v>15</v>
      </c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4"/>
      <c r="DC38" s="4"/>
      <c r="DD38" s="4"/>
      <c r="DE38" s="4"/>
      <c r="DF38" s="4"/>
      <c r="DG38" s="4"/>
      <c r="DH38" s="4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/>
      <c r="FH38"/>
      <c r="FI38"/>
      <c r="FJ38"/>
      <c r="FK38"/>
      <c r="FL38" s="76"/>
      <c r="FM38"/>
      <c r="FN38"/>
      <c r="FO38" s="76"/>
      <c r="FP38"/>
      <c r="FQ38"/>
      <c r="FR38"/>
      <c r="FS38"/>
      <c r="FT38"/>
      <c r="FU38"/>
      <c r="FV38" s="77"/>
      <c r="FW38"/>
      <c r="FX38"/>
      <c r="FY38"/>
      <c r="FZ38"/>
      <c r="GA38"/>
      <c r="GB38"/>
      <c r="GC38"/>
      <c r="GD38" s="76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</row>
    <row r="39" spans="1:343" s="10" customFormat="1" ht="18" customHeight="1" x14ac:dyDescent="0.2">
      <c r="A39" s="12"/>
      <c r="B39" s="41"/>
      <c r="C39" s="1"/>
      <c r="D39" t="s">
        <v>23</v>
      </c>
      <c r="E39" s="1">
        <v>11080</v>
      </c>
      <c r="F39" s="1">
        <v>2015</v>
      </c>
      <c r="G39"/>
      <c r="H39"/>
      <c r="I39" s="1">
        <f t="shared" si="0"/>
        <v>32</v>
      </c>
      <c r="J39" s="12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>
        <f>1+3</f>
        <v>4</v>
      </c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>
        <f>6+9</f>
        <v>15</v>
      </c>
      <c r="JC39" s="9"/>
      <c r="JD39" s="9"/>
      <c r="JE39" s="9"/>
      <c r="JF39" s="9"/>
      <c r="JG39" s="9"/>
      <c r="JH39" s="9">
        <f>6+7</f>
        <v>13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</row>
    <row r="40" spans="1:343" s="10" customFormat="1" ht="18" customHeight="1" x14ac:dyDescent="0.2">
      <c r="A40" s="12"/>
      <c r="B40" s="41"/>
      <c r="C40" s="1"/>
      <c r="D40" s="4" t="s">
        <v>304</v>
      </c>
      <c r="E40" s="1"/>
      <c r="F40" s="1"/>
      <c r="G40"/>
      <c r="H40"/>
      <c r="I40" s="1">
        <f t="shared" si="0"/>
        <v>6</v>
      </c>
      <c r="J40" s="12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 t="s">
        <v>241</v>
      </c>
      <c r="IG40" s="9">
        <v>6</v>
      </c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</row>
    <row r="41" spans="1:343" s="10" customFormat="1" ht="18" customHeight="1" x14ac:dyDescent="0.2">
      <c r="A41" s="12">
        <v>10</v>
      </c>
      <c r="B41" s="32" t="s">
        <v>63</v>
      </c>
      <c r="C41" s="1">
        <v>2093</v>
      </c>
      <c r="D41" s="4" t="s">
        <v>295</v>
      </c>
      <c r="E41" s="1">
        <v>11791</v>
      </c>
      <c r="F41" s="1">
        <v>2018</v>
      </c>
      <c r="G41" t="s">
        <v>64</v>
      </c>
      <c r="H41"/>
      <c r="I41" s="1">
        <f t="shared" si="0"/>
        <v>150.60000000000002</v>
      </c>
      <c r="J41" s="12">
        <f>Tabuľka11[[#This Row],[Stĺpec44]]+Tabuľka11[[#This Row],[Stĺpec72]]+Tabuľka11[[#This Row],[Stĺpec75]]+Tabuľka11[[#This Row],[Stĺpec76]]+Tabuľka11[[#This Row],[Stĺpec103]]+Tabuľka11[[#This Row],[Stĺpec111]]+Tabuľka11[[#This Row],[Stĺpec140]]+Tabuľka11[[#This Row],[Stĺpec161]]+Tabuľka11[[#This Row],[Stĺpec163]]+Tabuľka11[[#This Row],[Stĺpec171]]+Tabuľka11[[#This Row],[Stĺpec309]]+Tabuľka11[[#This Row],[Stĺpec308]]+Tabuľka11[[#This Row],[Stĺpec301]]+Tabuľka11[[#This Row],[Stĺpec329]]+Tabuľka11[[#This Row],[Stĺpec339]]</f>
        <v>122.2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>
        <f>1+4</f>
        <v>5</v>
      </c>
      <c r="AK41" s="1"/>
      <c r="AL41" s="1"/>
      <c r="AM41" s="1"/>
      <c r="AN41" s="1"/>
      <c r="AO41" s="1"/>
      <c r="AP41" s="1"/>
      <c r="AQ41" s="1"/>
      <c r="AR41" s="1">
        <f>3+6</f>
        <v>9</v>
      </c>
      <c r="AS41" s="1">
        <f>1+4</f>
        <v>5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>
        <f>2+6</f>
        <v>8</v>
      </c>
      <c r="BT41" s="1"/>
      <c r="BU41" s="1"/>
      <c r="BV41" s="1">
        <f>3+6</f>
        <v>9</v>
      </c>
      <c r="BW41" s="1">
        <f>3+6</f>
        <v>9</v>
      </c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>
        <v>2</v>
      </c>
      <c r="CM41" s="9" t="s">
        <v>241</v>
      </c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>
        <f>2+6</f>
        <v>8</v>
      </c>
      <c r="DB41" s="1"/>
      <c r="DC41" s="1"/>
      <c r="DD41" s="1">
        <f>2+3</f>
        <v>5</v>
      </c>
      <c r="DE41" s="1"/>
      <c r="DF41" s="1"/>
      <c r="DG41" s="1"/>
      <c r="DH41" s="1"/>
      <c r="DI41">
        <f>3+4</f>
        <v>7</v>
      </c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>
        <f>2*1.2</f>
        <v>2.4</v>
      </c>
      <c r="EN41" s="1"/>
      <c r="EO41" s="1"/>
      <c r="EP41" s="1"/>
      <c r="EQ41" s="4" t="s">
        <v>241</v>
      </c>
      <c r="ER41"/>
      <c r="ES41"/>
      <c r="ET41"/>
      <c r="EU41"/>
      <c r="EV41"/>
      <c r="EW41">
        <f>6*1.2</f>
        <v>7.1999999999999993</v>
      </c>
      <c r="EX41"/>
      <c r="EY41"/>
      <c r="EZ41"/>
      <c r="FA41"/>
      <c r="FB41"/>
      <c r="FC41"/>
      <c r="FD41"/>
      <c r="FE41"/>
      <c r="FF41"/>
      <c r="FG41"/>
      <c r="FH41" s="77"/>
      <c r="FI41" s="77"/>
      <c r="FJ41"/>
      <c r="FK41"/>
      <c r="FL41" s="76"/>
      <c r="FM41"/>
      <c r="FN41"/>
      <c r="FO41" s="76"/>
      <c r="FP41"/>
      <c r="FQ41"/>
      <c r="FR41">
        <f>3+8</f>
        <v>11</v>
      </c>
      <c r="FS41"/>
      <c r="FT41">
        <f>2+4</f>
        <v>6</v>
      </c>
      <c r="FU41"/>
      <c r="FV41"/>
      <c r="FW41"/>
      <c r="FX41"/>
      <c r="FY41"/>
      <c r="FZ41"/>
      <c r="GA41"/>
      <c r="GB41">
        <f>3+7</f>
        <v>10</v>
      </c>
      <c r="GC41"/>
      <c r="GD41" s="76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>
        <f>3+4</f>
        <v>7</v>
      </c>
      <c r="KO41" s="1">
        <v>8</v>
      </c>
      <c r="KP41" s="1"/>
      <c r="KQ41" s="1"/>
      <c r="KR41" s="1"/>
      <c r="KS41" s="1"/>
      <c r="KT41" s="1"/>
      <c r="KU41" s="1"/>
      <c r="KV41" s="1">
        <f>2+5</f>
        <v>7</v>
      </c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>
        <f>3+1</f>
        <v>4</v>
      </c>
      <c r="LP41" s="1">
        <f>2+6</f>
        <v>8</v>
      </c>
      <c r="LQ41" s="1"/>
      <c r="LR41" s="1"/>
      <c r="LS41" s="1"/>
      <c r="LT41" s="1"/>
      <c r="LU41" s="1"/>
      <c r="LV41" s="1"/>
      <c r="LW41" s="1"/>
      <c r="LX41" s="1"/>
      <c r="LY41" s="1">
        <f>3+2</f>
        <v>5</v>
      </c>
      <c r="LZ41" s="1">
        <f>2+6</f>
        <v>8</v>
      </c>
      <c r="MA41" s="1"/>
      <c r="MB41" s="1"/>
      <c r="MC41" s="1"/>
      <c r="MD41" s="1"/>
      <c r="ME41" s="1"/>
    </row>
    <row r="42" spans="1:343" s="10" customFormat="1" ht="18" customHeight="1" x14ac:dyDescent="0.2">
      <c r="A42" s="12">
        <v>11</v>
      </c>
      <c r="B42" s="32" t="s">
        <v>57</v>
      </c>
      <c r="C42" s="1">
        <v>135</v>
      </c>
      <c r="D42" s="4" t="s">
        <v>422</v>
      </c>
      <c r="E42" s="1">
        <v>11826</v>
      </c>
      <c r="F42" s="1">
        <v>2018</v>
      </c>
      <c r="G42" t="s">
        <v>26</v>
      </c>
      <c r="H42"/>
      <c r="I42" s="1">
        <f>SUM(K42:ME42)</f>
        <v>39.6</v>
      </c>
      <c r="J42" s="12">
        <f>AL43+BK43+BL43+DE43+DF43+DL43+DM43+EQ44+Tabuľka11[[#This Row],[Stĺpec140]]+FA43+Tabuľka11[[#This Row],[Stĺpec161]]+GO43+GV43+HJ43+Tabuľka11[[#This Row],[Stĺpec301]]</f>
        <v>102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>
        <v>2</v>
      </c>
      <c r="DB42" s="1"/>
      <c r="DC42" s="1"/>
      <c r="DD42" s="1"/>
      <c r="DE42" s="1"/>
      <c r="DF42" s="1"/>
      <c r="DG42" s="1"/>
      <c r="DH42" s="1"/>
      <c r="DI42">
        <v>1</v>
      </c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>
        <f>3*1.2</f>
        <v>3.5999999999999996</v>
      </c>
      <c r="EN42" s="1"/>
      <c r="EO42" s="1"/>
      <c r="EP42" s="1"/>
      <c r="EQ42"/>
      <c r="ER42"/>
      <c r="ES42"/>
      <c r="ET42"/>
      <c r="EU42"/>
      <c r="EV42"/>
      <c r="EW42">
        <f>5*1.2</f>
        <v>6</v>
      </c>
      <c r="EX42"/>
      <c r="EY42"/>
      <c r="EZ42"/>
      <c r="FA42"/>
      <c r="FB42"/>
      <c r="FC42"/>
      <c r="FD42"/>
      <c r="FE42"/>
      <c r="FF42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>
        <f>2+6</f>
        <v>8</v>
      </c>
      <c r="FS42" s="1"/>
      <c r="FT42" s="1"/>
      <c r="FU42" s="1"/>
      <c r="FV42" s="1"/>
      <c r="FW42" s="1"/>
      <c r="FX42" s="1"/>
      <c r="FY42" s="1"/>
      <c r="FZ42" s="1"/>
      <c r="GA42" s="1"/>
      <c r="GB42" s="1">
        <v>4</v>
      </c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>
        <v>4</v>
      </c>
      <c r="KP42" s="1"/>
      <c r="KQ42" s="1"/>
      <c r="KR42" s="1"/>
      <c r="KS42" s="1"/>
      <c r="KT42" s="1"/>
      <c r="KU42" s="1"/>
      <c r="KV42" s="1">
        <f>3+8</f>
        <v>11</v>
      </c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</row>
    <row r="43" spans="1:343" s="10" customFormat="1" ht="18" customHeight="1" x14ac:dyDescent="0.2">
      <c r="A43" s="12"/>
      <c r="B43" s="32"/>
      <c r="C43" s="1"/>
      <c r="D43" t="s">
        <v>58</v>
      </c>
      <c r="E43" s="1">
        <v>9454</v>
      </c>
      <c r="F43" s="1">
        <v>2009</v>
      </c>
      <c r="G43"/>
      <c r="H43"/>
      <c r="I43" s="1">
        <f>SUM(K43:ME43)</f>
        <v>101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>
        <f>1+2</f>
        <v>3</v>
      </c>
      <c r="AL43" s="1">
        <v>5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>
        <f>3+6</f>
        <v>9</v>
      </c>
      <c r="BL43" s="1">
        <f>2+3</f>
        <v>5</v>
      </c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>
        <f>4+2</f>
        <v>6</v>
      </c>
      <c r="DF43" s="1">
        <f>4+1</f>
        <v>5</v>
      </c>
      <c r="DG43" s="1"/>
      <c r="DH43" s="1"/>
      <c r="DI43"/>
      <c r="DJ43"/>
      <c r="DK43"/>
      <c r="DL43">
        <f>4+4</f>
        <v>8</v>
      </c>
      <c r="DM43">
        <f>5+1</f>
        <v>6</v>
      </c>
      <c r="DN43"/>
      <c r="DO43"/>
      <c r="DP43"/>
      <c r="DQ43"/>
      <c r="DR43"/>
      <c r="DS43"/>
      <c r="DT43"/>
      <c r="DU43"/>
      <c r="DV43"/>
      <c r="DW43"/>
      <c r="DX43"/>
      <c r="DY43"/>
      <c r="DZ4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/>
      <c r="ER43"/>
      <c r="ES43">
        <v>2</v>
      </c>
      <c r="ET43"/>
      <c r="EU43"/>
      <c r="EV43"/>
      <c r="EW43"/>
      <c r="EX43"/>
      <c r="EY43"/>
      <c r="EZ43"/>
      <c r="FA43">
        <f>3+2</f>
        <v>5</v>
      </c>
      <c r="FB43">
        <v>3</v>
      </c>
      <c r="FC43"/>
      <c r="FD43"/>
      <c r="FE43"/>
      <c r="FF43"/>
      <c r="FG43"/>
      <c r="FH43"/>
      <c r="FI43"/>
      <c r="FJ43"/>
      <c r="FK43"/>
      <c r="FL43" s="78"/>
      <c r="FM43"/>
      <c r="FN43"/>
      <c r="FO43" s="78"/>
      <c r="FP43"/>
      <c r="FQ43"/>
      <c r="FR43"/>
      <c r="FS43"/>
      <c r="FT43"/>
      <c r="FU43">
        <f>2+2</f>
        <v>4</v>
      </c>
      <c r="FV43">
        <f>2+2</f>
        <v>4</v>
      </c>
      <c r="FW43"/>
      <c r="FX43"/>
      <c r="FY43"/>
      <c r="FZ43"/>
      <c r="GA43"/>
      <c r="GB43"/>
      <c r="GC43"/>
      <c r="GD43" s="78"/>
      <c r="GE43"/>
      <c r="GF43">
        <v>2</v>
      </c>
      <c r="GG43"/>
      <c r="GH43"/>
      <c r="GI43"/>
      <c r="GJ43"/>
      <c r="GK43"/>
      <c r="GL43"/>
      <c r="GM43"/>
      <c r="GN43"/>
      <c r="GO43">
        <f>1+4</f>
        <v>5</v>
      </c>
      <c r="GP43" s="4" t="s">
        <v>241</v>
      </c>
      <c r="GQ43"/>
      <c r="GR43"/>
      <c r="GS43"/>
      <c r="GT43"/>
      <c r="GU43"/>
      <c r="GV43">
        <f>3+3</f>
        <v>6</v>
      </c>
      <c r="GW43">
        <f>2+2</f>
        <v>4</v>
      </c>
      <c r="GX43"/>
      <c r="GY43"/>
      <c r="GZ43"/>
      <c r="HA43"/>
      <c r="HB43"/>
      <c r="HC43">
        <f>2+3</f>
        <v>5</v>
      </c>
      <c r="HD43" s="9" t="s">
        <v>241</v>
      </c>
      <c r="HE43"/>
      <c r="HF43"/>
      <c r="HG43"/>
      <c r="HH43"/>
      <c r="HI43"/>
      <c r="HJ43">
        <f>4+7</f>
        <v>11</v>
      </c>
      <c r="HK43">
        <f>1+2</f>
        <v>3</v>
      </c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</row>
    <row r="44" spans="1:343" s="10" customFormat="1" ht="18" customHeight="1" x14ac:dyDescent="0.2">
      <c r="A44" s="12"/>
      <c r="B44" s="41"/>
      <c r="C44" s="1"/>
      <c r="D44" t="s">
        <v>59</v>
      </c>
      <c r="E44" s="1">
        <v>11291</v>
      </c>
      <c r="F44" s="1"/>
      <c r="G44"/>
      <c r="H44"/>
      <c r="I44" s="1">
        <f>SUM(K44:ME44)</f>
        <v>25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>
        <f>2+4</f>
        <v>6</v>
      </c>
      <c r="ER44">
        <v>1</v>
      </c>
      <c r="ES44"/>
      <c r="ET44"/>
      <c r="EU44"/>
      <c r="EV44"/>
      <c r="EW44"/>
      <c r="EX44"/>
      <c r="EY44"/>
      <c r="EZ44">
        <f>2+2</f>
        <v>4</v>
      </c>
      <c r="FA44"/>
      <c r="FB44"/>
      <c r="FC44"/>
      <c r="FD44"/>
      <c r="FE44"/>
      <c r="FF44"/>
      <c r="FG44"/>
      <c r="FH44"/>
      <c r="FI44"/>
      <c r="FJ44"/>
      <c r="FK44"/>
      <c r="FL44" s="78"/>
      <c r="FM44"/>
      <c r="FN44"/>
      <c r="FO44" s="78"/>
      <c r="FP44"/>
      <c r="FQ44"/>
      <c r="FR44"/>
      <c r="FS44"/>
      <c r="FT44">
        <v>2</v>
      </c>
      <c r="FU44"/>
      <c r="FV44"/>
      <c r="FW44"/>
      <c r="FX44"/>
      <c r="FY44"/>
      <c r="FZ44"/>
      <c r="GA44"/>
      <c r="GB44"/>
      <c r="GC44"/>
      <c r="GD44" s="78"/>
      <c r="GE44"/>
      <c r="GF44"/>
      <c r="GG44">
        <f>2+1</f>
        <v>3</v>
      </c>
      <c r="GH44">
        <v>2</v>
      </c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>
        <f>1+1</f>
        <v>2</v>
      </c>
      <c r="IZ44" s="1"/>
      <c r="JA44" s="1">
        <f>2+2</f>
        <v>4</v>
      </c>
      <c r="JB44" s="1"/>
      <c r="JC44" s="1"/>
      <c r="JD44" s="1"/>
      <c r="JE44" s="1"/>
      <c r="JF44" s="1">
        <v>1</v>
      </c>
      <c r="JG44" s="1" t="s">
        <v>241</v>
      </c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</row>
    <row r="45" spans="1:343" s="10" customFormat="1" ht="18" customHeight="1" x14ac:dyDescent="0.2">
      <c r="A45" s="12">
        <v>12</v>
      </c>
      <c r="B45" s="32" t="s">
        <v>60</v>
      </c>
      <c r="C45" s="1">
        <v>1742</v>
      </c>
      <c r="D45" s="89" t="s">
        <v>61</v>
      </c>
      <c r="E45" s="25">
        <v>11490</v>
      </c>
      <c r="F45" s="25">
        <v>2017</v>
      </c>
      <c r="G45" s="10" t="s">
        <v>42</v>
      </c>
      <c r="I45" s="1">
        <f>SUM(K45:ME45)</f>
        <v>91</v>
      </c>
      <c r="J45" s="12">
        <f>Tabuľka11[[#This Row],[Stĺpec103]]+Tabuľka11[[#This Row],[Stĺpec104]]+DD46+Tabuľka11[[#This Row],[Stĺpec111]]+Tabuľka11[[#This Row],[Stĺpec112]]+DK46+DL46+Tabuľka11[[#This Row],[Stĺpec188]]+Tabuľka11[[#This Row],[Stĺpec187]]+Tabuľka11[[#This Row],[Stĺpec141]]+Tabuľka11[[#This Row],[Stĺpec162]]+Tabuľka11[[#This Row],[Stĺpec161]]+Tabuľka11[[#This Row],[Stĺpec308]]+Tabuľka11[[#This Row],[Stĺpec301]]+Tabuľka11[[#This Row],[Stĺpec329]]</f>
        <v>99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>
        <v>2</v>
      </c>
      <c r="BJ45" s="1"/>
      <c r="BK45" s="9" t="s">
        <v>241</v>
      </c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>
        <f>2+5</f>
        <v>7</v>
      </c>
      <c r="DB45" s="1">
        <f>3+3</f>
        <v>6</v>
      </c>
      <c r="DC45" s="1"/>
      <c r="DD45" s="1"/>
      <c r="DE45" s="1"/>
      <c r="DF45" s="1"/>
      <c r="DG45" s="1"/>
      <c r="DH45" s="1"/>
      <c r="DI45">
        <f>2+2</f>
        <v>4</v>
      </c>
      <c r="DJ45">
        <f>3+6</f>
        <v>9</v>
      </c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>
        <f>1+3</f>
        <v>4</v>
      </c>
      <c r="EN45" s="1">
        <f>7*1.2</f>
        <v>8.4</v>
      </c>
      <c r="EO45" s="1"/>
      <c r="EP45" s="1"/>
      <c r="EQ45"/>
      <c r="ER45"/>
      <c r="ES45"/>
      <c r="ET45"/>
      <c r="EU45"/>
      <c r="EV45"/>
      <c r="EW45"/>
      <c r="EX45">
        <f>3*1.2</f>
        <v>3.5999999999999996</v>
      </c>
      <c r="EY45"/>
      <c r="EZ45"/>
      <c r="FA45"/>
      <c r="FB45"/>
      <c r="FC45"/>
      <c r="FD45"/>
      <c r="FE45"/>
      <c r="FF45"/>
      <c r="FG45"/>
      <c r="FH45"/>
      <c r="FI45"/>
      <c r="FJ45"/>
      <c r="FK45"/>
      <c r="FL45" s="76"/>
      <c r="FM45"/>
      <c r="FN45"/>
      <c r="FO45" s="76"/>
      <c r="FP45"/>
      <c r="FQ45"/>
      <c r="FR45">
        <f>2+7</f>
        <v>9</v>
      </c>
      <c r="FS45">
        <f>2+4</f>
        <v>6</v>
      </c>
      <c r="FT45"/>
      <c r="FU45"/>
      <c r="FV45"/>
      <c r="FW45"/>
      <c r="FX45"/>
      <c r="FY45"/>
      <c r="FZ45"/>
      <c r="GA45"/>
      <c r="GB45"/>
      <c r="GC45"/>
      <c r="GD45" s="76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>
        <f>2+8</f>
        <v>10</v>
      </c>
      <c r="KP45" s="1">
        <v>2</v>
      </c>
      <c r="KQ45" s="1"/>
      <c r="KR45" s="1"/>
      <c r="KS45" s="1"/>
      <c r="KT45" s="1"/>
      <c r="KU45" s="1"/>
      <c r="KV45" s="1">
        <v>6</v>
      </c>
      <c r="KW45" s="1">
        <v>2</v>
      </c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>
        <f>2+7</f>
        <v>9</v>
      </c>
      <c r="LQ45" s="1">
        <v>3</v>
      </c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</row>
    <row r="46" spans="1:343" s="10" customFormat="1" ht="18" customHeight="1" x14ac:dyDescent="0.2">
      <c r="A46" s="12"/>
      <c r="B46" s="41"/>
      <c r="C46" s="1"/>
      <c r="D46" s="4" t="s">
        <v>346</v>
      </c>
      <c r="E46" s="1">
        <v>10972</v>
      </c>
      <c r="F46" s="1">
        <v>2014</v>
      </c>
      <c r="G46"/>
      <c r="H46"/>
      <c r="I46" s="1">
        <f>SUM(K46:ME46)</f>
        <v>32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>
        <v>3</v>
      </c>
      <c r="BJ46" s="1"/>
      <c r="BK46" s="1">
        <v>2</v>
      </c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>
        <f>3+3</f>
        <v>6</v>
      </c>
      <c r="DE46" s="1">
        <v>2</v>
      </c>
      <c r="DF46" s="1"/>
      <c r="DG46" s="1"/>
      <c r="DH46" s="1"/>
      <c r="DI46"/>
      <c r="DJ46"/>
      <c r="DK46">
        <f>3+1</f>
        <v>4</v>
      </c>
      <c r="DL46">
        <f>3+4</f>
        <v>7</v>
      </c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>
        <v>1</v>
      </c>
      <c r="FU46" s="1">
        <v>1</v>
      </c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>
        <v>2</v>
      </c>
      <c r="KQ46" s="1">
        <v>1</v>
      </c>
      <c r="KR46" s="1"/>
      <c r="KS46" s="1"/>
      <c r="KT46" s="1"/>
      <c r="KU46" s="1"/>
      <c r="KV46" s="1"/>
      <c r="KW46" s="1"/>
      <c r="KX46" s="1">
        <f>2+1</f>
        <v>3</v>
      </c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</row>
    <row r="47" spans="1:343" s="10" customFormat="1" ht="18" customHeight="1" x14ac:dyDescent="0.2">
      <c r="A47" s="12">
        <v>13</v>
      </c>
      <c r="B47" s="32" t="s">
        <v>347</v>
      </c>
      <c r="C47" s="1">
        <v>3021</v>
      </c>
      <c r="D47" s="61" t="s">
        <v>450</v>
      </c>
      <c r="E47" s="1">
        <v>11868</v>
      </c>
      <c r="F47" s="1">
        <v>2018</v>
      </c>
      <c r="G47" s="4" t="s">
        <v>146</v>
      </c>
      <c r="H47"/>
      <c r="I47" s="1">
        <f t="shared" ref="I47:I82" si="2">SUM(K47:ME47)</f>
        <v>109.8</v>
      </c>
      <c r="J47" s="12">
        <f>Tabuľka11[[#This Row],[Stĺpec63]]+Tabuľka11[[#This Row],[Stĺpec103]]+Tabuľka11[[#This Row],[Stĺpec111]]+Tabuľka11[[#This Row],[Stĺpec188]]+Tabuľka11[[#This Row],[Stĺpec140]]+Tabuľka11[[#This Row],[Stĺpec161]]+Tabuľka11[[#This Row],[Stĺpec171]]+Tabuľka11[[#This Row],[Stĺpec231]]+Tabuľka11[[#This Row],[Stĺpec276]]+Tabuľka11[[#This Row],[Stĺpec275]]+Tabuľka11[[#This Row],[Stĺpec271]]+Tabuľka11[[#This Row],[Stĺpec246]]+Tabuľka11[[#This Row],[Stĺpec245]]+Tabuľka11[[#This Row],[Stĺpec308]]+Tabuľka11[[#This Row],[Stĺpec301]]</f>
        <v>94.8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9"/>
      <c r="AJ47" s="9"/>
      <c r="AK47" s="1"/>
      <c r="AL47" s="1"/>
      <c r="AM47" s="1"/>
      <c r="AN47" s="1"/>
      <c r="AO47" s="9"/>
      <c r="AP47" s="9"/>
      <c r="AQ47" s="1"/>
      <c r="AR47" s="9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>
        <v>1</v>
      </c>
      <c r="BJ47" s="1">
        <f>3+3</f>
        <v>6</v>
      </c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 t="s">
        <v>241</v>
      </c>
      <c r="CM47" s="9" t="s">
        <v>241</v>
      </c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>
        <f>1+6</f>
        <v>7</v>
      </c>
      <c r="DB47" s="1"/>
      <c r="DC47" s="1"/>
      <c r="DD47" s="1">
        <v>1</v>
      </c>
      <c r="DE47" s="1"/>
      <c r="DF47" s="1"/>
      <c r="DG47" s="1"/>
      <c r="DH47" s="1"/>
      <c r="DI47" s="1">
        <f>2+4</f>
        <v>6</v>
      </c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>
        <f>(1+3)*1.2</f>
        <v>4.8</v>
      </c>
      <c r="EN47" s="1"/>
      <c r="EO47" s="1"/>
      <c r="EP47" s="1"/>
      <c r="EQ47" s="1">
        <v>2</v>
      </c>
      <c r="ER47" s="1"/>
      <c r="ES47" s="1"/>
      <c r="ET47" s="1"/>
      <c r="EU47" s="1"/>
      <c r="EV47" s="1"/>
      <c r="EW47" s="1">
        <f>5*1.2</f>
        <v>6</v>
      </c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>
        <v>3</v>
      </c>
      <c r="FS47" s="1"/>
      <c r="FT47" s="1">
        <v>3</v>
      </c>
      <c r="FU47" s="1"/>
      <c r="FV47" s="1"/>
      <c r="FW47" s="1"/>
      <c r="FX47" s="1"/>
      <c r="FY47" s="1"/>
      <c r="FZ47" s="1"/>
      <c r="GA47" s="120"/>
      <c r="GB47" s="1">
        <f>2+6</f>
        <v>8</v>
      </c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>
        <f>3+5</f>
        <v>8</v>
      </c>
      <c r="HQ47" s="1"/>
      <c r="HR47" s="1"/>
      <c r="HS47" s="1"/>
      <c r="HT47" s="1">
        <f>3+6</f>
        <v>9</v>
      </c>
      <c r="HU47" s="1">
        <f>3+5</f>
        <v>8</v>
      </c>
      <c r="HV47" s="1"/>
      <c r="HW47" s="1"/>
      <c r="HX47" s="1"/>
      <c r="HY47" s="1">
        <f>3+6</f>
        <v>9</v>
      </c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>
        <f>3+5</f>
        <v>8</v>
      </c>
      <c r="IY47" s="1">
        <f>2+2</f>
        <v>4</v>
      </c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85"/>
      <c r="JT47" s="85"/>
      <c r="JU47" s="85"/>
      <c r="JV47" s="85"/>
      <c r="JW47" s="85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>
        <v>4</v>
      </c>
      <c r="KP47" s="1"/>
      <c r="KQ47" s="1"/>
      <c r="KR47" s="1"/>
      <c r="KS47" s="1"/>
      <c r="KT47" s="1"/>
      <c r="KU47" s="1"/>
      <c r="KV47" s="1">
        <v>4</v>
      </c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 t="s">
        <v>241</v>
      </c>
      <c r="LP47" s="1">
        <v>3</v>
      </c>
      <c r="LQ47" s="1"/>
      <c r="LR47" s="1"/>
      <c r="LS47" s="1"/>
      <c r="LT47" s="1"/>
      <c r="LU47" s="1"/>
      <c r="LV47" s="1"/>
      <c r="LW47" s="1"/>
      <c r="LX47" s="1"/>
      <c r="LY47" s="1">
        <f>1+1</f>
        <v>2</v>
      </c>
      <c r="LZ47" s="1">
        <v>3</v>
      </c>
      <c r="MA47" s="1"/>
      <c r="MB47" s="1"/>
      <c r="MC47" s="1"/>
      <c r="MD47" s="1"/>
      <c r="ME47" s="1"/>
    </row>
    <row r="48" spans="1:343" s="10" customFormat="1" ht="18" customHeight="1" x14ac:dyDescent="0.2">
      <c r="A48" s="12">
        <v>14</v>
      </c>
      <c r="B48" s="32" t="s">
        <v>68</v>
      </c>
      <c r="C48" s="1">
        <v>4112</v>
      </c>
      <c r="D48" t="s">
        <v>69</v>
      </c>
      <c r="E48" s="1">
        <v>9461</v>
      </c>
      <c r="F48" s="1">
        <v>2012</v>
      </c>
      <c r="G48" t="s">
        <v>64</v>
      </c>
      <c r="H48"/>
      <c r="I48" s="1">
        <f t="shared" si="2"/>
        <v>75</v>
      </c>
      <c r="J48" s="12">
        <f>Tabuľka11[[#This Row],[Stĺpec101]]+CY49+Tabuľka11[[#This Row],[Stĺpec135]]+EI49+GK49+Tabuľka11[[#This Row],[Stĺpec217]]+GL49+Tabuľka11[[#This Row],[Stĺpec278]]+Tabuľka11[[#This Row],[Stĺpec293]]+JQ49+Tabuľka11[[#This Row],[Stĺpec321]]+KD49+Tabuľka11[[#This Row],[Stĺpec279]]+LR49+Tabuľka11[[#This Row],[Stĺpec326]]</f>
        <v>94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9" t="s">
        <v>241</v>
      </c>
      <c r="CO48" s="1">
        <v>1</v>
      </c>
      <c r="CP48" s="1"/>
      <c r="CQ48" s="1"/>
      <c r="CR48" s="1"/>
      <c r="CS48" s="1"/>
      <c r="CT48" s="1"/>
      <c r="CU48" s="1"/>
      <c r="CV48" s="1"/>
      <c r="CW48" s="1"/>
      <c r="CX48" s="1">
        <v>2</v>
      </c>
      <c r="CY48" s="1">
        <f>5+4</f>
        <v>9</v>
      </c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>
        <v>2</v>
      </c>
      <c r="EI48" s="1">
        <f>4+2</f>
        <v>6</v>
      </c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/>
      <c r="FH48"/>
      <c r="FI48" s="77"/>
      <c r="FJ48" s="77"/>
      <c r="FK48"/>
      <c r="FL48" s="76"/>
      <c r="FM48"/>
      <c r="FN48"/>
      <c r="FO48" s="76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 s="76"/>
      <c r="GE48"/>
      <c r="GF48"/>
      <c r="GG48"/>
      <c r="GH48"/>
      <c r="GI48"/>
      <c r="GJ48"/>
      <c r="GK48">
        <f>1+1</f>
        <v>2</v>
      </c>
      <c r="GL48">
        <f>4+4</f>
        <v>8</v>
      </c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 s="1"/>
      <c r="HM48" s="1"/>
      <c r="HN48" s="1"/>
      <c r="HO48" s="1"/>
      <c r="HP48" s="1"/>
      <c r="HQ48" s="1">
        <v>3</v>
      </c>
      <c r="HR48" s="1">
        <v>5</v>
      </c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9" t="s">
        <v>241</v>
      </c>
      <c r="JQ48" s="1">
        <f>4+2</f>
        <v>6</v>
      </c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>
        <v>1</v>
      </c>
      <c r="KD48" s="1">
        <f>5+3</f>
        <v>8</v>
      </c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>
        <v>5</v>
      </c>
      <c r="LE48" s="1"/>
      <c r="LF48" s="1"/>
      <c r="LG48" s="1"/>
      <c r="LH48" s="1">
        <v>4</v>
      </c>
      <c r="LI48" s="1"/>
      <c r="LJ48" s="1"/>
      <c r="LK48" s="1"/>
      <c r="LL48" s="1"/>
      <c r="LM48" s="1"/>
      <c r="LN48" s="1"/>
      <c r="LO48" s="1"/>
      <c r="LP48" s="1"/>
      <c r="LQ48" s="1"/>
      <c r="LR48" s="1">
        <v>4</v>
      </c>
      <c r="LS48" s="1">
        <f>4+1</f>
        <v>5</v>
      </c>
      <c r="LT48" s="1"/>
      <c r="LU48" s="1"/>
      <c r="LV48" s="1"/>
      <c r="LW48" s="1"/>
      <c r="LX48" s="1"/>
      <c r="LY48" s="1"/>
      <c r="LZ48" s="1"/>
      <c r="MA48" s="1">
        <v>3</v>
      </c>
      <c r="MB48" s="1">
        <v>1</v>
      </c>
      <c r="MC48" s="1"/>
      <c r="MD48" s="1"/>
      <c r="ME48" s="1"/>
    </row>
    <row r="49" spans="1:343" s="10" customFormat="1" ht="18" customHeight="1" x14ac:dyDescent="0.2">
      <c r="A49" s="12"/>
      <c r="B49" s="41"/>
      <c r="C49" s="1"/>
      <c r="D49" t="s">
        <v>70</v>
      </c>
      <c r="E49" s="1">
        <v>10639</v>
      </c>
      <c r="F49" s="1"/>
      <c r="G49"/>
      <c r="H49"/>
      <c r="I49" s="1">
        <f t="shared" si="2"/>
        <v>67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9" t="s">
        <v>241</v>
      </c>
      <c r="CO49" s="9" t="s">
        <v>241</v>
      </c>
      <c r="CP49" s="1"/>
      <c r="CQ49" s="1"/>
      <c r="CR49" s="1"/>
      <c r="CS49" s="1"/>
      <c r="CT49" s="1"/>
      <c r="CU49" s="1"/>
      <c r="CV49" s="1"/>
      <c r="CW49" s="1"/>
      <c r="CX49" s="1">
        <v>2</v>
      </c>
      <c r="CY49" s="1">
        <f>4+3</f>
        <v>7</v>
      </c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>
        <v>2</v>
      </c>
      <c r="EI49" s="1">
        <f>3+2</f>
        <v>5</v>
      </c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77"/>
      <c r="FH49" s="77"/>
      <c r="FI49"/>
      <c r="FJ49"/>
      <c r="FK49"/>
      <c r="FL49" s="76"/>
      <c r="FM49"/>
      <c r="FN49"/>
      <c r="FO49" s="76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 s="76"/>
      <c r="GE49"/>
      <c r="GF49"/>
      <c r="GG49"/>
      <c r="GH49"/>
      <c r="GI49"/>
      <c r="GJ49"/>
      <c r="GK49">
        <f>4+3</f>
        <v>7</v>
      </c>
      <c r="GL49">
        <f>2+3</f>
        <v>5</v>
      </c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 s="1"/>
      <c r="HM49" s="1"/>
      <c r="HN49" s="1"/>
      <c r="HO49" s="1"/>
      <c r="HP49" s="1"/>
      <c r="HQ49" s="1">
        <v>2</v>
      </c>
      <c r="HR49" s="1">
        <v>4</v>
      </c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9" t="s">
        <v>241</v>
      </c>
      <c r="JQ49" s="1">
        <f>3+2</f>
        <v>5</v>
      </c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>
        <v>1</v>
      </c>
      <c r="KD49" s="1">
        <f>4+3</f>
        <v>7</v>
      </c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9" t="s">
        <v>241</v>
      </c>
      <c r="LE49" s="1"/>
      <c r="LF49" s="1"/>
      <c r="LG49" s="1"/>
      <c r="LH49" s="1">
        <v>3</v>
      </c>
      <c r="LI49" s="1"/>
      <c r="LJ49" s="1"/>
      <c r="LK49" s="1"/>
      <c r="LL49" s="1"/>
      <c r="LM49" s="1"/>
      <c r="LN49" s="1"/>
      <c r="LO49" s="1"/>
      <c r="LP49" s="1"/>
      <c r="LQ49" s="1"/>
      <c r="LR49" s="1">
        <f>5+1</f>
        <v>6</v>
      </c>
      <c r="LS49" s="1">
        <v>3</v>
      </c>
      <c r="LT49" s="1"/>
      <c r="LU49" s="1"/>
      <c r="LV49" s="1"/>
      <c r="LW49" s="1"/>
      <c r="LX49" s="1"/>
      <c r="LY49" s="1"/>
      <c r="LZ49" s="1"/>
      <c r="MA49" s="1">
        <v>4</v>
      </c>
      <c r="MB49" s="1">
        <f>2+2</f>
        <v>4</v>
      </c>
      <c r="MC49" s="1"/>
      <c r="MD49" s="1"/>
      <c r="ME49" s="1"/>
    </row>
    <row r="50" spans="1:343" s="10" customFormat="1" ht="18" customHeight="1" x14ac:dyDescent="0.2">
      <c r="A50" s="12">
        <v>15</v>
      </c>
      <c r="B50" s="32" t="s">
        <v>306</v>
      </c>
      <c r="C50" s="1">
        <v>3178</v>
      </c>
      <c r="D50" s="4" t="s">
        <v>76</v>
      </c>
      <c r="E50" s="1">
        <v>9679</v>
      </c>
      <c r="F50" s="1">
        <v>2003</v>
      </c>
      <c r="G50" s="4" t="s">
        <v>281</v>
      </c>
      <c r="H50"/>
      <c r="I50" s="1">
        <f t="shared" si="2"/>
        <v>73.599999999999994</v>
      </c>
      <c r="J50" s="12">
        <f>Tabuľka11[[#This Row],[Stĺpec8]]</f>
        <v>73.599999999999994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>
        <f>0+6</f>
        <v>6</v>
      </c>
      <c r="AN50" s="1">
        <f>5+6</f>
        <v>11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>
        <f>4+6</f>
        <v>10</v>
      </c>
      <c r="BN50" s="1">
        <f>6+8</f>
        <v>14</v>
      </c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82">
        <v>9</v>
      </c>
      <c r="FM50" s="1">
        <v>8</v>
      </c>
      <c r="FN50" s="1"/>
      <c r="FO50" s="82"/>
      <c r="FP50" s="1"/>
      <c r="FQ50" s="1"/>
      <c r="FR50" s="1"/>
      <c r="FS50" s="1"/>
      <c r="FT50" s="1"/>
      <c r="FU50" s="1"/>
      <c r="FV50" s="1"/>
      <c r="FW50" s="1" t="s">
        <v>241</v>
      </c>
      <c r="FX50" s="1"/>
      <c r="FY50" s="1"/>
      <c r="FZ50" s="1"/>
      <c r="GA50" s="120"/>
      <c r="GB50" s="1"/>
      <c r="GC50" s="1"/>
      <c r="GD50" s="82">
        <f>(4+9)*1.2</f>
        <v>15.6</v>
      </c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</row>
    <row r="51" spans="1:343" s="10" customFormat="1" ht="18" customHeight="1" x14ac:dyDescent="0.2">
      <c r="A51" s="12">
        <v>16</v>
      </c>
      <c r="B51" s="32" t="s">
        <v>105</v>
      </c>
      <c r="C51" s="1">
        <v>2208</v>
      </c>
      <c r="D51" s="61" t="s">
        <v>401</v>
      </c>
      <c r="E51" s="1">
        <v>11899</v>
      </c>
      <c r="F51" s="1"/>
      <c r="G51" s="4" t="s">
        <v>402</v>
      </c>
      <c r="H51"/>
      <c r="I51" s="1">
        <f>SUM(K51:ME51)</f>
        <v>44.2</v>
      </c>
      <c r="J51" s="12">
        <f>SUM(I51:I53)</f>
        <v>63.2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>
        <f>3+5</f>
        <v>8</v>
      </c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>
        <f>2*1.2</f>
        <v>2.4</v>
      </c>
      <c r="EN51" s="1"/>
      <c r="EO51" s="1"/>
      <c r="EP51" s="1"/>
      <c r="EQ51" s="1"/>
      <c r="ER51" s="1"/>
      <c r="ES51" s="1"/>
      <c r="ET51" s="1"/>
      <c r="EU51" s="1"/>
      <c r="EV51" s="1"/>
      <c r="EW51" s="1">
        <f>4*1.2</f>
        <v>4.8</v>
      </c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>
        <f>3+2</f>
        <v>5</v>
      </c>
      <c r="JO51" s="1">
        <f>2+7</f>
        <v>9</v>
      </c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>
        <v>4</v>
      </c>
      <c r="KB51" s="1">
        <f>3+8</f>
        <v>11</v>
      </c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</row>
    <row r="52" spans="1:343" s="10" customFormat="1" ht="18" customHeight="1" x14ac:dyDescent="0.2">
      <c r="A52" s="12"/>
      <c r="B52" s="41"/>
      <c r="C52" s="1"/>
      <c r="D52" s="4" t="s">
        <v>52</v>
      </c>
      <c r="E52" s="1"/>
      <c r="F52" s="1"/>
      <c r="G52" s="4"/>
      <c r="H52"/>
      <c r="I52" s="1">
        <f>SUM(K52:ME52)</f>
        <v>15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20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>
        <f>6+2</f>
        <v>8</v>
      </c>
      <c r="LE52" s="1"/>
      <c r="LF52" s="1"/>
      <c r="LG52" s="1"/>
      <c r="LH52" s="1">
        <f>5+2</f>
        <v>7</v>
      </c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</row>
    <row r="53" spans="1:343" s="10" customFormat="1" ht="18" customHeight="1" x14ac:dyDescent="0.2">
      <c r="A53" s="12"/>
      <c r="B53" s="41"/>
      <c r="C53" s="1"/>
      <c r="D53" s="76" t="s">
        <v>161</v>
      </c>
      <c r="E53" s="81">
        <v>9147</v>
      </c>
      <c r="F53" s="1"/>
      <c r="G53"/>
      <c r="H53"/>
      <c r="I53" s="1">
        <f>SUM(K53:ME53)</f>
        <v>4</v>
      </c>
      <c r="J53" s="1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>
        <v>4</v>
      </c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20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79"/>
      <c r="KC53" s="79"/>
      <c r="KD53" s="79"/>
      <c r="KE53" s="79"/>
      <c r="KF53" s="79"/>
      <c r="KG53" s="79"/>
      <c r="KH53" s="79"/>
      <c r="KI53" s="119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</row>
    <row r="54" spans="1:343" s="10" customFormat="1" ht="18" customHeight="1" x14ac:dyDescent="0.2">
      <c r="A54" s="12">
        <v>17</v>
      </c>
      <c r="B54" s="32" t="s">
        <v>102</v>
      </c>
      <c r="C54" s="1">
        <v>5439</v>
      </c>
      <c r="D54" s="4" t="s">
        <v>103</v>
      </c>
      <c r="E54" s="1">
        <v>8743</v>
      </c>
      <c r="F54" s="1">
        <v>2008</v>
      </c>
      <c r="G54" t="s">
        <v>104</v>
      </c>
      <c r="H54"/>
      <c r="I54" s="1">
        <f t="shared" si="2"/>
        <v>62</v>
      </c>
      <c r="J54" s="12">
        <f>SUM(I54:I54)</f>
        <v>62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>
        <f>3+3</f>
        <v>6</v>
      </c>
      <c r="AP54" s="1">
        <f>2+3</f>
        <v>5</v>
      </c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>
        <f>3+6</f>
        <v>9</v>
      </c>
      <c r="CD54" s="1">
        <f>2+2</f>
        <v>4</v>
      </c>
      <c r="CE54" s="1"/>
      <c r="CF54" s="1"/>
      <c r="CG54" s="1"/>
      <c r="CH54" s="1"/>
      <c r="CI54" s="1"/>
      <c r="CJ54" s="1"/>
      <c r="CK54" s="1"/>
      <c r="CL54" s="9" t="s">
        <v>241</v>
      </c>
      <c r="CM54" s="1"/>
      <c r="CN54" s="9" t="s">
        <v>241</v>
      </c>
      <c r="CO54" s="1"/>
      <c r="CP54" s="1"/>
      <c r="CQ54" s="1"/>
      <c r="CR54" s="1"/>
      <c r="CS54" s="1"/>
      <c r="CT54" s="1"/>
      <c r="CU54" s="1"/>
      <c r="CV54" s="1"/>
      <c r="CW54" s="1">
        <f>3+6</f>
        <v>9</v>
      </c>
      <c r="CX54" s="1">
        <f>1+2</f>
        <v>3</v>
      </c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>
        <f>3+6</f>
        <v>9</v>
      </c>
      <c r="EH54" s="1">
        <f>4+3</f>
        <v>7</v>
      </c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/>
      <c r="FH54"/>
      <c r="FI54"/>
      <c r="FJ54"/>
      <c r="FK54"/>
      <c r="FL54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>
        <f>3+3</f>
        <v>6</v>
      </c>
      <c r="GL54" s="1">
        <f>1+3</f>
        <v>4</v>
      </c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</row>
    <row r="55" spans="1:343" s="10" customFormat="1" ht="18" customHeight="1" x14ac:dyDescent="0.2">
      <c r="A55" s="12">
        <v>18</v>
      </c>
      <c r="B55" s="32" t="s">
        <v>302</v>
      </c>
      <c r="C55" s="1">
        <v>265</v>
      </c>
      <c r="D55" s="4" t="s">
        <v>303</v>
      </c>
      <c r="E55" s="1">
        <v>9403</v>
      </c>
      <c r="F55" s="1">
        <v>2011</v>
      </c>
      <c r="G55" s="4" t="s">
        <v>42</v>
      </c>
      <c r="H55"/>
      <c r="I55" s="1">
        <f>SUM(K55:ME55)</f>
        <v>45</v>
      </c>
      <c r="J55" s="12">
        <f>Tabuľka11[[#This Row],[Stĺpec8]]</f>
        <v>45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>
        <f>2+6</f>
        <v>8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>
        <f>3+3</f>
        <v>6</v>
      </c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9" t="s">
        <v>241</v>
      </c>
      <c r="DH55" s="1"/>
      <c r="DI55" s="1"/>
      <c r="DJ55" s="1"/>
      <c r="DK55" s="1"/>
      <c r="DL55" s="1"/>
      <c r="DM55" s="1">
        <f>6+3</f>
        <v>9</v>
      </c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>
        <f>4+4</f>
        <v>8</v>
      </c>
      <c r="FW55" s="1"/>
      <c r="FX55" s="1"/>
      <c r="FY55" s="1"/>
      <c r="FZ55" s="1"/>
      <c r="GA55" s="120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>
        <v>5</v>
      </c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>
        <f>3+6</f>
        <v>9</v>
      </c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</row>
    <row r="56" spans="1:343" s="10" customFormat="1" ht="18" customHeight="1" x14ac:dyDescent="0.2">
      <c r="A56" s="12">
        <v>19</v>
      </c>
      <c r="B56" s="32" t="s">
        <v>53</v>
      </c>
      <c r="C56" s="1">
        <v>5185</v>
      </c>
      <c r="D56" s="4" t="s">
        <v>374</v>
      </c>
      <c r="E56" s="1">
        <v>11914</v>
      </c>
      <c r="F56" s="1">
        <v>2014</v>
      </c>
      <c r="G56" t="s">
        <v>34</v>
      </c>
      <c r="H56"/>
      <c r="I56" s="1">
        <f t="shared" si="2"/>
        <v>18</v>
      </c>
      <c r="J56" s="12">
        <f>SUM(I56:I59)</f>
        <v>42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>
        <f>4+7</f>
        <v>11</v>
      </c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>
        <f>4+3</f>
        <v>7</v>
      </c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/>
      <c r="FN56"/>
      <c r="FO56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79"/>
      <c r="KK56" s="79"/>
      <c r="KL56" s="79"/>
      <c r="KM56" s="79"/>
      <c r="KN56" s="119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</row>
    <row r="57" spans="1:343" s="10" customFormat="1" ht="18" customHeight="1" x14ac:dyDescent="0.2">
      <c r="A57" s="12"/>
      <c r="B57" s="32"/>
      <c r="C57" s="1"/>
      <c r="D57" t="s">
        <v>54</v>
      </c>
      <c r="E57" s="1">
        <v>11545</v>
      </c>
      <c r="F57" s="1">
        <v>2014</v>
      </c>
      <c r="G57"/>
      <c r="H57"/>
      <c r="I57" s="1">
        <f t="shared" si="2"/>
        <v>0</v>
      </c>
      <c r="J57" s="1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/>
      <c r="FN57"/>
      <c r="FO57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79"/>
      <c r="KK57" s="79"/>
      <c r="KL57" s="79"/>
      <c r="KM57" s="79"/>
      <c r="KN57" s="119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</row>
    <row r="58" spans="1:343" s="10" customFormat="1" ht="18" customHeight="1" x14ac:dyDescent="0.2">
      <c r="A58" s="12"/>
      <c r="B58" s="41"/>
      <c r="C58" s="1"/>
      <c r="D58" s="4" t="s">
        <v>55</v>
      </c>
      <c r="E58" s="1">
        <v>11222</v>
      </c>
      <c r="F58" s="1">
        <v>2015</v>
      </c>
      <c r="G58"/>
      <c r="H58"/>
      <c r="I58" s="1">
        <f t="shared" si="2"/>
        <v>24</v>
      </c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>
        <f>6+5</f>
        <v>11</v>
      </c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>
        <f>6+7</f>
        <v>13</v>
      </c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/>
      <c r="FN58"/>
      <c r="FO58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79"/>
      <c r="KK58" s="79"/>
      <c r="KL58" s="79"/>
      <c r="KM58" s="79"/>
      <c r="KN58" s="119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</row>
    <row r="59" spans="1:343" s="10" customFormat="1" ht="18" customHeight="1" x14ac:dyDescent="0.2">
      <c r="A59" s="12"/>
      <c r="B59" s="32"/>
      <c r="C59" s="1"/>
      <c r="D59" t="s">
        <v>56</v>
      </c>
      <c r="E59" s="1">
        <v>11463</v>
      </c>
      <c r="F59" s="1">
        <v>2015</v>
      </c>
      <c r="G59"/>
      <c r="H59"/>
      <c r="I59" s="1">
        <f t="shared" si="2"/>
        <v>0</v>
      </c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/>
      <c r="FN59"/>
      <c r="FO59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</row>
    <row r="60" spans="1:343" s="10" customFormat="1" ht="18" customHeight="1" x14ac:dyDescent="0.2">
      <c r="A60" s="12">
        <v>20</v>
      </c>
      <c r="B60" s="32" t="s">
        <v>380</v>
      </c>
      <c r="C60" s="1">
        <v>2041</v>
      </c>
      <c r="D60" s="4" t="s">
        <v>381</v>
      </c>
      <c r="E60" s="1">
        <v>9889</v>
      </c>
      <c r="F60" s="1"/>
      <c r="G60" t="s">
        <v>382</v>
      </c>
      <c r="H60"/>
      <c r="I60" s="1">
        <f t="shared" si="2"/>
        <v>27</v>
      </c>
      <c r="J60" s="12">
        <f>SUM(I60:I60)</f>
        <v>27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>
        <f>2+6</f>
        <v>8</v>
      </c>
      <c r="CD60" s="1">
        <f>1+1</f>
        <v>2</v>
      </c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>
        <f>2+6</f>
        <v>8</v>
      </c>
      <c r="CX60" s="1">
        <v>1</v>
      </c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>
        <f>1+5</f>
        <v>6</v>
      </c>
      <c r="EH60" s="1">
        <v>2</v>
      </c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20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</row>
    <row r="61" spans="1:343" s="10" customFormat="1" ht="18" customHeight="1" x14ac:dyDescent="0.2">
      <c r="A61" s="12">
        <v>21</v>
      </c>
      <c r="B61" s="32" t="s">
        <v>314</v>
      </c>
      <c r="C61" s="1">
        <v>7223</v>
      </c>
      <c r="D61" s="4" t="s">
        <v>315</v>
      </c>
      <c r="E61" s="1">
        <v>11836</v>
      </c>
      <c r="F61" s="1">
        <v>2017</v>
      </c>
      <c r="G61" s="4" t="s">
        <v>39</v>
      </c>
      <c r="H61"/>
      <c r="I61" s="1">
        <f t="shared" si="2"/>
        <v>17.600000000000001</v>
      </c>
      <c r="J61" s="12">
        <f>I61</f>
        <v>17.600000000000001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9"/>
      <c r="AK61" s="1"/>
      <c r="AL61" s="1"/>
      <c r="AM61" s="1"/>
      <c r="AN61" s="1"/>
      <c r="AO61" s="9" t="s">
        <v>241</v>
      </c>
      <c r="AP61" s="9" t="s">
        <v>241</v>
      </c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9">
        <f>0+2</f>
        <v>2</v>
      </c>
      <c r="CD61" s="9" t="s">
        <v>241</v>
      </c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9" t="s">
        <v>241</v>
      </c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>
        <v>4</v>
      </c>
      <c r="EH61" s="1">
        <v>1</v>
      </c>
      <c r="EI61" s="1"/>
      <c r="EJ61" s="1"/>
      <c r="EK61" s="1"/>
      <c r="EL61" s="1"/>
      <c r="EM61" s="9" t="s">
        <v>241</v>
      </c>
      <c r="EN61" s="1">
        <f>3*1.2</f>
        <v>3.5999999999999996</v>
      </c>
      <c r="EO61" s="1"/>
      <c r="EP61" s="1"/>
      <c r="EQ61" s="1"/>
      <c r="ER61" s="1"/>
      <c r="ES61" s="1"/>
      <c r="ET61" s="1"/>
      <c r="EU61" s="1"/>
      <c r="EV61" s="1"/>
      <c r="EW61" s="1">
        <f>1+6</f>
        <v>7</v>
      </c>
      <c r="EX61" s="9" t="s">
        <v>241</v>
      </c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20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85"/>
      <c r="JT61" s="85"/>
      <c r="JU61" s="85"/>
      <c r="JV61" s="85"/>
      <c r="JW61" s="85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</row>
    <row r="62" spans="1:343" s="10" customFormat="1" ht="18" customHeight="1" x14ac:dyDescent="0.2">
      <c r="A62" s="12">
        <v>22</v>
      </c>
      <c r="B62" s="32" t="s">
        <v>79</v>
      </c>
      <c r="C62" s="1">
        <v>2964</v>
      </c>
      <c r="D62" s="4" t="s">
        <v>500</v>
      </c>
      <c r="E62" s="1">
        <v>11786</v>
      </c>
      <c r="F62" s="1">
        <v>2014</v>
      </c>
      <c r="G62" t="s">
        <v>501</v>
      </c>
      <c r="H62"/>
      <c r="I62" s="1">
        <f t="shared" si="2"/>
        <v>14</v>
      </c>
      <c r="J62" s="12">
        <f>I62</f>
        <v>14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79"/>
      <c r="FH62" s="79"/>
      <c r="FI62" s="79"/>
      <c r="FJ62" s="79"/>
      <c r="FK62" s="79"/>
      <c r="FL62" s="76"/>
      <c r="FM62" s="79"/>
      <c r="FN62" s="79"/>
      <c r="FO62" s="76"/>
      <c r="FP62" s="79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6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>
        <f>3+6</f>
        <v>9</v>
      </c>
      <c r="IK62" s="1"/>
      <c r="IL62" s="1"/>
      <c r="IM62" s="1"/>
      <c r="IN62" s="1"/>
      <c r="IO62" s="1">
        <f>3+2</f>
        <v>5</v>
      </c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</row>
    <row r="63" spans="1:343" s="10" customFormat="1" ht="18" customHeight="1" x14ac:dyDescent="0.2">
      <c r="A63" s="12">
        <v>22</v>
      </c>
      <c r="B63" s="32" t="s">
        <v>568</v>
      </c>
      <c r="C63" s="25">
        <v>8989</v>
      </c>
      <c r="D63" s="89" t="s">
        <v>569</v>
      </c>
      <c r="E63" s="25">
        <v>12110</v>
      </c>
      <c r="F63" s="25"/>
      <c r="G63" s="4" t="s">
        <v>570</v>
      </c>
      <c r="H63"/>
      <c r="I63" s="1">
        <f>SUM(K63:ME63)</f>
        <v>9</v>
      </c>
      <c r="J63" s="12">
        <f>SUM(I63:I64)</f>
        <v>14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9"/>
      <c r="CD63" s="9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9"/>
      <c r="CX63" s="1"/>
      <c r="CY63" s="1"/>
      <c r="CZ63" s="9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9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82"/>
      <c r="FM63" s="1"/>
      <c r="FN63" s="1"/>
      <c r="FO63" s="82"/>
      <c r="FP63" s="83"/>
      <c r="FQ63" s="83"/>
      <c r="FR63" s="1"/>
      <c r="FS63" s="1"/>
      <c r="FT63" s="1"/>
      <c r="FU63" s="1"/>
      <c r="FV63" s="1"/>
      <c r="FW63" s="83"/>
      <c r="FX63" s="83"/>
      <c r="FY63" s="1"/>
      <c r="FZ63" s="1"/>
      <c r="GA63" s="120"/>
      <c r="GB63" s="1"/>
      <c r="GC63" s="1"/>
      <c r="GD63" s="82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9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85"/>
      <c r="JT63" s="85"/>
      <c r="JU63" s="85"/>
      <c r="JV63" s="85"/>
      <c r="JW63" s="85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9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9">
        <v>4</v>
      </c>
      <c r="LD63" s="1"/>
      <c r="LE63" s="1"/>
      <c r="LF63" s="1"/>
      <c r="LG63" s="1">
        <f>4+1</f>
        <v>5</v>
      </c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</row>
    <row r="64" spans="1:343" s="10" customFormat="1" ht="18" customHeight="1" x14ac:dyDescent="0.2">
      <c r="A64" s="12"/>
      <c r="B64" s="41"/>
      <c r="C64" s="25"/>
      <c r="D64" s="89" t="s">
        <v>571</v>
      </c>
      <c r="E64" s="25">
        <v>11382</v>
      </c>
      <c r="F64" s="25"/>
      <c r="G64" s="4"/>
      <c r="H64"/>
      <c r="I64" s="1">
        <f>SUM(K64:ME64)</f>
        <v>5</v>
      </c>
      <c r="J64" s="1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9"/>
      <c r="CD64" s="9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9"/>
      <c r="CX64" s="1"/>
      <c r="CY64" s="1"/>
      <c r="CZ64" s="9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9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82"/>
      <c r="FM64" s="1"/>
      <c r="FN64" s="1"/>
      <c r="FO64" s="82"/>
      <c r="FP64" s="83"/>
      <c r="FQ64" s="83"/>
      <c r="FR64" s="1"/>
      <c r="FS64" s="1"/>
      <c r="FT64" s="1"/>
      <c r="FU64" s="1"/>
      <c r="FV64" s="1"/>
      <c r="FW64" s="83"/>
      <c r="FX64" s="83"/>
      <c r="FY64" s="1"/>
      <c r="FZ64" s="1"/>
      <c r="GA64" s="120"/>
      <c r="GB64" s="1"/>
      <c r="GC64" s="1"/>
      <c r="GD64" s="82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9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85"/>
      <c r="IK64" s="85"/>
      <c r="IL64" s="85"/>
      <c r="IM64" s="85"/>
      <c r="IN64" s="85"/>
      <c r="IO64" s="85"/>
      <c r="IP64" s="85"/>
      <c r="IQ64" s="85"/>
      <c r="IR64" s="85"/>
      <c r="IS64" s="85"/>
      <c r="IT64" s="85"/>
      <c r="IU64" s="85"/>
      <c r="IV64" s="85"/>
      <c r="IW64" s="85"/>
      <c r="IX64" s="85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85"/>
      <c r="JT64" s="85"/>
      <c r="JU64" s="85"/>
      <c r="JV64" s="85"/>
      <c r="JW64" s="85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9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9">
        <v>2</v>
      </c>
      <c r="LD64" s="1"/>
      <c r="LE64" s="1"/>
      <c r="LF64" s="1"/>
      <c r="LG64" s="1">
        <v>3</v>
      </c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</row>
    <row r="65" spans="1:343" s="10" customFormat="1" ht="18" customHeight="1" x14ac:dyDescent="0.2">
      <c r="A65" s="12">
        <v>24</v>
      </c>
      <c r="B65" s="32" t="s">
        <v>423</v>
      </c>
      <c r="C65" s="1">
        <v>6084</v>
      </c>
      <c r="D65" s="4" t="s">
        <v>424</v>
      </c>
      <c r="E65" s="1">
        <v>11979</v>
      </c>
      <c r="F65" s="1">
        <v>2018</v>
      </c>
      <c r="G65" s="4" t="s">
        <v>216</v>
      </c>
      <c r="H65"/>
      <c r="I65" s="1">
        <f t="shared" si="2"/>
        <v>7.6</v>
      </c>
      <c r="J65" s="12">
        <f>SUM(I65:I66)</f>
        <v>12.6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9"/>
      <c r="CD65" s="9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9"/>
      <c r="CX65" s="1"/>
      <c r="CY65" s="1"/>
      <c r="CZ65" s="9"/>
      <c r="DA65" s="9" t="s">
        <v>241</v>
      </c>
      <c r="DB65" s="1"/>
      <c r="DC65" s="1"/>
      <c r="DD65" s="1"/>
      <c r="DE65" s="1"/>
      <c r="DF65" s="1"/>
      <c r="DG65" s="1"/>
      <c r="DH65" s="1"/>
      <c r="DI65" s="9" t="s">
        <v>241</v>
      </c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 t="s">
        <v>241</v>
      </c>
      <c r="EN65" s="1"/>
      <c r="EO65" s="1"/>
      <c r="EP65" s="1"/>
      <c r="EQ65" s="1"/>
      <c r="ER65" s="1"/>
      <c r="ES65" s="1"/>
      <c r="ET65" s="1"/>
      <c r="EU65" s="1"/>
      <c r="EV65" s="1"/>
      <c r="EW65" s="1">
        <f>3*1.2</f>
        <v>3.5999999999999996</v>
      </c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>
        <v>2</v>
      </c>
      <c r="FI65" s="1"/>
      <c r="FJ65" s="1"/>
      <c r="FK65" s="1"/>
      <c r="FL65" s="82"/>
      <c r="FM65" s="1"/>
      <c r="FN65" s="1"/>
      <c r="FO65" s="82"/>
      <c r="FP65" s="83">
        <v>2</v>
      </c>
      <c r="FQ65" s="83"/>
      <c r="FR65" s="1"/>
      <c r="FS65" s="1"/>
      <c r="FT65" s="1"/>
      <c r="FU65" s="1"/>
      <c r="FV65" s="1"/>
      <c r="FW65" s="83"/>
      <c r="FX65" s="83"/>
      <c r="FY65" s="1"/>
      <c r="FZ65" s="1"/>
      <c r="GA65" s="120"/>
      <c r="GB65" s="1"/>
      <c r="GC65" s="1"/>
      <c r="GD65" s="82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85"/>
      <c r="IK65" s="85"/>
      <c r="IL65" s="85"/>
      <c r="IM65" s="85"/>
      <c r="IN65" s="85"/>
      <c r="IO65" s="85"/>
      <c r="IP65" s="85"/>
      <c r="IQ65" s="85"/>
      <c r="IR65" s="85"/>
      <c r="IS65" s="85"/>
      <c r="IT65" s="85"/>
      <c r="IU65" s="85"/>
      <c r="IV65" s="85"/>
      <c r="IW65" s="85"/>
      <c r="IX65" s="85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85"/>
      <c r="JT65" s="85"/>
      <c r="JU65" s="85"/>
      <c r="JV65" s="85"/>
      <c r="JW65" s="85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</row>
    <row r="66" spans="1:343" s="10" customFormat="1" ht="18" customHeight="1" x14ac:dyDescent="0.2">
      <c r="A66" s="12"/>
      <c r="B66" s="41"/>
      <c r="C66" s="1"/>
      <c r="D66" s="4" t="s">
        <v>459</v>
      </c>
      <c r="E66" s="1">
        <v>11797</v>
      </c>
      <c r="F66" s="1">
        <v>2018</v>
      </c>
      <c r="G66" s="4"/>
      <c r="H66"/>
      <c r="I66" s="1">
        <f t="shared" si="2"/>
        <v>5</v>
      </c>
      <c r="J66" s="1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9"/>
      <c r="CD66" s="9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9"/>
      <c r="CX66" s="1"/>
      <c r="CY66" s="1"/>
      <c r="CZ66" s="9"/>
      <c r="DA66" s="9"/>
      <c r="DB66" s="1"/>
      <c r="DC66" s="1"/>
      <c r="DD66" s="1"/>
      <c r="DE66" s="1"/>
      <c r="DF66" s="1"/>
      <c r="DG66" s="1"/>
      <c r="DH66" s="1"/>
      <c r="DI66" s="9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>
        <v>2</v>
      </c>
      <c r="FI66" s="1"/>
      <c r="FJ66" s="1"/>
      <c r="FK66" s="1"/>
      <c r="FL66" s="82"/>
      <c r="FM66" s="1"/>
      <c r="FN66" s="1"/>
      <c r="FO66" s="82"/>
      <c r="FP66" s="83">
        <v>3</v>
      </c>
      <c r="FQ66" s="83"/>
      <c r="FR66" s="1"/>
      <c r="FS66" s="1"/>
      <c r="FT66" s="1"/>
      <c r="FU66" s="1"/>
      <c r="FV66" s="1"/>
      <c r="FW66" s="83"/>
      <c r="FX66" s="83"/>
      <c r="FY66" s="1"/>
      <c r="FZ66" s="1"/>
      <c r="GA66" s="120"/>
      <c r="GB66" s="1"/>
      <c r="GC66" s="1"/>
      <c r="GD66" s="82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85"/>
      <c r="JT66" s="85"/>
      <c r="JU66" s="85"/>
      <c r="JV66" s="85"/>
      <c r="JW66" s="85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</row>
    <row r="67" spans="1:343" s="10" customFormat="1" ht="18" customHeight="1" x14ac:dyDescent="0.2">
      <c r="A67" s="12">
        <v>25</v>
      </c>
      <c r="B67" s="167" t="s">
        <v>508</v>
      </c>
      <c r="C67" s="81">
        <v>3561</v>
      </c>
      <c r="D67" s="76" t="s">
        <v>172</v>
      </c>
      <c r="E67" s="81">
        <v>8175</v>
      </c>
      <c r="F67" s="1">
        <v>2002</v>
      </c>
      <c r="G67" s="76" t="s">
        <v>73</v>
      </c>
      <c r="H67" s="76"/>
      <c r="I67" s="1">
        <f t="shared" si="2"/>
        <v>12</v>
      </c>
      <c r="J67" s="12">
        <f>I67</f>
        <v>12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80"/>
      <c r="FH67" s="80"/>
      <c r="FI67" s="1"/>
      <c r="FJ67" s="1"/>
      <c r="FK67" s="1"/>
      <c r="FL67" s="81"/>
      <c r="FM67" s="1"/>
      <c r="FN67" s="1"/>
      <c r="FO67" s="8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20"/>
      <c r="GB67" s="1"/>
      <c r="GC67" s="1"/>
      <c r="GD67" s="8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>
        <v>6</v>
      </c>
      <c r="IM67" s="1"/>
      <c r="IN67" s="1"/>
      <c r="IO67" s="1"/>
      <c r="IP67" s="1"/>
      <c r="IQ67" s="1"/>
      <c r="IR67" s="1"/>
      <c r="IS67" s="1">
        <v>6</v>
      </c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85"/>
      <c r="KC67" s="85"/>
      <c r="KD67" s="85"/>
      <c r="KE67" s="85"/>
      <c r="KF67" s="85"/>
      <c r="KG67" s="85"/>
      <c r="KH67" s="85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</row>
    <row r="68" spans="1:343" s="10" customFormat="1" ht="18" customHeight="1" x14ac:dyDescent="0.2">
      <c r="A68" s="12">
        <v>25</v>
      </c>
      <c r="B68" s="170" t="s">
        <v>550</v>
      </c>
      <c r="C68" s="25">
        <v>8041</v>
      </c>
      <c r="D68" s="89" t="s">
        <v>551</v>
      </c>
      <c r="E68" s="25">
        <v>11796</v>
      </c>
      <c r="F68" s="25">
        <v>2018</v>
      </c>
      <c r="G68" s="4" t="s">
        <v>216</v>
      </c>
      <c r="H68"/>
      <c r="I68" s="1">
        <f>SUM(K68:ME68)</f>
        <v>12</v>
      </c>
      <c r="J68" s="12">
        <f>Tabuľka11[[#This Row],[Stĺpec8]]</f>
        <v>12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9"/>
      <c r="CD68" s="9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9"/>
      <c r="CX68" s="1"/>
      <c r="CY68" s="1"/>
      <c r="CZ68" s="9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9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82"/>
      <c r="FM68" s="1"/>
      <c r="FN68" s="1"/>
      <c r="FO68" s="82"/>
      <c r="FP68" s="83"/>
      <c r="FQ68" s="83"/>
      <c r="FR68" s="1"/>
      <c r="FS68" s="1"/>
      <c r="FT68" s="1"/>
      <c r="FU68" s="1"/>
      <c r="FV68" s="1"/>
      <c r="FW68" s="83"/>
      <c r="FX68" s="83"/>
      <c r="FY68" s="1"/>
      <c r="FZ68" s="1"/>
      <c r="GA68" s="120"/>
      <c r="GB68" s="1"/>
      <c r="GC68" s="1"/>
      <c r="GD68" s="82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9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85"/>
      <c r="JT68" s="85"/>
      <c r="JU68" s="85"/>
      <c r="JV68" s="85"/>
      <c r="JW68" s="85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9"/>
      <c r="KO68" s="1" t="s">
        <v>241</v>
      </c>
      <c r="KP68" s="1"/>
      <c r="KQ68" s="1"/>
      <c r="KR68" s="1"/>
      <c r="KS68" s="1"/>
      <c r="KT68" s="1"/>
      <c r="KU68" s="1"/>
      <c r="KV68" s="1">
        <v>1</v>
      </c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>
        <f>1+5</f>
        <v>6</v>
      </c>
      <c r="LQ68" s="1"/>
      <c r="LR68" s="1"/>
      <c r="LS68" s="1"/>
      <c r="LT68" s="1"/>
      <c r="LU68" s="1"/>
      <c r="LV68" s="1"/>
      <c r="LW68" s="1"/>
      <c r="LX68" s="1"/>
      <c r="LY68" s="1"/>
      <c r="LZ68" s="1">
        <f>1+4</f>
        <v>5</v>
      </c>
      <c r="MA68" s="1"/>
      <c r="MB68" s="1"/>
      <c r="MC68" s="1"/>
      <c r="MD68" s="1"/>
      <c r="ME68" s="1"/>
    </row>
    <row r="69" spans="1:343" ht="15.95" customHeight="1" x14ac:dyDescent="0.2">
      <c r="A69" s="12">
        <v>25</v>
      </c>
      <c r="B69" s="32" t="s">
        <v>88</v>
      </c>
      <c r="C69" s="1">
        <v>5391</v>
      </c>
      <c r="D69" t="s">
        <v>89</v>
      </c>
      <c r="E69" s="1">
        <v>11319</v>
      </c>
      <c r="G69" t="s">
        <v>80</v>
      </c>
      <c r="I69" s="1">
        <f t="shared" si="2"/>
        <v>12</v>
      </c>
      <c r="J69" s="12">
        <f>I69</f>
        <v>12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EA69" s="1"/>
      <c r="EB69" s="1"/>
      <c r="EC69" s="1"/>
      <c r="ED69" s="1"/>
      <c r="EE69" s="1"/>
      <c r="EF69" s="1"/>
      <c r="EG69" s="1">
        <f>2+5</f>
        <v>7</v>
      </c>
      <c r="EH69" s="1">
        <f>2+3</f>
        <v>5</v>
      </c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</row>
    <row r="70" spans="1:343" s="10" customFormat="1" ht="18" customHeight="1" x14ac:dyDescent="0.2">
      <c r="A70" s="12">
        <v>28</v>
      </c>
      <c r="B70" s="32" t="s">
        <v>333</v>
      </c>
      <c r="C70" s="1">
        <v>4582</v>
      </c>
      <c r="D70" s="4" t="s">
        <v>334</v>
      </c>
      <c r="E70" s="1">
        <v>11793</v>
      </c>
      <c r="F70" s="1"/>
      <c r="G70" s="4" t="s">
        <v>64</v>
      </c>
      <c r="H70"/>
      <c r="I70" s="1">
        <f>SUM(K70:ME70)</f>
        <v>9</v>
      </c>
      <c r="J70" s="12">
        <f>I70</f>
        <v>9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9"/>
      <c r="AJ70" s="9"/>
      <c r="AK70" s="1"/>
      <c r="AL70" s="1"/>
      <c r="AM70" s="1"/>
      <c r="AN70" s="1"/>
      <c r="AO70" s="9"/>
      <c r="AP70" s="9"/>
      <c r="AQ70" s="1"/>
      <c r="AR70" s="9" t="s">
        <v>241</v>
      </c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>
        <f>1+5</f>
        <v>6</v>
      </c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20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85"/>
      <c r="JT70" s="85"/>
      <c r="JU70" s="85"/>
      <c r="JV70" s="85"/>
      <c r="JW70" s="85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 t="s">
        <v>241</v>
      </c>
      <c r="LP70" s="1"/>
      <c r="LQ70" s="1">
        <v>2</v>
      </c>
      <c r="LR70" s="1"/>
      <c r="LS70" s="1"/>
      <c r="LT70" s="1"/>
      <c r="LU70" s="1"/>
      <c r="LV70" s="1"/>
      <c r="LW70" s="1"/>
      <c r="LX70" s="1"/>
      <c r="LY70" s="1" t="s">
        <v>241</v>
      </c>
      <c r="LZ70" s="1"/>
      <c r="MA70" s="1">
        <v>1</v>
      </c>
      <c r="MB70" s="1"/>
      <c r="MC70" s="1"/>
      <c r="MD70" s="1"/>
      <c r="ME70" s="1"/>
    </row>
    <row r="71" spans="1:343" s="10" customFormat="1" ht="18" customHeight="1" x14ac:dyDescent="0.2">
      <c r="A71" s="12">
        <v>29</v>
      </c>
      <c r="B71" s="32" t="s">
        <v>126</v>
      </c>
      <c r="C71" s="1">
        <v>3057</v>
      </c>
      <c r="D71" t="s">
        <v>419</v>
      </c>
      <c r="E71" s="1">
        <v>11709</v>
      </c>
      <c r="F71" s="1">
        <v>2018</v>
      </c>
      <c r="G71" t="s">
        <v>127</v>
      </c>
      <c r="H71"/>
      <c r="I71" s="1">
        <f>SUM(K71:ME71)</f>
        <v>8.4</v>
      </c>
      <c r="J71" s="12">
        <f>I71</f>
        <v>8.4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>
        <v>3</v>
      </c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 t="s">
        <v>241</v>
      </c>
      <c r="EN71" s="1"/>
      <c r="EO71" s="1"/>
      <c r="EP71" s="1"/>
      <c r="EQ71" s="1"/>
      <c r="ER71" s="1"/>
      <c r="ES71" s="1"/>
      <c r="ET71" s="1"/>
      <c r="EU71" s="1"/>
      <c r="EV71" s="1"/>
      <c r="EW71" s="1">
        <f>2*1.2</f>
        <v>2.4</v>
      </c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>
        <v>3</v>
      </c>
      <c r="KP71" s="1"/>
      <c r="KQ71" s="1"/>
      <c r="KR71" s="1"/>
      <c r="KS71" s="1"/>
      <c r="KT71" s="1"/>
      <c r="KU71" s="1"/>
      <c r="KV71" s="9" t="s">
        <v>241</v>
      </c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</row>
    <row r="72" spans="1:343" s="10" customFormat="1" ht="18" customHeight="1" x14ac:dyDescent="0.2">
      <c r="A72" s="12">
        <v>30</v>
      </c>
      <c r="B72" s="86" t="s">
        <v>116</v>
      </c>
      <c r="C72" s="81">
        <v>1784</v>
      </c>
      <c r="D72" s="76" t="s">
        <v>117</v>
      </c>
      <c r="E72" s="81">
        <v>10637</v>
      </c>
      <c r="F72"/>
      <c r="G72" s="76" t="s">
        <v>118</v>
      </c>
      <c r="H72" s="76"/>
      <c r="I72" s="1">
        <f t="shared" si="2"/>
        <v>8</v>
      </c>
      <c r="J72" s="12">
        <f t="shared" ref="J72:J86" si="3">I72</f>
        <v>8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>
        <f>3+4</f>
        <v>7</v>
      </c>
      <c r="CM72" s="1"/>
      <c r="CN72" s="1">
        <v>1</v>
      </c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80"/>
      <c r="FH72" s="80"/>
      <c r="FI72" s="1"/>
      <c r="FJ72" s="1"/>
      <c r="FK72" s="1"/>
      <c r="FL72" s="81"/>
      <c r="FM72" s="1"/>
      <c r="FN72" s="1"/>
      <c r="FO72" s="8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8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79"/>
      <c r="KC72" s="79"/>
      <c r="KD72" s="79"/>
      <c r="KE72" s="79"/>
      <c r="KF72" s="79"/>
      <c r="KG72" s="79"/>
      <c r="KH72" s="79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</row>
    <row r="73" spans="1:343" s="10" customFormat="1" ht="18" customHeight="1" x14ac:dyDescent="0.2">
      <c r="A73" s="12">
        <v>31</v>
      </c>
      <c r="B73" s="32" t="s">
        <v>65</v>
      </c>
      <c r="C73" s="25">
        <v>3848</v>
      </c>
      <c r="D73" s="89" t="s">
        <v>135</v>
      </c>
      <c r="E73" s="25">
        <v>11639</v>
      </c>
      <c r="F73" s="25">
        <v>2016</v>
      </c>
      <c r="G73" s="4" t="s">
        <v>66</v>
      </c>
      <c r="H73"/>
      <c r="I73" s="1">
        <f>SUM(K73:ME73)</f>
        <v>7</v>
      </c>
      <c r="J73" s="12">
        <f>Tabuľka11[[#This Row],[Stĺpec8]]</f>
        <v>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9"/>
      <c r="CD73" s="9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9"/>
      <c r="CX73" s="1"/>
      <c r="CY73" s="1"/>
      <c r="CZ73" s="9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9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82"/>
      <c r="FM73" s="1"/>
      <c r="FN73" s="1"/>
      <c r="FO73" s="82"/>
      <c r="FP73" s="83"/>
      <c r="FQ73" s="83"/>
      <c r="FR73" s="1"/>
      <c r="FS73" s="1"/>
      <c r="FT73" s="1"/>
      <c r="FU73" s="1"/>
      <c r="FV73" s="1"/>
      <c r="FW73" s="83"/>
      <c r="FX73" s="83"/>
      <c r="FY73" s="1"/>
      <c r="FZ73" s="1"/>
      <c r="GA73" s="120"/>
      <c r="GB73" s="1"/>
      <c r="GC73" s="1"/>
      <c r="GD73" s="82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9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85"/>
      <c r="JT73" s="85"/>
      <c r="JU73" s="85"/>
      <c r="JV73" s="85"/>
      <c r="JW73" s="85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9"/>
      <c r="KO73" s="1">
        <v>7</v>
      </c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</row>
    <row r="74" spans="1:343" s="10" customFormat="1" ht="18" customHeight="1" x14ac:dyDescent="0.2">
      <c r="A74" s="12">
        <v>31</v>
      </c>
      <c r="B74" s="32" t="s">
        <v>112</v>
      </c>
      <c r="C74" s="1">
        <v>3702</v>
      </c>
      <c r="D74" t="s">
        <v>441</v>
      </c>
      <c r="E74" s="1">
        <v>12027</v>
      </c>
      <c r="F74" s="1">
        <v>2018</v>
      </c>
      <c r="G74" t="s">
        <v>113</v>
      </c>
      <c r="H74"/>
      <c r="I74" s="1">
        <f t="shared" si="2"/>
        <v>7</v>
      </c>
      <c r="J74" s="12">
        <f>I74</f>
        <v>7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>
        <v>7</v>
      </c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80"/>
      <c r="FH74" s="80"/>
      <c r="FI74" s="1"/>
      <c r="FJ74" s="1"/>
      <c r="FK74" s="1"/>
      <c r="FL74" s="81"/>
      <c r="FM74" s="1"/>
      <c r="FN74" s="1"/>
      <c r="FO74" s="8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8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</row>
    <row r="75" spans="1:343" s="10" customFormat="1" ht="18" customHeight="1" x14ac:dyDescent="0.2">
      <c r="A75" s="12">
        <v>33</v>
      </c>
      <c r="B75" s="32" t="s">
        <v>354</v>
      </c>
      <c r="C75" s="1">
        <v>7028</v>
      </c>
      <c r="D75" s="4" t="s">
        <v>355</v>
      </c>
      <c r="E75" s="1">
        <v>11749</v>
      </c>
      <c r="F75" s="1">
        <v>2009</v>
      </c>
      <c r="G75" s="4" t="s">
        <v>42</v>
      </c>
      <c r="H75"/>
      <c r="I75" s="1">
        <f>SUM(K75:ME75)</f>
        <v>6</v>
      </c>
      <c r="J75" s="12">
        <f>I75</f>
        <v>6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9"/>
      <c r="AJ75" s="9"/>
      <c r="AK75" s="1"/>
      <c r="AL75" s="1"/>
      <c r="AM75" s="1"/>
      <c r="AN75" s="1"/>
      <c r="AO75" s="9"/>
      <c r="AP75" s="9"/>
      <c r="AQ75" s="1"/>
      <c r="AR75" s="9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9" t="s">
        <v>241</v>
      </c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9" t="s">
        <v>241</v>
      </c>
      <c r="DE75" s="9" t="s">
        <v>241</v>
      </c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9" t="s">
        <v>241</v>
      </c>
      <c r="ER75" s="9" t="s">
        <v>241</v>
      </c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20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85"/>
      <c r="JT75" s="85"/>
      <c r="JU75" s="85"/>
      <c r="JV75" s="85"/>
      <c r="JW75" s="85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9" t="s">
        <v>241</v>
      </c>
      <c r="KO75" s="1"/>
      <c r="KP75" s="1" t="s">
        <v>241</v>
      </c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 t="s">
        <v>241</v>
      </c>
      <c r="LP75" s="1"/>
      <c r="LQ75" s="1">
        <v>4</v>
      </c>
      <c r="LR75" s="1"/>
      <c r="LS75" s="1"/>
      <c r="LT75" s="1"/>
      <c r="LU75" s="1"/>
      <c r="LV75" s="1"/>
      <c r="LW75" s="1"/>
      <c r="LX75" s="1"/>
      <c r="LY75" s="1" t="s">
        <v>241</v>
      </c>
      <c r="LZ75" s="1"/>
      <c r="MA75" s="1">
        <v>2</v>
      </c>
      <c r="MB75" s="1"/>
      <c r="MC75" s="1"/>
      <c r="MD75" s="1"/>
      <c r="ME75" s="1"/>
    </row>
    <row r="76" spans="1:343" s="10" customFormat="1" ht="18" customHeight="1" x14ac:dyDescent="0.2">
      <c r="A76" s="12">
        <v>33</v>
      </c>
      <c r="B76" s="32" t="s">
        <v>67</v>
      </c>
      <c r="C76" s="1">
        <v>7998</v>
      </c>
      <c r="D76" s="4" t="s">
        <v>398</v>
      </c>
      <c r="E76" s="1">
        <v>10084</v>
      </c>
      <c r="F76" s="1"/>
      <c r="G76" s="4" t="s">
        <v>95</v>
      </c>
      <c r="H76"/>
      <c r="I76" s="1">
        <f t="shared" ref="I76:I81" si="4">SUM(K76:ME76)</f>
        <v>2</v>
      </c>
      <c r="J76" s="12">
        <f>SUM(I76:I78)</f>
        <v>6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9" t="s">
        <v>241</v>
      </c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9" t="s">
        <v>241</v>
      </c>
      <c r="LC76" s="1"/>
      <c r="LD76" s="1"/>
      <c r="LE76" s="1"/>
      <c r="LF76" s="1">
        <v>2</v>
      </c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</row>
    <row r="77" spans="1:343" s="10" customFormat="1" ht="18" customHeight="1" x14ac:dyDescent="0.2">
      <c r="A77" s="12"/>
      <c r="B77" s="41"/>
      <c r="C77" s="1"/>
      <c r="D77" s="4" t="s">
        <v>400</v>
      </c>
      <c r="E77" s="1">
        <v>10660</v>
      </c>
      <c r="F77" s="1"/>
      <c r="G77" s="4"/>
      <c r="H77"/>
      <c r="I77" s="1">
        <f t="shared" si="4"/>
        <v>1</v>
      </c>
      <c r="J77" s="1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9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20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>
        <v>1</v>
      </c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</row>
    <row r="78" spans="1:343" s="10" customFormat="1" ht="18" customHeight="1" x14ac:dyDescent="0.2">
      <c r="A78" s="12"/>
      <c r="B78" s="41"/>
      <c r="C78" s="1"/>
      <c r="D78" s="4" t="s">
        <v>487</v>
      </c>
      <c r="E78" s="1">
        <v>12045</v>
      </c>
      <c r="F78" s="1"/>
      <c r="G78" s="4"/>
      <c r="H78"/>
      <c r="I78" s="1">
        <f t="shared" si="4"/>
        <v>3</v>
      </c>
      <c r="J78" s="1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9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20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9" t="s">
        <v>241</v>
      </c>
      <c r="HQ78" s="1"/>
      <c r="HR78" s="1"/>
      <c r="HS78" s="1"/>
      <c r="HT78" s="1">
        <f>1+2</f>
        <v>3</v>
      </c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</row>
    <row r="79" spans="1:343" s="10" customFormat="1" ht="18" customHeight="1" x14ac:dyDescent="0.2">
      <c r="A79" s="12">
        <v>33</v>
      </c>
      <c r="B79" s="32" t="s">
        <v>239</v>
      </c>
      <c r="C79" s="1">
        <v>8004</v>
      </c>
      <c r="D79" s="4" t="s">
        <v>240</v>
      </c>
      <c r="E79" s="1">
        <v>11683</v>
      </c>
      <c r="F79" s="1"/>
      <c r="G79" s="4" t="s">
        <v>34</v>
      </c>
      <c r="H79" s="4"/>
      <c r="I79" s="1">
        <f t="shared" si="4"/>
        <v>6</v>
      </c>
      <c r="J79" s="12">
        <f>I79</f>
        <v>6</v>
      </c>
      <c r="K79" s="1"/>
      <c r="L79" s="1"/>
      <c r="M79" s="1">
        <f>1+5</f>
        <v>6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80"/>
      <c r="FH79" s="80"/>
      <c r="FI79" s="1"/>
      <c r="FJ79" s="1"/>
      <c r="FK79" s="1"/>
      <c r="FL79" s="81"/>
      <c r="FM79" s="1"/>
      <c r="FN79" s="1"/>
      <c r="FO79" s="81"/>
      <c r="FP79" s="81"/>
      <c r="FQ79" s="81"/>
      <c r="FR79" s="85"/>
      <c r="FS79" s="85"/>
      <c r="FT79" s="85"/>
      <c r="FU79" s="85"/>
      <c r="FV79" s="85"/>
      <c r="FW79" s="81"/>
      <c r="FX79" s="85"/>
      <c r="FY79" s="85"/>
      <c r="FZ79" s="85"/>
      <c r="GA79" s="142"/>
      <c r="GB79" s="85"/>
      <c r="GC79" s="85"/>
      <c r="GD79" s="8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85"/>
      <c r="JH79" s="85"/>
      <c r="JI79" s="85"/>
      <c r="JJ79" s="85"/>
      <c r="JK79" s="85"/>
      <c r="JL79" s="85"/>
      <c r="JM79" s="85"/>
      <c r="JN79" s="85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</row>
    <row r="80" spans="1:343" s="10" customFormat="1" ht="18" customHeight="1" x14ac:dyDescent="0.2">
      <c r="A80" s="12">
        <v>33</v>
      </c>
      <c r="B80" s="32" t="s">
        <v>472</v>
      </c>
      <c r="C80" s="1">
        <v>6852</v>
      </c>
      <c r="D80" s="4" t="s">
        <v>561</v>
      </c>
      <c r="E80" s="1">
        <v>9109</v>
      </c>
      <c r="F80" s="1"/>
      <c r="G80" t="s">
        <v>78</v>
      </c>
      <c r="H80"/>
      <c r="I80" s="1">
        <f t="shared" si="4"/>
        <v>6</v>
      </c>
      <c r="J80" s="12">
        <f>I80</f>
        <v>6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20"/>
      <c r="GB80" s="1"/>
      <c r="GC80" s="1"/>
      <c r="GD80" s="1"/>
      <c r="GE80" s="1"/>
      <c r="GF80" s="1"/>
      <c r="GG80" s="1"/>
      <c r="GH80" s="1"/>
      <c r="GI80" s="1">
        <v>1</v>
      </c>
      <c r="GJ80" s="1">
        <v>3</v>
      </c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>
        <v>2</v>
      </c>
      <c r="LC80" s="1"/>
      <c r="LD80" s="1"/>
      <c r="LE80" s="1"/>
      <c r="LF80" s="9" t="s">
        <v>241</v>
      </c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</row>
    <row r="81" spans="1:343" s="10" customFormat="1" ht="18" customHeight="1" x14ac:dyDescent="0.2">
      <c r="A81" s="12">
        <v>33</v>
      </c>
      <c r="B81" s="32" t="s">
        <v>90</v>
      </c>
      <c r="C81" s="1">
        <v>2443</v>
      </c>
      <c r="D81" s="4" t="s">
        <v>91</v>
      </c>
      <c r="E81" s="1">
        <v>10653</v>
      </c>
      <c r="F81" s="1">
        <v>2015</v>
      </c>
      <c r="G81" t="s">
        <v>92</v>
      </c>
      <c r="H81"/>
      <c r="I81" s="1">
        <f t="shared" si="4"/>
        <v>6</v>
      </c>
      <c r="J81" s="12">
        <f>I81</f>
        <v>6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>
        <v>3</v>
      </c>
      <c r="CP81" s="1">
        <v>3</v>
      </c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/>
      <c r="FH81"/>
      <c r="FI81"/>
      <c r="FJ81"/>
      <c r="FK81"/>
      <c r="FL81" s="76"/>
      <c r="FM81"/>
      <c r="FN81"/>
      <c r="FO81" s="76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 s="76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79"/>
      <c r="KC81" s="79"/>
      <c r="KD81" s="79"/>
      <c r="KE81" s="79"/>
      <c r="KF81" s="79"/>
      <c r="KG81" s="79"/>
      <c r="KH81" s="79"/>
      <c r="KI81" s="119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</row>
    <row r="82" spans="1:343" s="10" customFormat="1" ht="18" customHeight="1" x14ac:dyDescent="0.2">
      <c r="A82" s="12">
        <v>33</v>
      </c>
      <c r="B82" s="167" t="s">
        <v>463</v>
      </c>
      <c r="C82" s="81">
        <v>9320</v>
      </c>
      <c r="D82" s="76" t="s">
        <v>464</v>
      </c>
      <c r="E82" s="81">
        <v>12043</v>
      </c>
      <c r="F82" s="1">
        <v>2017</v>
      </c>
      <c r="G82" s="76" t="s">
        <v>26</v>
      </c>
      <c r="H82" s="76"/>
      <c r="I82" s="1">
        <f t="shared" si="2"/>
        <v>6</v>
      </c>
      <c r="J82" s="12">
        <f t="shared" si="3"/>
        <v>6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80"/>
      <c r="FH82" s="80"/>
      <c r="FI82" s="1"/>
      <c r="FJ82" s="1"/>
      <c r="FK82" s="1"/>
      <c r="FL82" s="81"/>
      <c r="FM82" s="1"/>
      <c r="FN82" s="1"/>
      <c r="FO82" s="81"/>
      <c r="FP82" s="1"/>
      <c r="FQ82" s="1"/>
      <c r="FR82" s="1">
        <f>1+2</f>
        <v>3</v>
      </c>
      <c r="FS82" s="1"/>
      <c r="FT82" s="1" t="s">
        <v>241</v>
      </c>
      <c r="FU82" s="1"/>
      <c r="FV82" s="1"/>
      <c r="FW82" s="1"/>
      <c r="FX82" s="1"/>
      <c r="FY82" s="1"/>
      <c r="FZ82" s="1"/>
      <c r="GA82" s="120"/>
      <c r="GB82" s="1">
        <f>1+2</f>
        <v>3</v>
      </c>
      <c r="GC82" s="1"/>
      <c r="GD82" s="8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85"/>
      <c r="KC82" s="85"/>
      <c r="KD82" s="85"/>
      <c r="KE82" s="85"/>
      <c r="KF82" s="85"/>
      <c r="KG82" s="85"/>
      <c r="KH82" s="85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</row>
    <row r="83" spans="1:343" s="10" customFormat="1" ht="18" customHeight="1" x14ac:dyDescent="0.2">
      <c r="A83" s="12">
        <v>39</v>
      </c>
      <c r="B83" s="32" t="s">
        <v>383</v>
      </c>
      <c r="C83" s="1">
        <v>8000</v>
      </c>
      <c r="D83" s="4" t="s">
        <v>384</v>
      </c>
      <c r="E83" s="1">
        <v>8685</v>
      </c>
      <c r="F83" s="1"/>
      <c r="G83" s="4" t="s">
        <v>39</v>
      </c>
      <c r="H83" s="4"/>
      <c r="I83" s="1">
        <f t="shared" ref="I83:I108" si="5">SUM(K83:ME83)</f>
        <v>5</v>
      </c>
      <c r="J83" s="12">
        <f t="shared" si="3"/>
        <v>5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>
        <v>4</v>
      </c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9" t="s">
        <v>241</v>
      </c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>
        <v>1</v>
      </c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80"/>
      <c r="FH83" s="80"/>
      <c r="FI83" s="1"/>
      <c r="FJ83" s="1"/>
      <c r="FK83" s="1"/>
      <c r="FL83" s="81"/>
      <c r="FM83" s="1"/>
      <c r="FN83" s="1"/>
      <c r="FO83" s="81"/>
      <c r="FP83" s="81"/>
      <c r="FQ83" s="81"/>
      <c r="FR83" s="85"/>
      <c r="FS83" s="85"/>
      <c r="FT83" s="85"/>
      <c r="FU83" s="85"/>
      <c r="FV83" s="85"/>
      <c r="FW83" s="81"/>
      <c r="FX83" s="85"/>
      <c r="FY83" s="85"/>
      <c r="FZ83" s="85"/>
      <c r="GA83" s="142"/>
      <c r="GB83" s="85"/>
      <c r="GC83" s="85"/>
      <c r="GD83" s="8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85"/>
      <c r="JH83" s="85"/>
      <c r="JI83" s="85"/>
      <c r="JJ83" s="85"/>
      <c r="JK83" s="85"/>
      <c r="JL83" s="85"/>
      <c r="JM83" s="85"/>
      <c r="JN83" s="85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</row>
    <row r="84" spans="1:343" s="10" customFormat="1" ht="18" customHeight="1" x14ac:dyDescent="0.2">
      <c r="A84" s="12">
        <v>40</v>
      </c>
      <c r="B84" s="32" t="s">
        <v>583</v>
      </c>
      <c r="C84" s="25">
        <v>8953</v>
      </c>
      <c r="D84" s="89" t="s">
        <v>584</v>
      </c>
      <c r="E84" s="25">
        <v>11795</v>
      </c>
      <c r="F84" s="25"/>
      <c r="G84" s="4" t="s">
        <v>216</v>
      </c>
      <c r="H84"/>
      <c r="I84" s="1">
        <f>SUM(K84:ME84)</f>
        <v>4</v>
      </c>
      <c r="J84" s="12">
        <f>Tabuľka11[[#This Row],[Stĺpec8]]</f>
        <v>4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9"/>
      <c r="CD84" s="9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9"/>
      <c r="CX84" s="1"/>
      <c r="CY84" s="1"/>
      <c r="CZ84" s="9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9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82"/>
      <c r="FM84" s="1"/>
      <c r="FN84" s="1"/>
      <c r="FO84" s="82"/>
      <c r="FP84" s="83"/>
      <c r="FQ84" s="83"/>
      <c r="FR84" s="1"/>
      <c r="FS84" s="1"/>
      <c r="FT84" s="1"/>
      <c r="FU84" s="1"/>
      <c r="FV84" s="1"/>
      <c r="FW84" s="83"/>
      <c r="FX84" s="83"/>
      <c r="FY84" s="1"/>
      <c r="FZ84" s="1"/>
      <c r="GA84" s="120"/>
      <c r="GB84" s="1"/>
      <c r="GC84" s="1"/>
      <c r="GD84" s="82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9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85"/>
      <c r="JT84" s="85"/>
      <c r="JU84" s="85"/>
      <c r="JV84" s="85"/>
      <c r="JW84" s="85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9"/>
      <c r="KO84" s="1"/>
      <c r="KP84" s="1"/>
      <c r="KQ84" s="1"/>
      <c r="KR84" s="1"/>
      <c r="KS84" s="1"/>
      <c r="KT84" s="1"/>
      <c r="KU84" s="1"/>
      <c r="KV84" s="9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>
        <v>3</v>
      </c>
      <c r="LQ84" s="1"/>
      <c r="LR84" s="1"/>
      <c r="LS84" s="1"/>
      <c r="LT84" s="1"/>
      <c r="LU84" s="1"/>
      <c r="LV84" s="1"/>
      <c r="LW84" s="1"/>
      <c r="LX84" s="1"/>
      <c r="LY84" s="1"/>
      <c r="LZ84" s="1">
        <v>1</v>
      </c>
      <c r="MA84" s="1"/>
      <c r="MB84" s="1"/>
      <c r="MC84" s="1"/>
      <c r="MD84" s="1"/>
      <c r="ME84" s="1"/>
    </row>
    <row r="85" spans="1:343" s="10" customFormat="1" ht="18" customHeight="1" x14ac:dyDescent="0.2">
      <c r="A85" s="12">
        <v>41</v>
      </c>
      <c r="B85" s="32" t="s">
        <v>96</v>
      </c>
      <c r="C85" s="1">
        <v>5267</v>
      </c>
      <c r="D85" t="s">
        <v>97</v>
      </c>
      <c r="E85" s="1">
        <v>10119</v>
      </c>
      <c r="F85" s="1">
        <v>2013</v>
      </c>
      <c r="G85" t="s">
        <v>98</v>
      </c>
      <c r="H85"/>
      <c r="I85" s="1">
        <f t="shared" si="5"/>
        <v>4</v>
      </c>
      <c r="J85" s="12">
        <f t="shared" si="3"/>
        <v>4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>
        <v>2</v>
      </c>
      <c r="CP85" s="1">
        <v>2</v>
      </c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</row>
    <row r="86" spans="1:343" s="10" customFormat="1" ht="18" customHeight="1" x14ac:dyDescent="0.2">
      <c r="A86" s="12">
        <v>41</v>
      </c>
      <c r="B86" s="32" t="s">
        <v>109</v>
      </c>
      <c r="C86" s="1">
        <v>2362</v>
      </c>
      <c r="D86" s="61" t="s">
        <v>110</v>
      </c>
      <c r="E86" s="1">
        <v>10553</v>
      </c>
      <c r="F86" s="1">
        <v>2014</v>
      </c>
      <c r="G86" t="s">
        <v>111</v>
      </c>
      <c r="H86"/>
      <c r="I86" s="1">
        <f t="shared" si="5"/>
        <v>4</v>
      </c>
      <c r="J86" s="12">
        <f t="shared" si="3"/>
        <v>4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>
        <v>4</v>
      </c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79"/>
      <c r="KC86" s="79"/>
      <c r="KD86" s="79"/>
      <c r="KE86" s="79"/>
      <c r="KF86" s="79"/>
      <c r="KG86" s="79"/>
      <c r="KH86" s="79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</row>
    <row r="87" spans="1:343" s="10" customFormat="1" ht="18" customHeight="1" x14ac:dyDescent="0.2">
      <c r="A87" s="12">
        <v>43</v>
      </c>
      <c r="B87" s="32" t="s">
        <v>81</v>
      </c>
      <c r="C87" s="1">
        <v>5985</v>
      </c>
      <c r="D87" s="4" t="s">
        <v>82</v>
      </c>
      <c r="E87" s="1">
        <v>10515</v>
      </c>
      <c r="F87" s="1">
        <v>2013</v>
      </c>
      <c r="G87" t="s">
        <v>83</v>
      </c>
      <c r="H87"/>
      <c r="I87" s="1">
        <f t="shared" si="5"/>
        <v>0</v>
      </c>
      <c r="J87" s="12">
        <f>SUM(I87:I88)</f>
        <v>3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 t="s">
        <v>241</v>
      </c>
      <c r="AJ87" s="1"/>
      <c r="AK87" s="9" t="s">
        <v>241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85"/>
      <c r="FH87" s="85"/>
      <c r="FI87" s="85"/>
      <c r="FJ87" s="85"/>
      <c r="FK87" s="85"/>
      <c r="FL87" s="81"/>
      <c r="FM87" s="85"/>
      <c r="FN87" s="85"/>
      <c r="FO87" s="81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1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79"/>
      <c r="JT87" s="79"/>
      <c r="JU87" s="79"/>
      <c r="JV87" s="79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</row>
    <row r="88" spans="1:343" s="10" customFormat="1" ht="18" customHeight="1" x14ac:dyDescent="0.2">
      <c r="A88" s="12"/>
      <c r="B88" s="41"/>
      <c r="C88" s="1"/>
      <c r="D88" s="165" t="s">
        <v>84</v>
      </c>
      <c r="E88" s="81">
        <v>11392</v>
      </c>
      <c r="F88" s="90">
        <v>2014</v>
      </c>
      <c r="G88"/>
      <c r="H88"/>
      <c r="I88" s="1">
        <f t="shared" si="5"/>
        <v>3</v>
      </c>
      <c r="J88" s="1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9" t="s">
        <v>241</v>
      </c>
      <c r="AJ88" s="1"/>
      <c r="AK88" s="9" t="s">
        <v>241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>
        <v>1</v>
      </c>
      <c r="BJ88" s="1"/>
      <c r="BK88" s="1">
        <v>2</v>
      </c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85"/>
      <c r="FH88" s="85"/>
      <c r="FI88" s="85"/>
      <c r="FJ88" s="85"/>
      <c r="FK88" s="85"/>
      <c r="FL88" s="81"/>
      <c r="FM88" s="85"/>
      <c r="FN88" s="85"/>
      <c r="FO88" s="81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1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85"/>
      <c r="IK88" s="85"/>
      <c r="IL88" s="85"/>
      <c r="IM88" s="85"/>
      <c r="IN88" s="85"/>
      <c r="IO88" s="85"/>
      <c r="IP88" s="85"/>
      <c r="IQ88" s="85"/>
      <c r="IR88" s="85"/>
      <c r="IS88" s="85"/>
      <c r="IT88" s="85"/>
      <c r="IU88" s="85"/>
      <c r="IV88" s="85"/>
      <c r="IW88" s="85"/>
      <c r="IX88" s="85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79"/>
      <c r="JT88" s="79"/>
      <c r="JU88" s="79"/>
      <c r="JV88" s="79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</row>
    <row r="89" spans="1:343" s="10" customFormat="1" ht="18" customHeight="1" x14ac:dyDescent="0.2">
      <c r="A89" s="12">
        <v>43</v>
      </c>
      <c r="B89" s="32" t="s">
        <v>93</v>
      </c>
      <c r="C89" s="1">
        <v>8648</v>
      </c>
      <c r="D89" t="s">
        <v>94</v>
      </c>
      <c r="E89" s="1">
        <v>11123</v>
      </c>
      <c r="F89" s="1">
        <v>2015</v>
      </c>
      <c r="G89" t="s">
        <v>95</v>
      </c>
      <c r="H89"/>
      <c r="I89" s="1">
        <f t="shared" si="5"/>
        <v>3</v>
      </c>
      <c r="J89" s="12">
        <f>I89</f>
        <v>3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9" t="s">
        <v>241</v>
      </c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>
        <f>1+2</f>
        <v>3</v>
      </c>
      <c r="EC89" s="1"/>
      <c r="ED89" s="1" t="s">
        <v>241</v>
      </c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79"/>
      <c r="KC89" s="79"/>
      <c r="KD89" s="79"/>
      <c r="KE89" s="79"/>
      <c r="KF89" s="79"/>
      <c r="KG89" s="79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</row>
    <row r="90" spans="1:343" s="10" customFormat="1" ht="18" customHeight="1" x14ac:dyDescent="0.2">
      <c r="A90" s="12">
        <v>45</v>
      </c>
      <c r="B90" s="32" t="s">
        <v>271</v>
      </c>
      <c r="C90" s="1">
        <v>4050</v>
      </c>
      <c r="D90" s="4" t="s">
        <v>272</v>
      </c>
      <c r="E90" s="1">
        <v>8360</v>
      </c>
      <c r="F90" s="1">
        <v>2006</v>
      </c>
      <c r="G90" s="4" t="s">
        <v>273</v>
      </c>
      <c r="H90"/>
      <c r="I90" s="1">
        <f t="shared" si="5"/>
        <v>2</v>
      </c>
      <c r="J90" s="12">
        <f>I90</f>
        <v>2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9" t="s">
        <v>241</v>
      </c>
      <c r="AJ90" s="1"/>
      <c r="AK90" s="9" t="s">
        <v>241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 t="s">
        <v>241</v>
      </c>
      <c r="EC90" s="1" t="s">
        <v>241</v>
      </c>
      <c r="ED90" s="1" t="s">
        <v>241</v>
      </c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20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 t="s">
        <v>241</v>
      </c>
      <c r="IK90" s="1" t="s">
        <v>241</v>
      </c>
      <c r="IL90" s="1"/>
      <c r="IM90" s="1"/>
      <c r="IN90" s="1"/>
      <c r="IO90" s="1" t="s">
        <v>241</v>
      </c>
      <c r="IP90" s="1">
        <v>2</v>
      </c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85"/>
      <c r="JT90" s="85"/>
      <c r="JU90" s="85"/>
      <c r="JV90" s="85"/>
      <c r="JW90" s="85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</row>
    <row r="91" spans="1:343" s="10" customFormat="1" ht="18" customHeight="1" x14ac:dyDescent="0.2">
      <c r="A91" s="12">
        <v>45</v>
      </c>
      <c r="B91" s="32" t="s">
        <v>312</v>
      </c>
      <c r="C91" s="1">
        <v>1991</v>
      </c>
      <c r="D91" s="4" t="s">
        <v>313</v>
      </c>
      <c r="E91" s="1">
        <v>11901</v>
      </c>
      <c r="F91" s="1">
        <v>2009</v>
      </c>
      <c r="G91" s="4" t="s">
        <v>108</v>
      </c>
      <c r="H91"/>
      <c r="I91" s="1">
        <f t="shared" si="5"/>
        <v>2</v>
      </c>
      <c r="J91" s="12">
        <f>I91</f>
        <v>2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9"/>
      <c r="AJ91" s="9"/>
      <c r="AK91" s="1"/>
      <c r="AL91" s="1"/>
      <c r="AM91" s="1"/>
      <c r="AN91" s="1"/>
      <c r="AO91" s="9" t="s">
        <v>241</v>
      </c>
      <c r="AP91" s="1">
        <f>1+1</f>
        <v>2</v>
      </c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20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85"/>
      <c r="JT91" s="85"/>
      <c r="JU91" s="85"/>
      <c r="JV91" s="85"/>
      <c r="JW91" s="85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</row>
    <row r="92" spans="1:343" s="10" customFormat="1" ht="18" customHeight="1" x14ac:dyDescent="0.2">
      <c r="A92" s="12">
        <v>47</v>
      </c>
      <c r="B92" s="32" t="s">
        <v>408</v>
      </c>
      <c r="C92" s="1">
        <v>8631</v>
      </c>
      <c r="D92" s="4" t="s">
        <v>409</v>
      </c>
      <c r="E92" s="1">
        <v>11576</v>
      </c>
      <c r="F92" s="1"/>
      <c r="G92" s="4" t="s">
        <v>104</v>
      </c>
      <c r="H92"/>
      <c r="I92" s="1">
        <f t="shared" si="5"/>
        <v>1</v>
      </c>
      <c r="J92" s="12">
        <f>Tabuľka11[[#This Row],[Stĺpec8]]</f>
        <v>1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9"/>
      <c r="CD92" s="9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9" t="s">
        <v>241</v>
      </c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>
        <v>1</v>
      </c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82"/>
      <c r="FM92" s="1"/>
      <c r="FN92" s="1"/>
      <c r="FO92" s="82"/>
      <c r="FP92" s="83"/>
      <c r="FQ92" s="83"/>
      <c r="FR92" s="1"/>
      <c r="FS92" s="1"/>
      <c r="FT92" s="1"/>
      <c r="FU92" s="1"/>
      <c r="FV92" s="1"/>
      <c r="FW92" s="83"/>
      <c r="FX92" s="83"/>
      <c r="FY92" s="1"/>
      <c r="FZ92" s="1"/>
      <c r="GA92" s="120"/>
      <c r="GB92" s="1"/>
      <c r="GC92" s="1"/>
      <c r="GD92" s="82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85"/>
      <c r="IK92" s="85"/>
      <c r="IL92" s="85"/>
      <c r="IM92" s="85"/>
      <c r="IN92" s="85"/>
      <c r="IO92" s="85"/>
      <c r="IP92" s="85"/>
      <c r="IQ92" s="85"/>
      <c r="IR92" s="85"/>
      <c r="IS92" s="85"/>
      <c r="IT92" s="85"/>
      <c r="IU92" s="85"/>
      <c r="IV92" s="85"/>
      <c r="IW92" s="85"/>
      <c r="IX92" s="85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85"/>
      <c r="JT92" s="85"/>
      <c r="JU92" s="85"/>
      <c r="JV92" s="85"/>
      <c r="JW92" s="85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</row>
    <row r="93" spans="1:343" s="10" customFormat="1" ht="18" customHeight="1" x14ac:dyDescent="0.2">
      <c r="A93" s="12">
        <v>47</v>
      </c>
      <c r="B93" s="32" t="s">
        <v>502</v>
      </c>
      <c r="C93" s="1">
        <v>9378</v>
      </c>
      <c r="D93" s="4" t="s">
        <v>503</v>
      </c>
      <c r="E93" s="1">
        <v>12047</v>
      </c>
      <c r="F93" s="1">
        <v>2017</v>
      </c>
      <c r="G93" s="4" t="s">
        <v>83</v>
      </c>
      <c r="H93"/>
      <c r="I93" s="1">
        <f t="shared" si="5"/>
        <v>1</v>
      </c>
      <c r="J93" s="12">
        <f t="shared" ref="J93:J98" si="6">I93</f>
        <v>1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1"/>
      <c r="AK93" s="9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20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 t="s">
        <v>241</v>
      </c>
      <c r="IK93" s="1"/>
      <c r="IL93" s="1"/>
      <c r="IM93" s="1"/>
      <c r="IN93" s="1">
        <v>1</v>
      </c>
      <c r="IO93" s="1" t="s">
        <v>241</v>
      </c>
      <c r="IP93" s="1"/>
      <c r="IQ93" s="1"/>
      <c r="IR93" s="1"/>
      <c r="IS93" s="1"/>
      <c r="IT93" s="1"/>
      <c r="IU93" s="1" t="s">
        <v>241</v>
      </c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85"/>
      <c r="JT93" s="85"/>
      <c r="JU93" s="85"/>
      <c r="JV93" s="85"/>
      <c r="JW93" s="85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</row>
    <row r="94" spans="1:343" ht="15.95" customHeight="1" x14ac:dyDescent="0.2">
      <c r="A94" s="12">
        <v>47</v>
      </c>
      <c r="B94" s="32" t="s">
        <v>233</v>
      </c>
      <c r="C94" s="1">
        <v>1816</v>
      </c>
      <c r="D94" t="s">
        <v>234</v>
      </c>
      <c r="E94" s="1">
        <v>11650</v>
      </c>
      <c r="G94" t="s">
        <v>235</v>
      </c>
      <c r="I94" s="1">
        <f t="shared" si="5"/>
        <v>1</v>
      </c>
      <c r="J94" s="12">
        <f t="shared" si="6"/>
        <v>1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>
        <v>1</v>
      </c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20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79"/>
      <c r="KV94" s="79"/>
      <c r="KW94" s="79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</row>
    <row r="95" spans="1:343" ht="15.95" customHeight="1" x14ac:dyDescent="0.2">
      <c r="A95" s="12">
        <v>47</v>
      </c>
      <c r="B95" s="32" t="s">
        <v>535</v>
      </c>
      <c r="C95" s="1">
        <v>1846</v>
      </c>
      <c r="D95" s="4" t="s">
        <v>185</v>
      </c>
      <c r="E95" s="1">
        <v>10631</v>
      </c>
      <c r="F95" s="1">
        <v>2013</v>
      </c>
      <c r="G95" s="4" t="s">
        <v>83</v>
      </c>
      <c r="I95" s="1">
        <f t="shared" si="5"/>
        <v>1</v>
      </c>
      <c r="J95" s="12">
        <f t="shared" si="6"/>
        <v>1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20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>
        <v>1</v>
      </c>
      <c r="KO95" s="1"/>
      <c r="KP95" s="1"/>
      <c r="KQ95" s="1"/>
      <c r="KR95" s="1"/>
      <c r="KS95" s="1"/>
      <c r="KT95" s="1"/>
      <c r="KU95" s="85"/>
      <c r="KV95" s="85"/>
      <c r="KW95" s="85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</row>
    <row r="96" spans="1:343" ht="15.95" customHeight="1" x14ac:dyDescent="0.2">
      <c r="A96" s="12">
        <v>47</v>
      </c>
      <c r="B96" s="32" t="s">
        <v>406</v>
      </c>
      <c r="C96" s="1">
        <v>9290</v>
      </c>
      <c r="D96" s="4" t="s">
        <v>407</v>
      </c>
      <c r="G96" s="4" t="s">
        <v>108</v>
      </c>
      <c r="I96" s="1">
        <f t="shared" si="5"/>
        <v>1</v>
      </c>
      <c r="J96" s="12">
        <f t="shared" si="6"/>
        <v>1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>
        <v>1</v>
      </c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20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85"/>
      <c r="KV96" s="85"/>
      <c r="KW96" s="85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</row>
    <row r="97" spans="1:343" s="10" customFormat="1" ht="18" customHeight="1" x14ac:dyDescent="0.2">
      <c r="A97" s="12">
        <v>52</v>
      </c>
      <c r="B97" s="32" t="s">
        <v>119</v>
      </c>
      <c r="C97" s="1">
        <v>8770</v>
      </c>
      <c r="D97" t="s">
        <v>120</v>
      </c>
      <c r="E97" s="1">
        <v>11274</v>
      </c>
      <c r="F97" s="1">
        <v>2015</v>
      </c>
      <c r="G97" t="s">
        <v>121</v>
      </c>
      <c r="H97"/>
      <c r="I97" s="1">
        <f t="shared" si="5"/>
        <v>0</v>
      </c>
      <c r="J97" s="12">
        <f t="shared" si="6"/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9" t="s">
        <v>241</v>
      </c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79"/>
      <c r="JT97" s="79"/>
      <c r="JU97" s="79"/>
      <c r="JV97" s="79"/>
      <c r="JW97" s="79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</row>
    <row r="98" spans="1:343" s="10" customFormat="1" ht="18" customHeight="1" x14ac:dyDescent="0.2">
      <c r="A98" s="12"/>
      <c r="B98" s="32"/>
      <c r="C98" s="1">
        <v>8770</v>
      </c>
      <c r="D98" t="s">
        <v>125</v>
      </c>
      <c r="E98" s="1">
        <v>11171</v>
      </c>
      <c r="F98" s="1">
        <v>2015</v>
      </c>
      <c r="G98" s="4" t="s">
        <v>121</v>
      </c>
      <c r="H98"/>
      <c r="I98" s="1">
        <f t="shared" si="5"/>
        <v>0</v>
      </c>
      <c r="J98" s="12">
        <f t="shared" si="6"/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9" t="s">
        <v>241</v>
      </c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79"/>
      <c r="JT98" s="79"/>
      <c r="JU98" s="79"/>
      <c r="JV98" s="79"/>
      <c r="JW98" s="79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</row>
    <row r="99" spans="1:343" s="10" customFormat="1" ht="18" customHeight="1" x14ac:dyDescent="0.2">
      <c r="A99" s="12">
        <v>52</v>
      </c>
      <c r="B99" s="32" t="s">
        <v>122</v>
      </c>
      <c r="C99" s="1" t="s">
        <v>123</v>
      </c>
      <c r="D99" t="s">
        <v>124</v>
      </c>
      <c r="E99" s="1">
        <v>11191</v>
      </c>
      <c r="F99" s="1">
        <v>2015</v>
      </c>
      <c r="G99" t="s">
        <v>83</v>
      </c>
      <c r="H99"/>
      <c r="I99" s="1">
        <f t="shared" si="5"/>
        <v>0</v>
      </c>
      <c r="J99" s="12">
        <f t="shared" ref="J99:J108" si="7">I99</f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79"/>
      <c r="JT99" s="79"/>
      <c r="JU99" s="79"/>
      <c r="JV99" s="79"/>
      <c r="JW99" s="79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</row>
    <row r="100" spans="1:343" s="10" customFormat="1" ht="18" customHeight="1" x14ac:dyDescent="0.2">
      <c r="A100" s="12">
        <v>52</v>
      </c>
      <c r="B100" s="32" t="s">
        <v>269</v>
      </c>
      <c r="C100" s="1">
        <v>5924</v>
      </c>
      <c r="D100" s="4" t="s">
        <v>270</v>
      </c>
      <c r="E100" s="1">
        <v>9762</v>
      </c>
      <c r="F100" s="1">
        <v>2009</v>
      </c>
      <c r="G100" s="4" t="s">
        <v>66</v>
      </c>
      <c r="H100"/>
      <c r="I100" s="1">
        <f t="shared" si="5"/>
        <v>0</v>
      </c>
      <c r="J100" s="12">
        <f t="shared" si="7"/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9" t="s">
        <v>241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20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85"/>
      <c r="JT100" s="85"/>
      <c r="JU100" s="85"/>
      <c r="JV100" s="85"/>
      <c r="JW100" s="85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9" t="s">
        <v>241</v>
      </c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</row>
    <row r="101" spans="1:343" s="10" customFormat="1" ht="18" customHeight="1" x14ac:dyDescent="0.2">
      <c r="A101" s="12">
        <v>52</v>
      </c>
      <c r="B101" s="32" t="s">
        <v>274</v>
      </c>
      <c r="C101" s="1">
        <v>3055</v>
      </c>
      <c r="D101" s="4" t="s">
        <v>275</v>
      </c>
      <c r="E101" s="1">
        <v>11808</v>
      </c>
      <c r="F101" s="1">
        <v>2012</v>
      </c>
      <c r="G101" s="4" t="s">
        <v>101</v>
      </c>
      <c r="H101"/>
      <c r="I101" s="1">
        <f t="shared" si="5"/>
        <v>0</v>
      </c>
      <c r="J101" s="12">
        <f t="shared" si="7"/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9" t="s">
        <v>241</v>
      </c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9" t="s">
        <v>241</v>
      </c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20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85"/>
      <c r="JT101" s="85"/>
      <c r="JU101" s="85"/>
      <c r="JV101" s="85"/>
      <c r="JW101" s="85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</row>
    <row r="102" spans="1:343" s="10" customFormat="1" ht="18" customHeight="1" x14ac:dyDescent="0.2">
      <c r="A102" s="12">
        <v>52</v>
      </c>
      <c r="B102" s="32" t="s">
        <v>276</v>
      </c>
      <c r="C102" s="1">
        <v>8084</v>
      </c>
      <c r="D102" s="4" t="s">
        <v>277</v>
      </c>
      <c r="E102" s="1">
        <v>9104</v>
      </c>
      <c r="F102" s="1">
        <v>2011</v>
      </c>
      <c r="G102" s="4" t="s">
        <v>121</v>
      </c>
      <c r="H102"/>
      <c r="I102" s="1">
        <f t="shared" si="5"/>
        <v>0</v>
      </c>
      <c r="J102" s="12">
        <f t="shared" si="7"/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9" t="s">
        <v>241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20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85"/>
      <c r="JT102" s="85"/>
      <c r="JU102" s="85"/>
      <c r="JV102" s="85"/>
      <c r="JW102" s="85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</row>
    <row r="103" spans="1:343" s="10" customFormat="1" ht="18" customHeight="1" x14ac:dyDescent="0.2">
      <c r="A103" s="12">
        <v>52</v>
      </c>
      <c r="B103" s="32" t="s">
        <v>296</v>
      </c>
      <c r="C103" s="1">
        <v>8997</v>
      </c>
      <c r="D103" s="4" t="s">
        <v>297</v>
      </c>
      <c r="E103" s="1">
        <v>11741</v>
      </c>
      <c r="F103" s="1">
        <v>2018</v>
      </c>
      <c r="G103" s="4" t="s">
        <v>281</v>
      </c>
      <c r="H103"/>
      <c r="I103" s="1">
        <f t="shared" si="5"/>
        <v>0</v>
      </c>
      <c r="J103" s="12">
        <f t="shared" si="7"/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9"/>
      <c r="AJ103" s="9" t="s">
        <v>241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20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85"/>
      <c r="JT103" s="85"/>
      <c r="JU103" s="85"/>
      <c r="JV103" s="85"/>
      <c r="JW103" s="85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</row>
    <row r="104" spans="1:343" s="10" customFormat="1" ht="18" customHeight="1" x14ac:dyDescent="0.2">
      <c r="A104" s="12">
        <v>52</v>
      </c>
      <c r="B104" s="32" t="s">
        <v>349</v>
      </c>
      <c r="C104" s="1">
        <v>3807</v>
      </c>
      <c r="D104" s="4" t="s">
        <v>350</v>
      </c>
      <c r="E104" s="1">
        <v>9681</v>
      </c>
      <c r="F104" s="1">
        <v>2009</v>
      </c>
      <c r="G104" s="4" t="s">
        <v>111</v>
      </c>
      <c r="H104"/>
      <c r="I104" s="1">
        <f t="shared" si="5"/>
        <v>0</v>
      </c>
      <c r="J104" s="12">
        <f t="shared" si="7"/>
        <v>0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9"/>
      <c r="AJ104" s="9"/>
      <c r="AK104" s="1"/>
      <c r="AL104" s="1"/>
      <c r="AM104" s="1"/>
      <c r="AN104" s="1"/>
      <c r="AO104" s="9"/>
      <c r="AP104" s="9"/>
      <c r="AQ104" s="1"/>
      <c r="AR104" s="9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9" t="s">
        <v>241</v>
      </c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20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85"/>
      <c r="JT104" s="85"/>
      <c r="JU104" s="85"/>
      <c r="JV104" s="85"/>
      <c r="JW104" s="85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</row>
    <row r="105" spans="1:343" s="10" customFormat="1" ht="18" customHeight="1" x14ac:dyDescent="0.2">
      <c r="A105" s="12">
        <v>52</v>
      </c>
      <c r="B105" s="32" t="s">
        <v>352</v>
      </c>
      <c r="C105" s="1">
        <v>6134</v>
      </c>
      <c r="D105" s="4" t="s">
        <v>353</v>
      </c>
      <c r="E105" s="1">
        <v>9765</v>
      </c>
      <c r="F105" s="1">
        <v>2010</v>
      </c>
      <c r="G105" s="4" t="s">
        <v>111</v>
      </c>
      <c r="H105"/>
      <c r="I105" s="1">
        <f t="shared" si="5"/>
        <v>0</v>
      </c>
      <c r="J105" s="12">
        <f t="shared" si="7"/>
        <v>0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9"/>
      <c r="AJ105" s="9"/>
      <c r="AK105" s="1"/>
      <c r="AL105" s="1"/>
      <c r="AM105" s="1"/>
      <c r="AN105" s="1"/>
      <c r="AO105" s="9"/>
      <c r="AP105" s="9"/>
      <c r="AQ105" s="1"/>
      <c r="AR105" s="9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9" t="s">
        <v>241</v>
      </c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20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85"/>
      <c r="JT105" s="85"/>
      <c r="JU105" s="85"/>
      <c r="JV105" s="85"/>
      <c r="JW105" s="85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</row>
    <row r="106" spans="1:343" s="10" customFormat="1" ht="18" customHeight="1" x14ac:dyDescent="0.2">
      <c r="A106" s="12">
        <v>52</v>
      </c>
      <c r="B106" s="32" t="s">
        <v>356</v>
      </c>
      <c r="C106" s="1">
        <v>5233</v>
      </c>
      <c r="D106" s="4" t="s">
        <v>357</v>
      </c>
      <c r="E106" s="1">
        <v>11834</v>
      </c>
      <c r="F106" s="1">
        <v>2009</v>
      </c>
      <c r="G106" s="4" t="s">
        <v>83</v>
      </c>
      <c r="H106"/>
      <c r="I106" s="1">
        <f t="shared" si="5"/>
        <v>0</v>
      </c>
      <c r="J106" s="12">
        <f t="shared" si="7"/>
        <v>0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9"/>
      <c r="AJ106" s="9"/>
      <c r="AK106" s="1"/>
      <c r="AL106" s="1"/>
      <c r="AM106" s="1"/>
      <c r="AN106" s="1"/>
      <c r="AO106" s="9"/>
      <c r="AP106" s="9"/>
      <c r="AQ106" s="1"/>
      <c r="AR106" s="9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9" t="s">
        <v>241</v>
      </c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20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85"/>
      <c r="JT106" s="85"/>
      <c r="JU106" s="85"/>
      <c r="JV106" s="85"/>
      <c r="JW106" s="85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9" t="s">
        <v>241</v>
      </c>
      <c r="KO106" s="1"/>
      <c r="KP106" s="1" t="s">
        <v>241</v>
      </c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</row>
    <row r="107" spans="1:343" s="10" customFormat="1" ht="18" customHeight="1" x14ac:dyDescent="0.2">
      <c r="A107" s="12">
        <v>52</v>
      </c>
      <c r="B107" s="32" t="s">
        <v>358</v>
      </c>
      <c r="C107" s="1">
        <v>9132</v>
      </c>
      <c r="D107" s="4" t="s">
        <v>359</v>
      </c>
      <c r="E107" s="1">
        <v>11642</v>
      </c>
      <c r="F107" s="1">
        <v>2015</v>
      </c>
      <c r="G107" s="4" t="s">
        <v>83</v>
      </c>
      <c r="H107"/>
      <c r="I107" s="1">
        <f t="shared" si="5"/>
        <v>0</v>
      </c>
      <c r="J107" s="12">
        <f t="shared" si="7"/>
        <v>0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9"/>
      <c r="AJ107" s="9"/>
      <c r="AK107" s="1"/>
      <c r="AL107" s="1"/>
      <c r="AM107" s="1"/>
      <c r="AN107" s="1"/>
      <c r="AO107" s="9"/>
      <c r="AP107" s="9"/>
      <c r="AQ107" s="1"/>
      <c r="AR107" s="9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9" t="s">
        <v>241</v>
      </c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20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85"/>
      <c r="JT107" s="85"/>
      <c r="JU107" s="85"/>
      <c r="JV107" s="85"/>
      <c r="JW107" s="85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</row>
    <row r="108" spans="1:343" ht="15.95" customHeight="1" x14ac:dyDescent="0.2">
      <c r="A108" s="12">
        <v>52</v>
      </c>
      <c r="B108" s="32" t="s">
        <v>74</v>
      </c>
      <c r="C108" s="1">
        <v>6122</v>
      </c>
      <c r="D108" t="s">
        <v>62</v>
      </c>
      <c r="E108" s="1">
        <v>10808</v>
      </c>
      <c r="F108" s="1">
        <v>2012</v>
      </c>
      <c r="G108" t="s">
        <v>75</v>
      </c>
      <c r="I108" s="1">
        <f t="shared" si="5"/>
        <v>0</v>
      </c>
      <c r="J108" s="12">
        <f t="shared" si="7"/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9" t="s">
        <v>241</v>
      </c>
      <c r="AJ108" s="1"/>
      <c r="AK108" s="9" t="s">
        <v>241</v>
      </c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79"/>
      <c r="JT108" s="79"/>
      <c r="JU108" s="79"/>
      <c r="JV108" s="79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</row>
    <row r="109" spans="1:343" s="10" customFormat="1" ht="18" customHeight="1" x14ac:dyDescent="0.2">
      <c r="A109" s="12">
        <v>52</v>
      </c>
      <c r="B109" s="32" t="s">
        <v>85</v>
      </c>
      <c r="C109" s="1">
        <v>6753</v>
      </c>
      <c r="D109" s="4" t="s">
        <v>86</v>
      </c>
      <c r="E109" s="1">
        <v>11391</v>
      </c>
      <c r="F109" s="1">
        <v>2013</v>
      </c>
      <c r="G109" t="s">
        <v>83</v>
      </c>
      <c r="H109"/>
      <c r="I109" s="1">
        <f t="shared" ref="I109:I120" si="8">SUM(K109:ME109)</f>
        <v>0</v>
      </c>
      <c r="J109" s="12">
        <f>SUM(I109:I110)</f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9" t="s">
        <v>241</v>
      </c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82"/>
      <c r="FM109" s="1"/>
      <c r="FN109" s="1"/>
      <c r="FO109" s="82"/>
      <c r="FP109" s="83"/>
      <c r="FQ109" s="83"/>
      <c r="FR109" s="1"/>
      <c r="FS109" s="1"/>
      <c r="FT109" s="1"/>
      <c r="FU109" s="1"/>
      <c r="FV109" s="1"/>
      <c r="FW109" s="83"/>
      <c r="FX109" s="83"/>
      <c r="FY109" s="1"/>
      <c r="FZ109" s="1"/>
      <c r="GA109" s="1"/>
      <c r="GB109" s="1"/>
      <c r="GC109" s="1"/>
      <c r="GD109" s="82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</row>
    <row r="110" spans="1:343" s="10" customFormat="1" ht="18" customHeight="1" x14ac:dyDescent="0.2">
      <c r="A110" s="12"/>
      <c r="B110" s="41"/>
      <c r="C110" s="1"/>
      <c r="D110" s="4" t="s">
        <v>87</v>
      </c>
      <c r="E110" s="1">
        <v>9855</v>
      </c>
      <c r="F110" s="1">
        <v>2011</v>
      </c>
      <c r="G110"/>
      <c r="H110"/>
      <c r="I110" s="1">
        <f t="shared" si="8"/>
        <v>0</v>
      </c>
      <c r="J110" s="1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82"/>
      <c r="FM110" s="1"/>
      <c r="FN110" s="1"/>
      <c r="FO110" s="82"/>
      <c r="FP110" s="83"/>
      <c r="FQ110" s="83"/>
      <c r="FR110" s="1"/>
      <c r="FS110" s="1"/>
      <c r="FT110" s="1"/>
      <c r="FU110" s="1"/>
      <c r="FV110" s="1"/>
      <c r="FW110" s="83"/>
      <c r="FX110" s="83"/>
      <c r="FY110" s="1"/>
      <c r="FZ110" s="1"/>
      <c r="GA110" s="1"/>
      <c r="GB110" s="1"/>
      <c r="GC110" s="1"/>
      <c r="GD110" s="82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79"/>
      <c r="JT110" s="79"/>
      <c r="JU110" s="79"/>
      <c r="JV110" s="79"/>
      <c r="JW110" s="79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</row>
    <row r="111" spans="1:343" s="10" customFormat="1" ht="18" customHeight="1" x14ac:dyDescent="0.2">
      <c r="A111" s="12">
        <v>52</v>
      </c>
      <c r="B111" s="32" t="s">
        <v>386</v>
      </c>
      <c r="C111" s="1">
        <v>2764</v>
      </c>
      <c r="D111" s="4" t="s">
        <v>387</v>
      </c>
      <c r="E111" s="1">
        <v>11769</v>
      </c>
      <c r="F111" s="1"/>
      <c r="G111" s="4" t="s">
        <v>382</v>
      </c>
      <c r="H111"/>
      <c r="I111" s="1">
        <f t="shared" si="8"/>
        <v>0</v>
      </c>
      <c r="J111" s="12">
        <f>Tabuľka11[[#This Row],[Stĺpec8]]</f>
        <v>0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9" t="s">
        <v>241</v>
      </c>
      <c r="CD111" s="9" t="s">
        <v>241</v>
      </c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9" t="s">
        <v>241</v>
      </c>
      <c r="CX111" s="9" t="s">
        <v>241</v>
      </c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82"/>
      <c r="FM111" s="1"/>
      <c r="FN111" s="1"/>
      <c r="FO111" s="82"/>
      <c r="FP111" s="83"/>
      <c r="FQ111" s="83"/>
      <c r="FR111" s="1"/>
      <c r="FS111" s="1"/>
      <c r="FT111" s="1"/>
      <c r="FU111" s="1"/>
      <c r="FV111" s="1"/>
      <c r="FW111" s="83"/>
      <c r="FX111" s="83"/>
      <c r="FY111" s="1"/>
      <c r="FZ111" s="1"/>
      <c r="GA111" s="120"/>
      <c r="GB111" s="1"/>
      <c r="GC111" s="1"/>
      <c r="GD111" s="82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85"/>
      <c r="JT111" s="85"/>
      <c r="JU111" s="85"/>
      <c r="JV111" s="85"/>
      <c r="JW111" s="85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</row>
    <row r="112" spans="1:343" s="10" customFormat="1" ht="18" customHeight="1" x14ac:dyDescent="0.2">
      <c r="A112" s="12">
        <v>52</v>
      </c>
      <c r="B112" s="32" t="s">
        <v>411</v>
      </c>
      <c r="C112" s="1">
        <v>80</v>
      </c>
      <c r="D112" s="4" t="s">
        <v>412</v>
      </c>
      <c r="E112" s="1">
        <v>8445</v>
      </c>
      <c r="F112" s="1"/>
      <c r="G112" s="4" t="s">
        <v>413</v>
      </c>
      <c r="H112"/>
      <c r="I112" s="1">
        <f t="shared" si="8"/>
        <v>0</v>
      </c>
      <c r="J112" s="12">
        <f>Tabuľka11[[#This Row],[Stĺpec8]]</f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9"/>
      <c r="CD112" s="9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9"/>
      <c r="CX112" s="1"/>
      <c r="CY112" s="1"/>
      <c r="CZ112" s="9" t="s">
        <v>241</v>
      </c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 t="s">
        <v>241</v>
      </c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82"/>
      <c r="FM112" s="1"/>
      <c r="FN112" s="1"/>
      <c r="FO112" s="82"/>
      <c r="FP112" s="83"/>
      <c r="FQ112" s="83"/>
      <c r="FR112" s="1"/>
      <c r="FS112" s="1"/>
      <c r="FT112" s="1"/>
      <c r="FU112" s="1"/>
      <c r="FV112" s="1"/>
      <c r="FW112" s="83"/>
      <c r="FX112" s="83"/>
      <c r="FY112" s="1"/>
      <c r="FZ112" s="1"/>
      <c r="GA112" s="120"/>
      <c r="GB112" s="1"/>
      <c r="GC112" s="1"/>
      <c r="GD112" s="82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85"/>
      <c r="JT112" s="85"/>
      <c r="JU112" s="85"/>
      <c r="JV112" s="85"/>
      <c r="JW112" s="85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</row>
    <row r="113" spans="1:343" s="10" customFormat="1" ht="18" customHeight="1" x14ac:dyDescent="0.2">
      <c r="A113" s="12">
        <v>52</v>
      </c>
      <c r="B113" s="32" t="s">
        <v>456</v>
      </c>
      <c r="C113" s="1">
        <v>9226</v>
      </c>
      <c r="D113" s="4" t="s">
        <v>188</v>
      </c>
      <c r="E113" s="1">
        <v>9994</v>
      </c>
      <c r="F113" s="1"/>
      <c r="G113" s="4" t="s">
        <v>80</v>
      </c>
      <c r="H113"/>
      <c r="I113" s="1">
        <f t="shared" si="8"/>
        <v>0</v>
      </c>
      <c r="J113" s="12">
        <f>Tabuľka11[[#This Row],[Stĺpec8]]</f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9"/>
      <c r="CD113" s="9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9"/>
      <c r="CX113" s="1"/>
      <c r="CY113" s="1"/>
      <c r="CZ113" s="9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9" t="s">
        <v>241</v>
      </c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82"/>
      <c r="FM113" s="1"/>
      <c r="FN113" s="1"/>
      <c r="FO113" s="82"/>
      <c r="FP113" s="83"/>
      <c r="FQ113" s="83"/>
      <c r="FR113" s="1"/>
      <c r="FS113" s="1"/>
      <c r="FT113" s="1" t="s">
        <v>241</v>
      </c>
      <c r="FU113" s="1"/>
      <c r="FV113" s="1"/>
      <c r="FW113" s="83"/>
      <c r="FX113" s="83"/>
      <c r="FY113" s="1"/>
      <c r="FZ113" s="1"/>
      <c r="GA113" s="120"/>
      <c r="GB113" s="1"/>
      <c r="GC113" s="1"/>
      <c r="GD113" s="82"/>
      <c r="GE113" s="1"/>
      <c r="GF113" s="1"/>
      <c r="GG113" s="1" t="s">
        <v>241</v>
      </c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85"/>
      <c r="JT113" s="85"/>
      <c r="JU113" s="85"/>
      <c r="JV113" s="85"/>
      <c r="JW113" s="85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</row>
    <row r="114" spans="1:343" s="10" customFormat="1" ht="18" customHeight="1" x14ac:dyDescent="0.2">
      <c r="A114" s="12">
        <v>52</v>
      </c>
      <c r="B114" s="32" t="s">
        <v>490</v>
      </c>
      <c r="C114" s="1">
        <v>919</v>
      </c>
      <c r="D114" s="4" t="s">
        <v>491</v>
      </c>
      <c r="E114" s="1">
        <v>11876</v>
      </c>
      <c r="F114" s="1"/>
      <c r="G114" s="4" t="s">
        <v>492</v>
      </c>
      <c r="H114"/>
      <c r="I114" s="1">
        <f t="shared" si="8"/>
        <v>0</v>
      </c>
      <c r="J114" s="12">
        <f>Tabuľka11[[#This Row],[Stĺpec8]]</f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9"/>
      <c r="CD114" s="9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9"/>
      <c r="CX114" s="1"/>
      <c r="CY114" s="1"/>
      <c r="CZ114" s="9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9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82"/>
      <c r="FM114" s="1"/>
      <c r="FN114" s="1"/>
      <c r="FO114" s="82"/>
      <c r="FP114" s="83"/>
      <c r="FQ114" s="83"/>
      <c r="FR114" s="1"/>
      <c r="FS114" s="1"/>
      <c r="FT114" s="1"/>
      <c r="FU114" s="1"/>
      <c r="FV114" s="1"/>
      <c r="FW114" s="83"/>
      <c r="FX114" s="83"/>
      <c r="FY114" s="1"/>
      <c r="FZ114" s="1"/>
      <c r="GA114" s="120"/>
      <c r="GB114" s="1"/>
      <c r="GC114" s="1"/>
      <c r="GD114" s="82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9" t="s">
        <v>241</v>
      </c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85"/>
      <c r="JT114" s="85"/>
      <c r="JU114" s="85"/>
      <c r="JV114" s="85"/>
      <c r="JW114" s="85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</row>
    <row r="115" spans="1:343" s="10" customFormat="1" ht="18" customHeight="1" x14ac:dyDescent="0.2">
      <c r="A115" s="12">
        <v>52</v>
      </c>
      <c r="B115" s="32" t="s">
        <v>514</v>
      </c>
      <c r="C115" s="1">
        <v>5734</v>
      </c>
      <c r="D115" s="4" t="s">
        <v>515</v>
      </c>
      <c r="E115" s="1">
        <v>10332</v>
      </c>
      <c r="F115" s="1">
        <v>2013</v>
      </c>
      <c r="G115" s="4" t="s">
        <v>516</v>
      </c>
      <c r="H115"/>
      <c r="I115" s="1">
        <f t="shared" si="8"/>
        <v>0</v>
      </c>
      <c r="J115" s="12">
        <f>Tabuľka11[[#This Row],[Stĺpec8]]</f>
        <v>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9"/>
      <c r="CD115" s="9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9"/>
      <c r="CX115" s="1"/>
      <c r="CY115" s="1"/>
      <c r="CZ115" s="9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9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82"/>
      <c r="FM115" s="1"/>
      <c r="FN115" s="1"/>
      <c r="FO115" s="82"/>
      <c r="FP115" s="83"/>
      <c r="FQ115" s="83"/>
      <c r="FR115" s="1"/>
      <c r="FS115" s="1"/>
      <c r="FT115" s="1"/>
      <c r="FU115" s="1"/>
      <c r="FV115" s="1"/>
      <c r="FW115" s="83"/>
      <c r="FX115" s="83"/>
      <c r="FY115" s="1"/>
      <c r="FZ115" s="1"/>
      <c r="GA115" s="120"/>
      <c r="GB115" s="1"/>
      <c r="GC115" s="1"/>
      <c r="GD115" s="82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9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1" t="s">
        <v>241</v>
      </c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85"/>
      <c r="JT115" s="85"/>
      <c r="JU115" s="85"/>
      <c r="JV115" s="85"/>
      <c r="JW115" s="85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</row>
    <row r="116" spans="1:343" s="10" customFormat="1" ht="18" customHeight="1" x14ac:dyDescent="0.2">
      <c r="A116" s="12">
        <v>52</v>
      </c>
      <c r="B116" s="32" t="s">
        <v>537</v>
      </c>
      <c r="C116" s="1">
        <v>983</v>
      </c>
      <c r="D116" s="4" t="s">
        <v>538</v>
      </c>
      <c r="E116" s="1">
        <v>8236</v>
      </c>
      <c r="F116" s="1">
        <v>2008</v>
      </c>
      <c r="G116" s="4" t="s">
        <v>75</v>
      </c>
      <c r="H116"/>
      <c r="I116" s="1">
        <f t="shared" si="8"/>
        <v>0</v>
      </c>
      <c r="J116" s="12">
        <f>Tabuľka11[[#This Row],[Stĺpec8]]</f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9"/>
      <c r="CD116" s="9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9"/>
      <c r="CX116" s="1"/>
      <c r="CY116" s="1"/>
      <c r="CZ116" s="9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9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82"/>
      <c r="FM116" s="1"/>
      <c r="FN116" s="1"/>
      <c r="FO116" s="82"/>
      <c r="FP116" s="83"/>
      <c r="FQ116" s="83"/>
      <c r="FR116" s="1"/>
      <c r="FS116" s="1"/>
      <c r="FT116" s="1"/>
      <c r="FU116" s="1"/>
      <c r="FV116" s="1"/>
      <c r="FW116" s="83"/>
      <c r="FX116" s="83"/>
      <c r="FY116" s="1"/>
      <c r="FZ116" s="1"/>
      <c r="GA116" s="120"/>
      <c r="GB116" s="1"/>
      <c r="GC116" s="1"/>
      <c r="GD116" s="82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9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85"/>
      <c r="JT116" s="85"/>
      <c r="JU116" s="85"/>
      <c r="JV116" s="85"/>
      <c r="JW116" s="85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9" t="s">
        <v>241</v>
      </c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</row>
    <row r="117" spans="1:343" s="10" customFormat="1" ht="18" customHeight="1" x14ac:dyDescent="0.2">
      <c r="A117" s="12">
        <v>52</v>
      </c>
      <c r="B117" s="11" t="s">
        <v>114</v>
      </c>
      <c r="C117" s="1">
        <v>3617</v>
      </c>
      <c r="D117" s="4" t="s">
        <v>115</v>
      </c>
      <c r="E117" s="1">
        <v>11470</v>
      </c>
      <c r="F117" s="1">
        <v>2017</v>
      </c>
      <c r="G117" s="4" t="s">
        <v>146</v>
      </c>
      <c r="H117"/>
      <c r="I117" s="1">
        <f t="shared" si="8"/>
        <v>0</v>
      </c>
      <c r="J117" s="12">
        <f>Tabuľka11[[#This Row],[Stĺpec8]]</f>
        <v>0</v>
      </c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6" t="s">
        <v>241</v>
      </c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</row>
    <row r="118" spans="1:343" s="10" customFormat="1" ht="18" customHeight="1" x14ac:dyDescent="0.2">
      <c r="A118" s="12">
        <v>52</v>
      </c>
      <c r="B118" s="32" t="s">
        <v>106</v>
      </c>
      <c r="C118" s="1">
        <v>4969</v>
      </c>
      <c r="D118" t="s">
        <v>107</v>
      </c>
      <c r="E118" s="1">
        <v>10112</v>
      </c>
      <c r="F118" s="1">
        <v>2013</v>
      </c>
      <c r="G118" t="s">
        <v>108</v>
      </c>
      <c r="H118"/>
      <c r="I118" s="1">
        <f t="shared" ref="I118" si="9">SUM(K118:LF118)</f>
        <v>0</v>
      </c>
      <c r="J118" s="12">
        <f t="shared" ref="J118" si="10">I118</f>
        <v>0</v>
      </c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6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6" t="s">
        <v>241</v>
      </c>
      <c r="ED118" s="136" t="s">
        <v>241</v>
      </c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83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</row>
    <row r="119" spans="1:343" s="10" customFormat="1" ht="18" customHeight="1" x14ac:dyDescent="0.2">
      <c r="A119" s="12">
        <v>52</v>
      </c>
      <c r="B119" s="32" t="s">
        <v>552</v>
      </c>
      <c r="C119" s="25">
        <v>4762</v>
      </c>
      <c r="D119" s="89" t="s">
        <v>553</v>
      </c>
      <c r="E119" s="25">
        <v>12103</v>
      </c>
      <c r="F119" s="25">
        <v>2018</v>
      </c>
      <c r="G119" s="4" t="s">
        <v>554</v>
      </c>
      <c r="H119"/>
      <c r="I119" s="1">
        <f t="shared" si="8"/>
        <v>0</v>
      </c>
      <c r="J119" s="12">
        <f>Tabuľka11[[#This Row],[Stĺpec8]]</f>
        <v>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9"/>
      <c r="CD119" s="9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9"/>
      <c r="CX119" s="1"/>
      <c r="CY119" s="1"/>
      <c r="CZ119" s="9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9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82"/>
      <c r="FM119" s="1"/>
      <c r="FN119" s="1"/>
      <c r="FO119" s="82"/>
      <c r="FP119" s="83"/>
      <c r="FQ119" s="83"/>
      <c r="FR119" s="1"/>
      <c r="FS119" s="1"/>
      <c r="FT119" s="1"/>
      <c r="FU119" s="1"/>
      <c r="FV119" s="1"/>
      <c r="FW119" s="83"/>
      <c r="FX119" s="83"/>
      <c r="FY119" s="1"/>
      <c r="FZ119" s="1"/>
      <c r="GA119" s="120"/>
      <c r="GB119" s="1"/>
      <c r="GC119" s="1"/>
      <c r="GD119" s="82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9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85"/>
      <c r="JT119" s="85"/>
      <c r="JU119" s="85"/>
      <c r="JV119" s="85"/>
      <c r="JW119" s="85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9"/>
      <c r="KO119" s="1" t="s">
        <v>241</v>
      </c>
      <c r="KP119" s="1"/>
      <c r="KQ119" s="1"/>
      <c r="KR119" s="1"/>
      <c r="KS119" s="1"/>
      <c r="KT119" s="1"/>
      <c r="KU119" s="1"/>
      <c r="KV119" s="9" t="s">
        <v>241</v>
      </c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</row>
    <row r="120" spans="1:343" s="159" customFormat="1" ht="18" customHeight="1" x14ac:dyDescent="0.2">
      <c r="A120" s="152">
        <v>52</v>
      </c>
      <c r="B120" s="153" t="s">
        <v>99</v>
      </c>
      <c r="C120" s="91">
        <v>6801</v>
      </c>
      <c r="D120" s="154" t="s">
        <v>100</v>
      </c>
      <c r="E120" s="91">
        <v>10756</v>
      </c>
      <c r="F120" s="91">
        <v>2012</v>
      </c>
      <c r="G120" s="155" t="s">
        <v>101</v>
      </c>
      <c r="H120" s="155"/>
      <c r="I120" s="1">
        <f t="shared" si="8"/>
        <v>0</v>
      </c>
      <c r="J120" s="12">
        <f>Tabuľka11[[#This Row],[Stĺpec8]]</f>
        <v>0</v>
      </c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156" t="s">
        <v>241</v>
      </c>
      <c r="AJ120" s="91"/>
      <c r="AK120" s="156" t="s">
        <v>241</v>
      </c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155"/>
      <c r="FH120" s="155"/>
      <c r="FI120" s="155"/>
      <c r="FJ120" s="155"/>
      <c r="FK120" s="155"/>
      <c r="FL120" s="157"/>
      <c r="FM120" s="155"/>
      <c r="FN120" s="155"/>
      <c r="FO120" s="157"/>
      <c r="FP120" s="158"/>
      <c r="FQ120" s="158"/>
      <c r="FR120" s="155"/>
      <c r="FS120" s="155"/>
      <c r="FT120" s="155"/>
      <c r="FU120" s="155"/>
      <c r="FV120" s="155"/>
      <c r="FW120" s="158"/>
      <c r="FX120" s="158"/>
      <c r="FY120" s="155"/>
      <c r="FZ120" s="155"/>
      <c r="GA120" s="155"/>
      <c r="GB120" s="155"/>
      <c r="GC120" s="155"/>
      <c r="GD120" s="157"/>
      <c r="GE120" s="155"/>
      <c r="GF120" s="155"/>
      <c r="GG120" s="155"/>
      <c r="GH120" s="155"/>
      <c r="GI120" s="155"/>
      <c r="GJ120" s="155"/>
      <c r="GK120" s="155"/>
      <c r="GL120" s="155"/>
      <c r="GM120" s="155"/>
      <c r="GN120" s="155"/>
      <c r="GO120" s="155"/>
      <c r="GP120" s="155"/>
      <c r="GQ120" s="155"/>
      <c r="GR120" s="155"/>
      <c r="GS120" s="155"/>
      <c r="GT120" s="155"/>
      <c r="GU120" s="155"/>
      <c r="GV120" s="155"/>
      <c r="GW120" s="155"/>
      <c r="GX120" s="155"/>
      <c r="GY120" s="155"/>
      <c r="GZ120" s="155"/>
      <c r="HA120" s="155"/>
      <c r="HB120" s="155"/>
      <c r="HC120" s="155"/>
      <c r="HD120" s="155"/>
      <c r="HE120" s="155"/>
      <c r="HF120" s="155"/>
      <c r="HG120" s="155"/>
      <c r="HH120" s="155"/>
      <c r="HI120" s="155"/>
      <c r="HJ120" s="155"/>
      <c r="HK120" s="155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91"/>
      <c r="JP120" s="91"/>
      <c r="JQ120" s="91"/>
      <c r="JR120" s="91"/>
      <c r="JS120" s="91"/>
      <c r="JT120" s="91"/>
      <c r="JU120" s="91"/>
      <c r="JV120" s="91"/>
      <c r="JW120" s="91"/>
      <c r="JX120" s="91"/>
      <c r="JY120" s="91"/>
      <c r="JZ120" s="91"/>
      <c r="KA120" s="91"/>
      <c r="KB120" s="91"/>
      <c r="KC120" s="91"/>
      <c r="KD120" s="91"/>
      <c r="KE120" s="91"/>
      <c r="KF120" s="91"/>
      <c r="KG120" s="91"/>
      <c r="KH120" s="91"/>
      <c r="KI120" s="91"/>
      <c r="KJ120" s="91"/>
      <c r="KK120" s="91"/>
      <c r="KL120" s="91"/>
      <c r="KM120" s="91"/>
      <c r="KN120" s="156" t="s">
        <v>241</v>
      </c>
      <c r="KO120" s="91"/>
      <c r="KP120" s="91" t="s">
        <v>241</v>
      </c>
      <c r="KQ120" s="91"/>
      <c r="KR120" s="91"/>
      <c r="KS120" s="91"/>
      <c r="KT120" s="91"/>
      <c r="KU120" s="156" t="s">
        <v>241</v>
      </c>
      <c r="KV120" s="91"/>
      <c r="KW120" s="156" t="s">
        <v>241</v>
      </c>
      <c r="KX120" s="91"/>
      <c r="KY120" s="91"/>
      <c r="KZ120" s="91"/>
      <c r="LA120" s="91"/>
      <c r="LB120" s="91"/>
      <c r="LC120" s="91"/>
      <c r="LD120" s="91"/>
      <c r="LE120" s="91"/>
      <c r="LF120" s="91"/>
      <c r="LG120" s="91"/>
      <c r="LH120" s="91"/>
      <c r="LI120" s="91"/>
      <c r="LJ120" s="91"/>
      <c r="LK120" s="91"/>
      <c r="LL120" s="91"/>
      <c r="LM120" s="91"/>
      <c r="LN120" s="91"/>
      <c r="LO120" s="91"/>
      <c r="LP120" s="91"/>
      <c r="LQ120" s="91"/>
      <c r="LR120" s="91"/>
      <c r="LS120" s="91"/>
      <c r="LT120" s="91"/>
      <c r="LU120" s="91"/>
      <c r="LV120" s="91"/>
      <c r="LW120" s="91"/>
      <c r="LX120" s="91"/>
      <c r="LY120" s="91"/>
      <c r="LZ120" s="91"/>
      <c r="MA120" s="91"/>
      <c r="MB120" s="91"/>
      <c r="MC120" s="91"/>
      <c r="MD120" s="91"/>
      <c r="ME120" s="91"/>
    </row>
    <row r="121" spans="1:343" s="10" customFormat="1" ht="18" customHeight="1" x14ac:dyDescent="0.2">
      <c r="A121" s="12">
        <v>73</v>
      </c>
      <c r="B121" s="32" t="s">
        <v>128</v>
      </c>
      <c r="C121" s="1"/>
      <c r="D121" s="4"/>
      <c r="E121" s="1"/>
      <c r="F121" s="1"/>
      <c r="G121"/>
      <c r="H121"/>
      <c r="I121" s="184"/>
      <c r="J121" s="185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9"/>
      <c r="AJ121" s="1"/>
      <c r="AK121" s="9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82"/>
      <c r="FM121" s="1"/>
      <c r="FN121" s="1"/>
      <c r="FO121" s="82"/>
      <c r="FP121" s="83"/>
      <c r="FQ121" s="83"/>
      <c r="FR121" s="1"/>
      <c r="FS121" s="1"/>
      <c r="FT121" s="1"/>
      <c r="FU121" s="1"/>
      <c r="FV121" s="1"/>
      <c r="FW121" s="83"/>
      <c r="FX121" s="83"/>
      <c r="FY121" s="1"/>
      <c r="FZ121" s="1"/>
      <c r="GA121" s="120"/>
      <c r="GB121" s="1"/>
      <c r="GC121" s="1"/>
      <c r="GD121" s="82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</row>
    <row r="122" spans="1:343" s="73" customFormat="1" ht="18" customHeight="1" x14ac:dyDescent="0.2">
      <c r="A122" s="68"/>
      <c r="B122" s="69"/>
      <c r="C122" s="70"/>
      <c r="D122" s="71"/>
      <c r="E122" s="70"/>
      <c r="F122" s="70"/>
      <c r="G122" s="72"/>
      <c r="H122" s="132"/>
      <c r="I122" s="1"/>
      <c r="J122" s="14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70"/>
      <c r="IX122" s="70"/>
      <c r="IY122" s="70"/>
      <c r="IZ122" s="70"/>
      <c r="JA122" s="70"/>
      <c r="JB122" s="70"/>
      <c r="JC122" s="70"/>
      <c r="JD122" s="70"/>
      <c r="JE122" s="70"/>
      <c r="JF122" s="70"/>
      <c r="JG122" s="70"/>
      <c r="JH122" s="70"/>
      <c r="JI122" s="70"/>
      <c r="JJ122" s="70"/>
      <c r="JK122" s="70"/>
      <c r="JL122" s="70"/>
      <c r="JM122" s="70"/>
      <c r="JN122" s="70"/>
      <c r="JO122" s="70"/>
      <c r="JP122" s="70"/>
      <c r="JQ122" s="70"/>
      <c r="JR122" s="70"/>
      <c r="JS122" s="70"/>
      <c r="JT122" s="70"/>
      <c r="JU122" s="70"/>
      <c r="JV122" s="70"/>
      <c r="JW122" s="70"/>
      <c r="JX122" s="70"/>
      <c r="JY122" s="70"/>
      <c r="JZ122" s="70"/>
      <c r="KA122" s="70"/>
      <c r="KB122" s="70"/>
      <c r="KC122" s="70"/>
      <c r="KD122" s="70"/>
      <c r="KE122" s="70"/>
      <c r="KF122" s="70"/>
      <c r="KG122" s="70"/>
      <c r="KH122" s="70"/>
      <c r="KI122" s="70"/>
      <c r="KJ122" s="70"/>
      <c r="KK122" s="70"/>
      <c r="KL122" s="70"/>
      <c r="KM122" s="70"/>
      <c r="KN122" s="70"/>
      <c r="KO122" s="70"/>
      <c r="KP122" s="70"/>
      <c r="KQ122" s="70"/>
      <c r="KR122" s="70"/>
      <c r="KS122" s="70"/>
      <c r="KT122" s="70"/>
      <c r="KU122" s="70"/>
      <c r="KV122" s="70"/>
      <c r="KW122" s="70"/>
      <c r="KX122" s="70"/>
      <c r="KY122" s="70"/>
      <c r="KZ122" s="70"/>
      <c r="LA122" s="70"/>
      <c r="LB122" s="70"/>
      <c r="LC122" s="70"/>
      <c r="LD122" s="70"/>
      <c r="LE122" s="70"/>
      <c r="LF122" s="70"/>
      <c r="LG122" s="70"/>
      <c r="LH122" s="70"/>
      <c r="LI122" s="70"/>
      <c r="LJ122" s="70"/>
      <c r="LK122" s="70"/>
      <c r="LL122" s="70"/>
      <c r="LM122" s="70"/>
      <c r="LN122" s="70"/>
      <c r="LO122" s="70"/>
      <c r="LP122" s="70"/>
      <c r="LQ122" s="70"/>
      <c r="LR122" s="70"/>
      <c r="LS122" s="70"/>
      <c r="LT122" s="70"/>
      <c r="LU122" s="70"/>
      <c r="LV122" s="70"/>
      <c r="LW122" s="70"/>
      <c r="LX122" s="70"/>
      <c r="LY122" s="70"/>
      <c r="LZ122" s="70"/>
      <c r="MA122" s="70"/>
      <c r="MB122" s="70"/>
      <c r="MC122" s="70"/>
      <c r="MD122" s="70"/>
      <c r="ME122" s="70"/>
    </row>
    <row r="123" spans="1:343" ht="15.95" customHeight="1" x14ac:dyDescent="0.2"/>
    <row r="124" spans="1:343" ht="15.95" customHeight="1" x14ac:dyDescent="0.2"/>
  </sheetData>
  <sortState ref="A127:LC134">
    <sortCondition ref="B125:B132"/>
  </sortState>
  <mergeCells count="11">
    <mergeCell ref="F5:F7"/>
    <mergeCell ref="G5:G7"/>
    <mergeCell ref="I5:I7"/>
    <mergeCell ref="J5:J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IN50:JM50 K50:GX50 GZ50:IL50 JO50:ME50">
    <cfRule type="top10" dxfId="43" priority="474" rank="15"/>
  </conditionalFormatting>
  <conditionalFormatting sqref="II9:JJ9 K9:AL9 CX9:DN9 DP8:FC8 DQ9:FS9 FU9:GS9 GU9:IG9 JL9:ME9 JM8:ME8 K8:AM8 BO8:CI8 CX8:DF8 DH8:DN8 FE8:JK8 AO8:BL8 CK8:CS8 AN9:BM9 BO9:CS9">
    <cfRule type="top10" dxfId="42" priority="479" rank="15"/>
  </conditionalFormatting>
  <conditionalFormatting sqref="KI49:KU49 K48:EG48 KW49:ME49 HR49:KG49 GL48:ME48 EI49:HP49 EI48:GJ48 K49:CW49 CY49:EG49">
    <cfRule type="top10" dxfId="41" priority="497" rank="15"/>
  </conditionalFormatting>
  <conditionalFormatting sqref="CY38:FU38 K36:ME37 K39:ME40 K38:CO38 GF38:ME38">
    <cfRule type="top10" dxfId="40" priority="508" rank="15"/>
  </conditionalFormatting>
  <conditionalFormatting sqref="AT20:ME20 K13:GD13 K15:ME19 K14 M14:ME14 K12 M12:ME12 K20:AR20 GF13:ME13">
    <cfRule type="top10" dxfId="39" priority="516" rank="15"/>
  </conditionalFormatting>
  <conditionalFormatting sqref="DB42:ME42 K44:ME44 K42:CZ42 K43:HB43 HD43:ME43">
    <cfRule type="top10" dxfId="38" priority="530" rank="15"/>
  </conditionalFormatting>
  <conditionalFormatting sqref="K56:ME59">
    <cfRule type="top10" dxfId="37" priority="535" rank="15"/>
  </conditionalFormatting>
  <conditionalFormatting sqref="K24:ME27 K23:GB23 JI23:ME23 HL23:JG23 GD23:HJ23">
    <cfRule type="top10" dxfId="36" priority="537" rank="15"/>
  </conditionalFormatting>
  <conditionalFormatting sqref="K22:ME22 K21:KX21 KZ21:ME21">
    <cfRule type="top10" dxfId="35" priority="539" rank="15"/>
  </conditionalFormatting>
  <conditionalFormatting sqref="K11:ME11 K10:BL10 BN10:ME10">
    <cfRule type="top10" dxfId="34" priority="541" rank="15"/>
  </conditionalFormatting>
  <conditionalFormatting sqref="K34:ME35">
    <cfRule type="top10" dxfId="33" priority="546" rank="15"/>
  </conditionalFormatting>
  <conditionalFormatting sqref="K41:DC41 DE41:ME41">
    <cfRule type="top10" dxfId="32" priority="3" rank="15"/>
  </conditionalFormatting>
  <conditionalFormatting sqref="K47:FS47 FU47:LO47 MA47:ME47">
    <cfRule type="top10" dxfId="31" priority="2" rank="15"/>
  </conditionalFormatting>
  <conditionalFormatting sqref="K45:ME45 K46:KW46 KY46:ME46">
    <cfRule type="top10" dxfId="30" priority="1" rank="15"/>
  </conditionalFormatting>
  <pageMargins left="0.75" right="0.75" top="1" bottom="1" header="0.4921259845" footer="0.4921259845"/>
  <pageSetup paperSize="9" orientation="portrait" r:id="rId1"/>
  <headerFooter alignWithMargins="0"/>
  <cellWatches>
    <cellWatch r="L13"/>
    <cellWatch r="M13"/>
    <cellWatch r="N13"/>
    <cellWatch r="O13"/>
    <cellWatch r="P13"/>
    <cellWatch r="Q13"/>
    <cellWatch r="R13"/>
    <cellWatch r="S13"/>
    <cellWatch r="T13"/>
    <cellWatch r="U13"/>
  </cellWatch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ME32"/>
  <sheetViews>
    <sheetView showGridLines="0" showZeros="0" zoomScaleNormal="100" workbookViewId="0">
      <pane xSplit="10" ySplit="7" topLeftCell="K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32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7.140625" customWidth="1"/>
    <col min="49" max="49" width="6.28515625" customWidth="1"/>
    <col min="50" max="73" width="4.7109375" customWidth="1"/>
    <col min="74" max="74" width="10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9.28515625" customWidth="1"/>
    <col min="88" max="130" width="4.7109375" customWidth="1"/>
    <col min="131" max="131" width="5.140625" customWidth="1"/>
    <col min="132" max="132" width="5.42578125" customWidth="1"/>
    <col min="133" max="133" width="5.140625" customWidth="1"/>
    <col min="134" max="343" width="4.7109375" customWidth="1"/>
  </cols>
  <sheetData>
    <row r="1" spans="1:343" ht="24.95" customHeight="1" x14ac:dyDescent="0.4">
      <c r="A1" s="201" t="s">
        <v>238</v>
      </c>
      <c r="B1" s="202"/>
      <c r="C1" s="202"/>
      <c r="D1" s="202"/>
      <c r="E1" s="202"/>
      <c r="F1" s="202"/>
      <c r="G1" s="202"/>
      <c r="H1" s="99"/>
      <c r="K1" s="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9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9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</row>
    <row r="2" spans="1:343" ht="15" customHeight="1" x14ac:dyDescent="0.4">
      <c r="A2" s="43"/>
      <c r="B2" s="44" t="s">
        <v>0</v>
      </c>
      <c r="C2" s="45"/>
      <c r="D2" s="45"/>
      <c r="E2" s="45"/>
      <c r="F2" s="45"/>
      <c r="G2" s="45"/>
      <c r="H2" s="99"/>
      <c r="I2" s="26"/>
      <c r="J2" s="27"/>
      <c r="K2" s="1"/>
      <c r="L2" s="1"/>
      <c r="M2" s="9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</row>
    <row r="3" spans="1:343" ht="24.95" customHeight="1" x14ac:dyDescent="0.35">
      <c r="A3" s="203" t="s">
        <v>129</v>
      </c>
      <c r="B3" s="203"/>
      <c r="C3" s="203"/>
      <c r="D3" s="203"/>
      <c r="E3" s="203"/>
      <c r="F3" s="203"/>
      <c r="G3" s="203"/>
      <c r="H3" s="10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</row>
    <row r="4" spans="1:343" ht="15" customHeight="1" x14ac:dyDescent="0.2">
      <c r="A4" s="46"/>
      <c r="B4" s="44"/>
      <c r="C4" s="45"/>
      <c r="D4" s="47"/>
      <c r="E4" s="45"/>
      <c r="F4" s="45"/>
      <c r="G4" s="47"/>
      <c r="H4" s="47"/>
    </row>
    <row r="5" spans="1:343" s="145" customFormat="1" ht="15" x14ac:dyDescent="0.25">
      <c r="A5" s="204" t="s">
        <v>1</v>
      </c>
      <c r="B5" s="207" t="s">
        <v>2</v>
      </c>
      <c r="C5" s="207" t="s">
        <v>3</v>
      </c>
      <c r="D5" s="207" t="s">
        <v>4</v>
      </c>
      <c r="E5" s="207" t="s">
        <v>3</v>
      </c>
      <c r="F5" s="207" t="s">
        <v>5</v>
      </c>
      <c r="G5" s="207" t="s">
        <v>6</v>
      </c>
      <c r="H5" s="101"/>
      <c r="I5" s="198" t="s">
        <v>7</v>
      </c>
      <c r="J5" s="198" t="s">
        <v>8</v>
      </c>
      <c r="K5" s="144" t="str">
        <f>Seniori!K5</f>
        <v>29.01.2022</v>
      </c>
      <c r="L5" s="144"/>
      <c r="M5" s="144">
        <f>Seniori!M5</f>
        <v>0</v>
      </c>
      <c r="N5" s="144">
        <f>Seniori!N5</f>
        <v>0</v>
      </c>
      <c r="O5" s="144">
        <f>Seniori!O5</f>
        <v>0</v>
      </c>
      <c r="P5" s="144">
        <f>Seniori!P5</f>
        <v>0</v>
      </c>
      <c r="Q5" s="144">
        <f>Seniori!Q5</f>
        <v>0</v>
      </c>
      <c r="R5" s="144" t="str">
        <f>Seniori!R5</f>
        <v>05.-06.03.2022</v>
      </c>
      <c r="S5" s="144"/>
      <c r="T5" s="144"/>
      <c r="U5" s="144">
        <f>Seniori!U5</f>
        <v>0</v>
      </c>
      <c r="V5" s="144">
        <f>Seniori!V5</f>
        <v>0</v>
      </c>
      <c r="W5" s="144">
        <f>Seniori!W5</f>
        <v>0</v>
      </c>
      <c r="X5" s="144">
        <f>Seniori!X5</f>
        <v>0</v>
      </c>
      <c r="Y5" s="144" t="str">
        <f>Seniori!Y5</f>
        <v>11.-13.03.2022</v>
      </c>
      <c r="Z5" s="144">
        <f>Seniori!Z5</f>
        <v>0</v>
      </c>
      <c r="AA5" s="144" t="str">
        <f>Seniori!AA5</f>
        <v>11.-13.03.2022</v>
      </c>
      <c r="AB5" s="144"/>
      <c r="AC5" s="144"/>
      <c r="AD5" s="144">
        <f>Seniori!AD5</f>
        <v>0</v>
      </c>
      <c r="AE5" s="144">
        <f>Seniori!AE5</f>
        <v>0</v>
      </c>
      <c r="AF5" s="144">
        <f>Seniori!AF5</f>
        <v>0</v>
      </c>
      <c r="AG5" s="144">
        <f>Seniori!AG5</f>
        <v>0</v>
      </c>
      <c r="AH5" s="144" t="str">
        <f>Seniori!AH5</f>
        <v>19.03.2022</v>
      </c>
      <c r="AI5" s="144"/>
      <c r="AJ5" s="144"/>
      <c r="AK5" s="144">
        <f>Seniori!AK5</f>
        <v>0</v>
      </c>
      <c r="AL5" s="144">
        <f>Seniori!AL5</f>
        <v>0</v>
      </c>
      <c r="AM5" s="144">
        <f>Seniori!AM5</f>
        <v>0</v>
      </c>
      <c r="AN5" s="144">
        <f>Seniori!AN5</f>
        <v>0</v>
      </c>
      <c r="AO5" s="144" t="str">
        <f>Seniori!AO5</f>
        <v>03.04.2022</v>
      </c>
      <c r="AP5" s="144"/>
      <c r="AQ5" s="144" t="s">
        <v>330</v>
      </c>
      <c r="AR5" s="144"/>
      <c r="AS5" s="144"/>
      <c r="AT5" s="144">
        <f>Seniori!AT5</f>
        <v>0</v>
      </c>
      <c r="AU5" s="144">
        <f>Seniori!AU5</f>
        <v>0</v>
      </c>
      <c r="AV5" s="144">
        <f>Seniori!AV5</f>
        <v>0</v>
      </c>
      <c r="AW5" s="144">
        <f>Seniori!AW5</f>
        <v>0</v>
      </c>
      <c r="AX5" s="144">
        <f>Seniori!AX5</f>
        <v>0</v>
      </c>
      <c r="AY5" s="144">
        <f>Seniori!AY5</f>
        <v>0</v>
      </c>
      <c r="AZ5" s="144">
        <f>Seniori!AZ5</f>
        <v>0</v>
      </c>
      <c r="BA5" s="144">
        <f>Seniori!BA5</f>
        <v>0</v>
      </c>
      <c r="BB5" s="144">
        <f>Seniori!BB5</f>
        <v>0</v>
      </c>
      <c r="BC5" s="144">
        <f>Seniori!BC5</f>
        <v>0</v>
      </c>
      <c r="BD5" s="144">
        <f>Seniori!BD5</f>
        <v>0</v>
      </c>
      <c r="BE5" s="144">
        <f>Seniori!BE5</f>
        <v>0</v>
      </c>
      <c r="BF5" s="144">
        <f>Seniori!BF5</f>
        <v>0</v>
      </c>
      <c r="BG5" s="144">
        <f>Seniori!BG5</f>
        <v>0</v>
      </c>
      <c r="BH5" s="144" t="str">
        <f>Seniori!BH5</f>
        <v>16.04.2022</v>
      </c>
      <c r="BI5" s="144"/>
      <c r="BJ5" s="144"/>
      <c r="BK5" s="144">
        <f>Seniori!BK5</f>
        <v>0</v>
      </c>
      <c r="BL5" s="144">
        <f>Seniori!BL5</f>
        <v>0</v>
      </c>
      <c r="BM5" s="144">
        <f>Seniori!BM5</f>
        <v>0</v>
      </c>
      <c r="BN5" s="144">
        <f>Seniori!BN5</f>
        <v>0</v>
      </c>
      <c r="BO5" s="144" t="str">
        <f>Seniori!BO5</f>
        <v>14.-16.04.2022</v>
      </c>
      <c r="BP5" s="144"/>
      <c r="BQ5" s="144"/>
      <c r="BR5" s="144">
        <f>Seniori!BR5</f>
        <v>0</v>
      </c>
      <c r="BS5" s="144" t="str">
        <f>Seniori!BS5</f>
        <v>30.04.-01.05.2022</v>
      </c>
      <c r="BT5" s="144"/>
      <c r="BU5" s="144"/>
      <c r="BV5" s="144"/>
      <c r="BW5" s="144">
        <f>Seniori!BW5</f>
        <v>0</v>
      </c>
      <c r="BX5" s="144">
        <f>Seniori!BX5</f>
        <v>0</v>
      </c>
      <c r="BY5" s="144">
        <f>Seniori!BY5</f>
        <v>0</v>
      </c>
      <c r="BZ5" s="144">
        <f>Seniori!BZ5</f>
        <v>0</v>
      </c>
      <c r="CA5" s="144">
        <f>Seniori!CA5</f>
        <v>0</v>
      </c>
      <c r="CB5" s="144" t="str">
        <f>Seniori!CB5</f>
        <v>07.05.2022</v>
      </c>
      <c r="CC5" s="144"/>
      <c r="CD5" s="144">
        <f>Seniori!CD5</f>
        <v>0</v>
      </c>
      <c r="CE5" s="144">
        <f>Seniori!CE5</f>
        <v>0</v>
      </c>
      <c r="CF5" s="144">
        <f>Seniori!CF5</f>
        <v>0</v>
      </c>
      <c r="CG5" s="144">
        <f>Seniori!CG5</f>
        <v>0</v>
      </c>
      <c r="CH5" s="144" t="str">
        <f>Seniori!CH5</f>
        <v>08.05.2022</v>
      </c>
      <c r="CI5" s="144">
        <f>Seniori!CI5</f>
        <v>0</v>
      </c>
      <c r="CJ5" s="144">
        <f>Seniori!CJ5</f>
        <v>0</v>
      </c>
      <c r="CK5" s="144">
        <f>Seniori!CK5</f>
        <v>0</v>
      </c>
      <c r="CL5" s="144" t="str">
        <f>Seniori!CL5</f>
        <v>14.05.2022</v>
      </c>
      <c r="CM5" s="144"/>
      <c r="CN5" s="144"/>
      <c r="CO5" s="144">
        <f>Seniori!CO5</f>
        <v>0</v>
      </c>
      <c r="CP5" s="144">
        <f>Seniori!CP5</f>
        <v>0</v>
      </c>
      <c r="CQ5" s="144">
        <f>Seniori!CQ5</f>
        <v>0</v>
      </c>
      <c r="CR5" s="144" t="str">
        <f>Seniori!CR5</f>
        <v>20.-22.05.2022</v>
      </c>
      <c r="CS5" s="144"/>
      <c r="CT5" s="144"/>
      <c r="CU5" s="144"/>
      <c r="CV5" s="144" t="str">
        <f>Seniori!CV5</f>
        <v>28.05.2022</v>
      </c>
      <c r="CW5" s="144"/>
      <c r="CX5" s="144"/>
      <c r="CY5" s="144">
        <f>Seniori!CY5</f>
        <v>0</v>
      </c>
      <c r="CZ5" s="144">
        <f>Seniori!CZ5</f>
        <v>0</v>
      </c>
      <c r="DA5" s="144" t="str">
        <f>Seniori!DA5</f>
        <v>04.-05.06.2022</v>
      </c>
      <c r="DB5" s="144"/>
      <c r="DC5" s="144"/>
      <c r="DD5" s="144">
        <f>Seniori!DD5</f>
        <v>0</v>
      </c>
      <c r="DE5" s="144">
        <f>Seniori!DE5</f>
        <v>0</v>
      </c>
      <c r="DF5" s="144">
        <f>Seniori!DF5</f>
        <v>0</v>
      </c>
      <c r="DG5" s="144">
        <f>Seniori!DG5</f>
        <v>0</v>
      </c>
      <c r="DH5" s="144">
        <f>Seniori!DH5</f>
        <v>0</v>
      </c>
      <c r="DI5" s="144">
        <f>Seniori!DI5</f>
        <v>0</v>
      </c>
      <c r="DJ5" s="144">
        <f>Seniori!DJ5</f>
        <v>0</v>
      </c>
      <c r="DK5" s="144">
        <f>Seniori!DK5</f>
        <v>0</v>
      </c>
      <c r="DL5" s="144">
        <f>Seniori!DL5</f>
        <v>0</v>
      </c>
      <c r="DM5" s="144">
        <f>Seniori!DM5</f>
        <v>0</v>
      </c>
      <c r="DN5" s="144">
        <f>Seniori!DN5</f>
        <v>0</v>
      </c>
      <c r="DO5" s="144">
        <f>Seniori!DO5</f>
        <v>0</v>
      </c>
      <c r="DP5" s="144" t="str">
        <f>Seniori!DP5</f>
        <v>10.-12.06.2022</v>
      </c>
      <c r="DQ5" s="144"/>
      <c r="DR5" s="144"/>
      <c r="DS5" s="144">
        <f>Seniori!DS5</f>
        <v>0</v>
      </c>
      <c r="DT5" s="144">
        <f>Seniori!DT5</f>
        <v>0</v>
      </c>
      <c r="DU5" s="144">
        <f>Seniori!DU5</f>
        <v>0</v>
      </c>
      <c r="DV5" s="144">
        <f>Seniori!DV5</f>
        <v>0</v>
      </c>
      <c r="DW5" s="144">
        <f>Seniori!DW5</f>
        <v>0</v>
      </c>
      <c r="DX5" s="144">
        <f>Seniori!DX5</f>
        <v>0</v>
      </c>
      <c r="DY5" s="144">
        <f>Seniori!DY5</f>
        <v>0</v>
      </c>
      <c r="DZ5" s="144">
        <f>Seniori!DZ5</f>
        <v>0</v>
      </c>
      <c r="EA5" s="144" t="str">
        <f>Seniori!EA5</f>
        <v>11.-12.06.2022</v>
      </c>
      <c r="EB5" s="144"/>
      <c r="EC5" s="144"/>
      <c r="ED5" s="144">
        <f>Seniori!ED5</f>
        <v>0</v>
      </c>
      <c r="EE5" s="144">
        <f>Seniori!EE5</f>
        <v>0</v>
      </c>
      <c r="EF5" s="144" t="str">
        <f>Seniori!EF5</f>
        <v>11.06.2022</v>
      </c>
      <c r="EG5" s="144"/>
      <c r="EH5" s="144"/>
      <c r="EI5" s="144">
        <f>Seniori!EI5</f>
        <v>0</v>
      </c>
      <c r="EJ5" s="144">
        <f>Seniori!EJ5</f>
        <v>0</v>
      </c>
      <c r="EK5" s="144">
        <f>Seniori!EK5</f>
        <v>0</v>
      </c>
      <c r="EL5" s="144" t="str">
        <f>Seniori!EL5</f>
        <v>12.06.2022</v>
      </c>
      <c r="EM5" s="144" t="str">
        <f>Seniori!EM5</f>
        <v>18.-19.06.2022</v>
      </c>
      <c r="EN5" s="144"/>
      <c r="EO5" s="144"/>
      <c r="EP5" s="144">
        <f>Seniori!EP5</f>
        <v>0</v>
      </c>
      <c r="EQ5" s="144">
        <f>Seniori!EQ5</f>
        <v>0</v>
      </c>
      <c r="ER5" s="144">
        <f>Seniori!ER5</f>
        <v>0</v>
      </c>
      <c r="ES5" s="144">
        <f>Seniori!ES5</f>
        <v>0</v>
      </c>
      <c r="ET5" s="144">
        <f>Seniori!ET5</f>
        <v>0</v>
      </c>
      <c r="EU5" s="144">
        <f>Seniori!EU5</f>
        <v>0</v>
      </c>
      <c r="EV5" s="144">
        <f>Seniori!EV5</f>
        <v>0</v>
      </c>
      <c r="EW5" s="144">
        <f>Seniori!EW5</f>
        <v>0</v>
      </c>
      <c r="EX5" s="144">
        <f>Seniori!EX5</f>
        <v>0</v>
      </c>
      <c r="EY5" s="144">
        <f>Seniori!EY5</f>
        <v>0</v>
      </c>
      <c r="EZ5" s="144">
        <f>Seniori!EZ5</f>
        <v>0</v>
      </c>
      <c r="FA5" s="144">
        <f>Seniori!FA5</f>
        <v>0</v>
      </c>
      <c r="FB5" s="144">
        <f>Seniori!FB5</f>
        <v>0</v>
      </c>
      <c r="FC5" s="144">
        <f>Seniori!FC5</f>
        <v>0</v>
      </c>
      <c r="FD5" s="144">
        <f>Seniori!FD5</f>
        <v>0</v>
      </c>
      <c r="FE5" s="144">
        <f>Seniori!FE5</f>
        <v>0</v>
      </c>
      <c r="FF5" s="144" t="str">
        <f>Seniori!FF5</f>
        <v>02.07.2022</v>
      </c>
      <c r="FG5" s="144"/>
      <c r="FH5" s="144"/>
      <c r="FI5" s="144">
        <f>Seniori!FI5</f>
        <v>0</v>
      </c>
      <c r="FJ5" s="144">
        <f>Seniori!FJ5</f>
        <v>0</v>
      </c>
      <c r="FK5" s="144">
        <f>Seniori!FK5</f>
        <v>0</v>
      </c>
      <c r="FL5" s="144">
        <f>Seniori!FL5</f>
        <v>0</v>
      </c>
      <c r="FM5" s="144">
        <f>Seniori!FM5</f>
        <v>0</v>
      </c>
      <c r="FN5" s="144" t="str">
        <f>Seniori!FN5</f>
        <v>03.07.2022</v>
      </c>
      <c r="FO5" s="144"/>
      <c r="FP5" s="144"/>
      <c r="FQ5" s="144">
        <f>Seniori!FQ5</f>
        <v>0</v>
      </c>
      <c r="FR5" s="144" t="str">
        <f>Seniori!FR5</f>
        <v>16.-17.07.2022</v>
      </c>
      <c r="FS5" s="144"/>
      <c r="FT5" s="144"/>
      <c r="FU5" s="144">
        <f>Seniori!FU5</f>
        <v>0</v>
      </c>
      <c r="FV5" s="144">
        <f>Seniori!FV5</f>
        <v>0</v>
      </c>
      <c r="FW5" s="144">
        <f>Seniori!FW5</f>
        <v>0</v>
      </c>
      <c r="FX5" s="144">
        <f>Seniori!FX5</f>
        <v>0</v>
      </c>
      <c r="FY5" s="144">
        <f>Seniori!FY5</f>
        <v>0</v>
      </c>
      <c r="FZ5" s="144">
        <f>Seniori!FZ5</f>
        <v>0</v>
      </c>
      <c r="GA5" s="144">
        <f>Seniori!GA5</f>
        <v>0</v>
      </c>
      <c r="GB5" s="144">
        <f>Seniori!GB5</f>
        <v>0</v>
      </c>
      <c r="GC5" s="144">
        <f>Seniori!GC5</f>
        <v>0</v>
      </c>
      <c r="GD5" s="144">
        <f>Seniori!GD5</f>
        <v>0</v>
      </c>
      <c r="GE5" s="144">
        <f>Seniori!GE5</f>
        <v>0</v>
      </c>
      <c r="GF5" s="144">
        <f>Seniori!GF5</f>
        <v>0</v>
      </c>
      <c r="GG5" s="144">
        <f>Seniori!GG5</f>
        <v>0</v>
      </c>
      <c r="GH5" s="144">
        <f>Seniori!GH5</f>
        <v>0</v>
      </c>
      <c r="GI5" s="144" t="str">
        <f>Seniori!GI5</f>
        <v>31.07.2022</v>
      </c>
      <c r="GJ5" s="144"/>
      <c r="GK5" s="144"/>
      <c r="GL5" s="144">
        <f>Seniori!GL5</f>
        <v>0</v>
      </c>
      <c r="GM5" s="144" t="str">
        <f>Seniori!GM5</f>
        <v>30.-31.08.</v>
      </c>
      <c r="GN5" s="144"/>
      <c r="GO5" s="144"/>
      <c r="GP5" s="144">
        <f>Seniori!GP5</f>
        <v>0</v>
      </c>
      <c r="GQ5" s="144">
        <f>Seniori!GQ5</f>
        <v>0</v>
      </c>
      <c r="GR5" s="144">
        <f>Seniori!GR5</f>
        <v>0</v>
      </c>
      <c r="GS5" s="144">
        <f>Seniori!GS5</f>
        <v>0</v>
      </c>
      <c r="GT5" s="144">
        <f>Seniori!GT5</f>
        <v>0</v>
      </c>
      <c r="GU5" s="144">
        <f>Seniori!GU5</f>
        <v>0</v>
      </c>
      <c r="GV5" s="144">
        <f>Seniori!GV5</f>
        <v>0</v>
      </c>
      <c r="GW5" s="144">
        <f>Seniori!GW5</f>
        <v>0</v>
      </c>
      <c r="GX5" s="144">
        <f>Seniori!GX5</f>
        <v>0</v>
      </c>
      <c r="GY5" s="144">
        <f>Seniori!GY5</f>
        <v>0</v>
      </c>
      <c r="GZ5" s="144">
        <f>Seniori!GZ5</f>
        <v>0</v>
      </c>
      <c r="HA5" s="144" t="str">
        <f>Seniori!HA5</f>
        <v>13.-.14.08.2022</v>
      </c>
      <c r="HB5" s="144"/>
      <c r="HC5" s="144"/>
      <c r="HD5" s="144"/>
      <c r="HE5" s="144">
        <f>Seniori!HE5</f>
        <v>0</v>
      </c>
      <c r="HF5" s="144">
        <f>Seniori!HF5</f>
        <v>0</v>
      </c>
      <c r="HG5" s="144">
        <f>Seniori!HG5</f>
        <v>0</v>
      </c>
      <c r="HH5" s="144">
        <f>Seniori!HH5</f>
        <v>0</v>
      </c>
      <c r="HI5" s="144">
        <f>Seniori!HI5</f>
        <v>0</v>
      </c>
      <c r="HJ5" s="144">
        <f>Seniori!HJ5</f>
        <v>0</v>
      </c>
      <c r="HK5" s="144">
        <f>Seniori!HK5</f>
        <v>0</v>
      </c>
      <c r="HL5" s="144">
        <f>Seniori!HL5</f>
        <v>0</v>
      </c>
      <c r="HM5" s="144">
        <f>Seniori!HM5</f>
        <v>0</v>
      </c>
      <c r="HN5" s="144">
        <f>Seniori!HN5</f>
        <v>0</v>
      </c>
      <c r="HO5" s="144" t="str">
        <f>Seniori!HO5</f>
        <v>12.-14.08.</v>
      </c>
      <c r="HP5" s="144"/>
      <c r="HQ5" s="144"/>
      <c r="HR5" s="144">
        <f>Seniori!HR5</f>
        <v>0</v>
      </c>
      <c r="HS5" s="144">
        <f>Seniori!HS5</f>
        <v>0</v>
      </c>
      <c r="HT5" s="144">
        <f>Seniori!HT5</f>
        <v>0</v>
      </c>
      <c r="HU5" s="144">
        <f>Seniori!HU5</f>
        <v>0</v>
      </c>
      <c r="HV5" s="144">
        <f>Seniori!HV5</f>
        <v>0</v>
      </c>
      <c r="HW5" s="144">
        <f>Seniori!HW5</f>
        <v>0</v>
      </c>
      <c r="HX5" s="144">
        <f>Seniori!HX5</f>
        <v>0</v>
      </c>
      <c r="HY5" s="144">
        <f>Seniori!HY5</f>
        <v>0</v>
      </c>
      <c r="HZ5" s="144">
        <f>Seniori!HZ5</f>
        <v>0</v>
      </c>
      <c r="IA5" s="144">
        <f>Seniori!IA5</f>
        <v>0</v>
      </c>
      <c r="IB5" s="144">
        <f>Seniori!IB5</f>
        <v>0</v>
      </c>
      <c r="IC5" s="144" t="str">
        <f>Seniori!IC5</f>
        <v>17.-18.03.2022</v>
      </c>
      <c r="ID5" s="144"/>
      <c r="IE5" s="144" t="str">
        <f>Seniori!IE5</f>
        <v>12.-14.08.2022</v>
      </c>
      <c r="IF5" s="144"/>
      <c r="IG5" s="144"/>
      <c r="IH5" s="144">
        <f>Seniori!IH5</f>
        <v>0</v>
      </c>
      <c r="II5" s="144">
        <f>Seniori!II5</f>
        <v>0</v>
      </c>
      <c r="IJ5" s="144" t="str">
        <f>Seniori!IJ5</f>
        <v>20.-21.08.2022</v>
      </c>
      <c r="IK5" s="144"/>
      <c r="IL5" s="144"/>
      <c r="IM5" s="144"/>
      <c r="IN5" s="144">
        <f>Seniori!IN5</f>
        <v>0</v>
      </c>
      <c r="IO5" s="144">
        <f>Seniori!IO5</f>
        <v>0</v>
      </c>
      <c r="IP5" s="144">
        <f>Seniori!IP5</f>
        <v>0</v>
      </c>
      <c r="IQ5" s="144">
        <f>Seniori!IQ5</f>
        <v>0</v>
      </c>
      <c r="IR5" s="144">
        <f>Seniori!IR5</f>
        <v>0</v>
      </c>
      <c r="IS5" s="144">
        <f>Seniori!IS5</f>
        <v>0</v>
      </c>
      <c r="IT5" s="144">
        <f>Seniori!IT5</f>
        <v>0</v>
      </c>
      <c r="IU5" s="144">
        <f>Seniori!IU5</f>
        <v>0</v>
      </c>
      <c r="IV5" s="144" t="str">
        <f>Seniori!IV5</f>
        <v>28.-30.08.2022</v>
      </c>
      <c r="IW5" s="144"/>
      <c r="IX5" s="144" t="str">
        <f>Seniori!IX5</f>
        <v>29.-30.08.2022</v>
      </c>
      <c r="IY5" s="144"/>
      <c r="IZ5" s="144"/>
      <c r="JA5" s="144">
        <f>Seniori!JA5</f>
        <v>0</v>
      </c>
      <c r="JB5" s="144">
        <f>Seniori!JB5</f>
        <v>0</v>
      </c>
      <c r="JC5" s="144">
        <f>Seniori!JC5</f>
        <v>0</v>
      </c>
      <c r="JD5" s="144">
        <f>Seniori!JD5</f>
        <v>0</v>
      </c>
      <c r="JE5" s="144">
        <f>Seniori!JE5</f>
        <v>0</v>
      </c>
      <c r="JF5" s="144">
        <f>Seniori!JF5</f>
        <v>0</v>
      </c>
      <c r="JG5" s="144">
        <f>Seniori!JG5</f>
        <v>0</v>
      </c>
      <c r="JH5" s="144">
        <f>Seniori!JH5</f>
        <v>0</v>
      </c>
      <c r="JI5" s="144">
        <f>Seniori!JI5</f>
        <v>0</v>
      </c>
      <c r="JJ5" s="144">
        <f>Seniori!JJ5</f>
        <v>0</v>
      </c>
      <c r="JK5" s="144" t="str">
        <f>Seniori!JK5</f>
        <v>17.-18.09.2022</v>
      </c>
      <c r="JL5" s="144"/>
      <c r="JM5" s="144"/>
      <c r="JN5" s="144">
        <f>Seniori!JN5</f>
        <v>0</v>
      </c>
      <c r="JO5" s="144">
        <f>Seniori!JO5</f>
        <v>0</v>
      </c>
      <c r="JP5" s="144">
        <f>Seniori!JP5</f>
        <v>0</v>
      </c>
      <c r="JQ5" s="144">
        <f>Seniori!JQ5</f>
        <v>0</v>
      </c>
      <c r="JR5" s="144">
        <f>Seniori!JR5</f>
        <v>0</v>
      </c>
      <c r="JS5" s="144">
        <f>Seniori!JS5</f>
        <v>0</v>
      </c>
      <c r="JT5" s="144">
        <f>Seniori!JT5</f>
        <v>0</v>
      </c>
      <c r="JU5" s="144">
        <f>Seniori!JU5</f>
        <v>0</v>
      </c>
      <c r="JV5" s="144">
        <f>Seniori!JV5</f>
        <v>0</v>
      </c>
      <c r="JW5" s="144">
        <f>Seniori!JW5</f>
        <v>0</v>
      </c>
      <c r="JX5" s="144">
        <f>Seniori!JX5</f>
        <v>0</v>
      </c>
      <c r="JY5" s="144">
        <f>Seniori!JY5</f>
        <v>0</v>
      </c>
      <c r="JZ5" s="144">
        <f>Seniori!JZ5</f>
        <v>0</v>
      </c>
      <c r="KA5" s="144">
        <f>Seniori!KA5</f>
        <v>0</v>
      </c>
      <c r="KB5" s="144">
        <f>Seniori!KB5</f>
        <v>0</v>
      </c>
      <c r="KC5" s="144">
        <f>Seniori!KC5</f>
        <v>0</v>
      </c>
      <c r="KD5" s="144">
        <f>Seniori!KD5</f>
        <v>0</v>
      </c>
      <c r="KE5" s="144">
        <f>Seniori!KE5</f>
        <v>0</v>
      </c>
      <c r="KF5" s="144">
        <f>Seniori!KF5</f>
        <v>0</v>
      </c>
      <c r="KG5" s="144">
        <f>Seniori!KG5</f>
        <v>0</v>
      </c>
      <c r="KH5" s="144">
        <f>Seniori!KH5</f>
        <v>0</v>
      </c>
      <c r="KI5" s="144">
        <f>Seniori!KI5</f>
        <v>0</v>
      </c>
      <c r="KJ5" s="144">
        <f>Seniori!KJ5</f>
        <v>0</v>
      </c>
      <c r="KK5" s="144" t="str">
        <f>Seniori!KK5</f>
        <v>24.09.2022</v>
      </c>
      <c r="KL5" s="144">
        <f>Seniori!KL5</f>
        <v>0</v>
      </c>
      <c r="KM5" s="144" t="str">
        <f>Seniori!KM5</f>
        <v>08.-09.10.2022</v>
      </c>
      <c r="KN5" s="144"/>
      <c r="KO5" s="144"/>
      <c r="KP5" s="144">
        <f>Seniori!KP5</f>
        <v>0</v>
      </c>
      <c r="KQ5" s="144">
        <f>Seniori!KQ5</f>
        <v>0</v>
      </c>
      <c r="KR5" s="144">
        <f>Seniori!KR5</f>
        <v>0</v>
      </c>
      <c r="KS5" s="144">
        <f>Seniori!KS5</f>
        <v>0</v>
      </c>
      <c r="KT5" s="144">
        <f>Seniori!KT5</f>
        <v>0</v>
      </c>
      <c r="KU5" s="144">
        <f>Seniori!KU5</f>
        <v>0</v>
      </c>
      <c r="KV5" s="144">
        <f>Seniori!KV5</f>
        <v>0</v>
      </c>
      <c r="KW5" s="144">
        <f>Seniori!KW5</f>
        <v>0</v>
      </c>
      <c r="KX5" s="144">
        <f>Seniori!KX5</f>
        <v>0</v>
      </c>
      <c r="KY5" s="144">
        <f>Seniori!KY5</f>
        <v>0</v>
      </c>
      <c r="KZ5" s="144">
        <f>Seniori!KZ5</f>
        <v>0</v>
      </c>
      <c r="LA5" s="144" t="str">
        <f>Seniori!LA5</f>
        <v>15.10.2022</v>
      </c>
      <c r="LB5" s="144"/>
      <c r="LC5" s="144"/>
      <c r="LD5" s="144">
        <f>Seniori!LD5</f>
        <v>0</v>
      </c>
      <c r="LE5" s="144">
        <f>Seniori!LE5</f>
        <v>0</v>
      </c>
      <c r="LF5" s="144">
        <f>Seniori!LF5</f>
        <v>0</v>
      </c>
      <c r="LG5" s="144">
        <f>Seniori!LG5</f>
        <v>0</v>
      </c>
      <c r="LH5" s="144">
        <f>Seniori!LH5</f>
        <v>0</v>
      </c>
      <c r="LI5" s="144" t="str">
        <f>Seniori!LI5</f>
        <v>13.-15.05.2022</v>
      </c>
      <c r="LJ5" s="144"/>
      <c r="LK5" s="144"/>
      <c r="LL5" s="144"/>
      <c r="LM5" s="144" t="str">
        <f>Seniori!LM5</f>
        <v>21.-22.10.2022</v>
      </c>
      <c r="LN5" s="144">
        <f>Seniori!LN5</f>
        <v>0</v>
      </c>
      <c r="LO5" s="144">
        <f>Seniori!LO5</f>
        <v>0</v>
      </c>
      <c r="LP5" s="144">
        <f>Seniori!LP5</f>
        <v>0</v>
      </c>
      <c r="LQ5" s="144">
        <f>Seniori!LQ5</f>
        <v>0</v>
      </c>
      <c r="LR5" s="144">
        <f>Seniori!LR5</f>
        <v>0</v>
      </c>
      <c r="LS5" s="144">
        <f>Seniori!LS5</f>
        <v>0</v>
      </c>
      <c r="LT5" s="144">
        <f>Seniori!LT5</f>
        <v>0</v>
      </c>
      <c r="LU5" s="144">
        <f>Seniori!LU5</f>
        <v>0</v>
      </c>
      <c r="LV5" s="144">
        <f>Seniori!LV5</f>
        <v>0</v>
      </c>
      <c r="LW5" s="144">
        <f>Seniori!LW5</f>
        <v>0</v>
      </c>
      <c r="LX5" s="144">
        <f>Seniori!LX5</f>
        <v>0</v>
      </c>
      <c r="LY5" s="144">
        <f>Seniori!LY5</f>
        <v>0</v>
      </c>
      <c r="LZ5" s="144">
        <f>Seniori!LZ5</f>
        <v>0</v>
      </c>
      <c r="MA5" s="144">
        <f>Seniori!MA5</f>
        <v>0</v>
      </c>
      <c r="MB5" s="144">
        <f>Seniori!MB5</f>
        <v>0</v>
      </c>
      <c r="MC5" s="144">
        <f>Seniori!MC5</f>
        <v>0</v>
      </c>
      <c r="MD5" s="144">
        <f>Seniori!MD5</f>
        <v>0</v>
      </c>
      <c r="ME5" s="144">
        <f>Seniori!ME5</f>
        <v>0</v>
      </c>
    </row>
    <row r="6" spans="1:343" ht="15" x14ac:dyDescent="0.25">
      <c r="A6" s="205"/>
      <c r="B6" s="208"/>
      <c r="C6" s="208"/>
      <c r="D6" s="208"/>
      <c r="E6" s="208"/>
      <c r="F6" s="208"/>
      <c r="G6" s="208"/>
      <c r="H6" s="102"/>
      <c r="I6" s="199"/>
      <c r="J6" s="199"/>
      <c r="K6" s="144" t="str">
        <f>Seniori!K6</f>
        <v>Motešice</v>
      </c>
      <c r="L6" s="144"/>
      <c r="M6" s="144">
        <f>Seniori!M6</f>
        <v>0</v>
      </c>
      <c r="N6" s="144">
        <f>Seniori!N6</f>
        <v>0</v>
      </c>
      <c r="O6" s="144">
        <f>Seniori!O6</f>
        <v>0</v>
      </c>
      <c r="P6" s="144">
        <f>Seniori!P6</f>
        <v>0</v>
      </c>
      <c r="Q6" s="144">
        <f>Seniori!Q6</f>
        <v>0</v>
      </c>
      <c r="R6" s="144" t="str">
        <f>Seniori!R6</f>
        <v>Motešice</v>
      </c>
      <c r="S6" s="144"/>
      <c r="T6" s="144">
        <f>Seniori!T6</f>
        <v>0</v>
      </c>
      <c r="U6" s="144">
        <f>Seniori!U6</f>
        <v>0</v>
      </c>
      <c r="V6" s="144">
        <f>Seniori!V6</f>
        <v>0</v>
      </c>
      <c r="W6" s="144">
        <f>Seniori!W6</f>
        <v>0</v>
      </c>
      <c r="X6" s="144">
        <f>Seniori!X6</f>
        <v>0</v>
      </c>
      <c r="Y6" s="144" t="str">
        <f>Seniori!Y6</f>
        <v>Motešice CDI</v>
      </c>
      <c r="Z6" s="144">
        <f>Seniori!Z6</f>
        <v>0</v>
      </c>
      <c r="AA6" s="144" t="str">
        <f>Seniori!AA6</f>
        <v>Motešice</v>
      </c>
      <c r="AB6" s="144"/>
      <c r="AC6" s="144"/>
      <c r="AD6" s="144">
        <f>Seniori!AD6</f>
        <v>0</v>
      </c>
      <c r="AE6" s="144">
        <f>Seniori!AE6</f>
        <v>0</v>
      </c>
      <c r="AF6" s="144">
        <f>Seniori!AF6</f>
        <v>0</v>
      </c>
      <c r="AG6" s="144">
        <f>Seniori!AG6</f>
        <v>0</v>
      </c>
      <c r="AH6" s="144" t="str">
        <f>Seniori!AH6</f>
        <v>Pezinok</v>
      </c>
      <c r="AI6" s="144"/>
      <c r="AJ6" s="144"/>
      <c r="AK6" s="144">
        <f>Seniori!AK6</f>
        <v>0</v>
      </c>
      <c r="AL6" s="144">
        <f>Seniori!AL6</f>
        <v>0</v>
      </c>
      <c r="AM6" s="144">
        <f>Seniori!AM6</f>
        <v>0</v>
      </c>
      <c r="AN6" s="144">
        <f>Seniori!AN6</f>
        <v>0</v>
      </c>
      <c r="AO6" s="144" t="str">
        <f>Seniori!AO6</f>
        <v>Veľký Šariš</v>
      </c>
      <c r="AP6" s="144"/>
      <c r="AQ6" s="144" t="s">
        <v>9</v>
      </c>
      <c r="AR6" s="144"/>
      <c r="AS6" s="144"/>
      <c r="AT6" s="144">
        <f>Seniori!AT6</f>
        <v>0</v>
      </c>
      <c r="AU6" s="144">
        <f>Seniori!AU6</f>
        <v>0</v>
      </c>
      <c r="AV6" s="144">
        <f>Seniori!AV6</f>
        <v>0</v>
      </c>
      <c r="AW6" s="144">
        <f>Seniori!AW6</f>
        <v>0</v>
      </c>
      <c r="AX6" s="144">
        <f>Seniori!AX6</f>
        <v>0</v>
      </c>
      <c r="AY6" s="144">
        <f>Seniori!AY6</f>
        <v>0</v>
      </c>
      <c r="AZ6" s="144">
        <f>Seniori!AZ6</f>
        <v>0</v>
      </c>
      <c r="BA6" s="144">
        <f>Seniori!BA6</f>
        <v>0</v>
      </c>
      <c r="BB6" s="144">
        <f>Seniori!BB6</f>
        <v>0</v>
      </c>
      <c r="BC6" s="144">
        <f>Seniori!BC6</f>
        <v>0</v>
      </c>
      <c r="BD6" s="144">
        <f>Seniori!BD6</f>
        <v>0</v>
      </c>
      <c r="BE6" s="144">
        <f>Seniori!BE6</f>
        <v>0</v>
      </c>
      <c r="BF6" s="144">
        <f>Seniori!BF6</f>
        <v>0</v>
      </c>
      <c r="BG6" s="144">
        <f>Seniori!BG6</f>
        <v>0</v>
      </c>
      <c r="BH6" s="144" t="str">
        <f>Seniori!BH6</f>
        <v>Pezinok</v>
      </c>
      <c r="BI6" s="144"/>
      <c r="BJ6" s="144"/>
      <c r="BK6" s="144">
        <f>Seniori!BK6</f>
        <v>0</v>
      </c>
      <c r="BL6" s="144">
        <f>Seniori!BL6</f>
        <v>0</v>
      </c>
      <c r="BM6" s="144">
        <f>Seniori!BM6</f>
        <v>0</v>
      </c>
      <c r="BN6" s="144">
        <f>Seniori!BN6</f>
        <v>0</v>
      </c>
      <c r="BO6" s="144" t="str">
        <f>Seniori!BO6</f>
        <v>Gőssendorf AUT CDI</v>
      </c>
      <c r="BP6" s="144"/>
      <c r="BQ6" s="144"/>
      <c r="BR6" s="144"/>
      <c r="BS6" s="144" t="str">
        <f>Seniori!BS6</f>
        <v>Máriakálnok HUN</v>
      </c>
      <c r="BT6" s="144"/>
      <c r="BU6" s="144"/>
      <c r="BV6" s="144"/>
      <c r="BW6" s="144">
        <f>Seniori!BW6</f>
        <v>0</v>
      </c>
      <c r="BX6" s="144">
        <f>Seniori!BX6</f>
        <v>0</v>
      </c>
      <c r="BY6" s="144">
        <f>Seniori!BY6</f>
        <v>0</v>
      </c>
      <c r="BZ6" s="144">
        <f>Seniori!BZ6</f>
        <v>0</v>
      </c>
      <c r="CA6" s="144">
        <f>Seniori!CA6</f>
        <v>0</v>
      </c>
      <c r="CB6" s="144" t="str">
        <f>Seniori!CB6</f>
        <v>Sokoľ</v>
      </c>
      <c r="CC6" s="144">
        <f>Seniori!CC6</f>
        <v>0</v>
      </c>
      <c r="CD6" s="144">
        <f>Seniori!CD6</f>
        <v>0</v>
      </c>
      <c r="CE6" s="144">
        <f>Seniori!CE6</f>
        <v>0</v>
      </c>
      <c r="CF6" s="144">
        <f>Seniori!CF6</f>
        <v>0</v>
      </c>
      <c r="CG6" s="144">
        <f>Seniori!CG6</f>
        <v>0</v>
      </c>
      <c r="CH6" s="144" t="str">
        <f>Seniori!CH6</f>
        <v>Panská Lícha CZE</v>
      </c>
      <c r="CI6" s="144">
        <f>Seniori!CI6</f>
        <v>0</v>
      </c>
      <c r="CJ6" s="144">
        <f>Seniori!CJ6</f>
        <v>0</v>
      </c>
      <c r="CK6" s="144">
        <f>Seniori!CK6</f>
        <v>0</v>
      </c>
      <c r="CL6" s="144" t="str">
        <f>Seniori!CL6</f>
        <v>Vígľaš</v>
      </c>
      <c r="CM6" s="144"/>
      <c r="CN6" s="144"/>
      <c r="CO6" s="144">
        <f>Seniori!CO6</f>
        <v>0</v>
      </c>
      <c r="CP6" s="144">
        <f>Seniori!CP6</f>
        <v>0</v>
      </c>
      <c r="CQ6" s="144">
        <f>Seniori!CQ6</f>
        <v>0</v>
      </c>
      <c r="CR6" s="144" t="str">
        <f>Seniori!CR6</f>
        <v>Olomouc CZE CDI</v>
      </c>
      <c r="CS6" s="144"/>
      <c r="CT6" s="144"/>
      <c r="CU6" s="144"/>
      <c r="CV6" s="144" t="str">
        <f>Seniori!CV6</f>
        <v>Sokoľ</v>
      </c>
      <c r="CW6" s="144"/>
      <c r="CX6" s="144"/>
      <c r="CY6" s="144">
        <f>Seniori!CY6</f>
        <v>0</v>
      </c>
      <c r="CZ6" s="144">
        <f>Seniori!CZ6</f>
        <v>0</v>
      </c>
      <c r="DA6" s="144" t="str">
        <f>Seniori!DA6</f>
        <v>Topoľčianky</v>
      </c>
      <c r="DB6" s="144"/>
      <c r="DC6" s="144"/>
      <c r="DD6" s="144">
        <f>Seniori!DD6</f>
        <v>0</v>
      </c>
      <c r="DE6" s="144">
        <f>Seniori!DE6</f>
        <v>0</v>
      </c>
      <c r="DF6" s="144">
        <f>Seniori!DF6</f>
        <v>0</v>
      </c>
      <c r="DG6" s="144">
        <f>Seniori!DG6</f>
        <v>0</v>
      </c>
      <c r="DH6" s="144">
        <f>Seniori!DH6</f>
        <v>0</v>
      </c>
      <c r="DI6" s="144">
        <f>Seniori!DI6</f>
        <v>0</v>
      </c>
      <c r="DJ6" s="144">
        <f>Seniori!DJ6</f>
        <v>0</v>
      </c>
      <c r="DK6" s="144">
        <f>Seniori!DK6</f>
        <v>0</v>
      </c>
      <c r="DL6" s="144">
        <f>Seniori!DL6</f>
        <v>0</v>
      </c>
      <c r="DM6" s="144">
        <f>Seniori!DM6</f>
        <v>0</v>
      </c>
      <c r="DN6" s="144">
        <f>Seniori!DN6</f>
        <v>0</v>
      </c>
      <c r="DO6" s="144">
        <f>Seniori!DO6</f>
        <v>0</v>
      </c>
      <c r="DP6" s="144" t="str">
        <f>Seniori!DP6</f>
        <v>Šamorín CDI</v>
      </c>
      <c r="DQ6" s="144"/>
      <c r="DR6" s="144"/>
      <c r="DS6" s="144">
        <f>Seniori!DS6</f>
        <v>0</v>
      </c>
      <c r="DT6" s="144">
        <f>Seniori!DT6</f>
        <v>0</v>
      </c>
      <c r="DU6" s="144">
        <f>Seniori!DU6</f>
        <v>0</v>
      </c>
      <c r="DV6" s="144">
        <f>Seniori!DV6</f>
        <v>0</v>
      </c>
      <c r="DW6" s="144">
        <f>Seniori!DW6</f>
        <v>0</v>
      </c>
      <c r="DX6" s="144">
        <f>Seniori!DX6</f>
        <v>0</v>
      </c>
      <c r="DY6" s="144">
        <f>Seniori!DY6</f>
        <v>0</v>
      </c>
      <c r="DZ6" s="144">
        <f>Seniori!DZ6</f>
        <v>0</v>
      </c>
      <c r="EA6" s="144" t="str">
        <f>Seniori!EA6</f>
        <v>Šamorín</v>
      </c>
      <c r="EB6" s="144"/>
      <c r="EC6" s="144"/>
      <c r="ED6" s="144">
        <f>Seniori!ED6</f>
        <v>0</v>
      </c>
      <c r="EE6" s="144">
        <f>Seniori!EE6</f>
        <v>0</v>
      </c>
      <c r="EF6" s="144" t="str">
        <f>Seniori!EF6</f>
        <v>Sokoľ</v>
      </c>
      <c r="EG6" s="144"/>
      <c r="EH6" s="144"/>
      <c r="EI6" s="144">
        <f>Seniori!EI6</f>
        <v>0</v>
      </c>
      <c r="EJ6" s="144">
        <f>Seniori!EJ6</f>
        <v>0</v>
      </c>
      <c r="EK6" s="144">
        <f>Seniori!EK6</f>
        <v>0</v>
      </c>
      <c r="EL6" s="144" t="str">
        <f>Seniori!EL6</f>
        <v>Panská Lícha CZE</v>
      </c>
      <c r="EM6" s="144" t="str">
        <f>Seniori!EM6</f>
        <v>Topoľčianky MSR</v>
      </c>
      <c r="EN6" s="144"/>
      <c r="EO6" s="144"/>
      <c r="EP6" s="144">
        <f>Seniori!EP6</f>
        <v>0</v>
      </c>
      <c r="EQ6" s="144">
        <f>Seniori!EQ6</f>
        <v>0</v>
      </c>
      <c r="ER6" s="144">
        <f>Seniori!ER6</f>
        <v>0</v>
      </c>
      <c r="ES6" s="144">
        <f>Seniori!ES6</f>
        <v>0</v>
      </c>
      <c r="ET6" s="144">
        <f>Seniori!ET6</f>
        <v>0</v>
      </c>
      <c r="EU6" s="144">
        <f>Seniori!EU6</f>
        <v>0</v>
      </c>
      <c r="EV6" s="144">
        <f>Seniori!EV6</f>
        <v>0</v>
      </c>
      <c r="EW6" s="144">
        <f>Seniori!EW6</f>
        <v>0</v>
      </c>
      <c r="EX6" s="144">
        <f>Seniori!EX6</f>
        <v>0</v>
      </c>
      <c r="EY6" s="144">
        <f>Seniori!EY6</f>
        <v>0</v>
      </c>
      <c r="EZ6" s="144">
        <f>Seniori!EZ6</f>
        <v>0</v>
      </c>
      <c r="FA6" s="144">
        <f>Seniori!FA6</f>
        <v>0</v>
      </c>
      <c r="FB6" s="144">
        <f>Seniori!FB6</f>
        <v>0</v>
      </c>
      <c r="FC6" s="144">
        <f>Seniori!FC6</f>
        <v>0</v>
      </c>
      <c r="FD6" s="144">
        <f>Seniori!FD6</f>
        <v>0</v>
      </c>
      <c r="FE6" s="144">
        <f>Seniori!FE6</f>
        <v>0</v>
      </c>
      <c r="FF6" s="144" t="str">
        <f>Seniori!FF6</f>
        <v>Motešice</v>
      </c>
      <c r="FG6" s="144"/>
      <c r="FH6" s="144"/>
      <c r="FI6" s="144">
        <f>Seniori!FI6</f>
        <v>0</v>
      </c>
      <c r="FJ6" s="144">
        <f>Seniori!FJ6</f>
        <v>0</v>
      </c>
      <c r="FK6" s="144">
        <f>Seniori!FK6</f>
        <v>0</v>
      </c>
      <c r="FL6" s="144">
        <f>Seniori!FL6</f>
        <v>0</v>
      </c>
      <c r="FM6" s="144">
        <f>Seniori!FM6</f>
        <v>0</v>
      </c>
      <c r="FN6" s="144" t="str">
        <f>Seniori!FN6</f>
        <v>Motešice</v>
      </c>
      <c r="FO6" s="144"/>
      <c r="FP6" s="144"/>
      <c r="FQ6" s="144">
        <f>Seniori!FQ6</f>
        <v>0</v>
      </c>
      <c r="FR6" s="144" t="str">
        <f>Seniori!FR6</f>
        <v>Topoľčianky MSR</v>
      </c>
      <c r="FS6" s="144"/>
      <c r="FT6" s="144"/>
      <c r="FU6" s="144">
        <f>Seniori!FU6</f>
        <v>0</v>
      </c>
      <c r="FV6" s="144">
        <f>Seniori!FV6</f>
        <v>0</v>
      </c>
      <c r="FW6" s="144">
        <f>Seniori!FW6</f>
        <v>0</v>
      </c>
      <c r="FX6" s="144">
        <f>Seniori!FX6</f>
        <v>0</v>
      </c>
      <c r="FY6" s="144">
        <f>Seniori!FY6</f>
        <v>0</v>
      </c>
      <c r="FZ6" s="144">
        <f>Seniori!FZ6</f>
        <v>0</v>
      </c>
      <c r="GA6" s="144">
        <f>Seniori!GA6</f>
        <v>0</v>
      </c>
      <c r="GB6" s="144">
        <f>Seniori!GB6</f>
        <v>0</v>
      </c>
      <c r="GC6" s="144">
        <f>Seniori!GC6</f>
        <v>0</v>
      </c>
      <c r="GD6" s="144">
        <f>Seniori!GD6</f>
        <v>0</v>
      </c>
      <c r="GE6" s="144">
        <f>Seniori!GE6</f>
        <v>0</v>
      </c>
      <c r="GF6" s="144">
        <f>Seniori!GF6</f>
        <v>0</v>
      </c>
      <c r="GG6" s="144">
        <f>Seniori!GG6</f>
        <v>0</v>
      </c>
      <c r="GH6" s="144">
        <f>Seniori!GH6</f>
        <v>0</v>
      </c>
      <c r="GI6" s="144" t="str">
        <f>Seniori!GI6</f>
        <v>Spišská Teplica</v>
      </c>
      <c r="GJ6" s="144"/>
      <c r="GK6" s="144"/>
      <c r="GL6" s="144">
        <f>Seniori!GL6</f>
        <v>0</v>
      </c>
      <c r="GM6" s="144" t="str">
        <f>Seniori!GM6</f>
        <v>Olomouc CZE</v>
      </c>
      <c r="GN6" s="144"/>
      <c r="GO6" s="144"/>
      <c r="GP6" s="144">
        <f>Seniori!GP6</f>
        <v>0</v>
      </c>
      <c r="GQ6" s="144">
        <f>Seniori!GQ6</f>
        <v>0</v>
      </c>
      <c r="GR6" s="144">
        <f>Seniori!GR6</f>
        <v>0</v>
      </c>
      <c r="GS6" s="144">
        <f>Seniori!GS6</f>
        <v>0</v>
      </c>
      <c r="GT6" s="144">
        <f>Seniori!GT6</f>
        <v>0</v>
      </c>
      <c r="GU6" s="144">
        <f>Seniori!GU6</f>
        <v>0</v>
      </c>
      <c r="GV6" s="144">
        <f>Seniori!GV6</f>
        <v>0</v>
      </c>
      <c r="GW6" s="144">
        <f>Seniori!GW6</f>
        <v>0</v>
      </c>
      <c r="GX6" s="144">
        <f>Seniori!GX6</f>
        <v>0</v>
      </c>
      <c r="GY6" s="144">
        <f>Seniori!GY6</f>
        <v>0</v>
      </c>
      <c r="GZ6" s="144">
        <f>Seniori!GZ6</f>
        <v>0</v>
      </c>
      <c r="HA6" s="144" t="str">
        <f>Seniori!HA6</f>
        <v>Szilvásvárad HUN</v>
      </c>
      <c r="HB6" s="144"/>
      <c r="HC6" s="144"/>
      <c r="HD6" s="144"/>
      <c r="HE6" s="144">
        <f>Seniori!HE6</f>
        <v>0</v>
      </c>
      <c r="HF6" s="144">
        <f>Seniori!HF6</f>
        <v>0</v>
      </c>
      <c r="HG6" s="144">
        <f>Seniori!HG6</f>
        <v>0</v>
      </c>
      <c r="HH6" s="144">
        <f>Seniori!HH6</f>
        <v>0</v>
      </c>
      <c r="HI6" s="144">
        <f>Seniori!HI6</f>
        <v>0</v>
      </c>
      <c r="HJ6" s="144">
        <f>Seniori!HJ6</f>
        <v>0</v>
      </c>
      <c r="HK6" s="144">
        <f>Seniori!HK6</f>
        <v>0</v>
      </c>
      <c r="HL6" s="144">
        <f>Seniori!HL6</f>
        <v>0</v>
      </c>
      <c r="HM6" s="144">
        <f>Seniori!HM6</f>
        <v>0</v>
      </c>
      <c r="HN6" s="144">
        <f>Seniori!HN6</f>
        <v>0</v>
      </c>
      <c r="HO6" s="144" t="str">
        <f>Seniori!HO6</f>
        <v>Vígľaš MSR</v>
      </c>
      <c r="HP6" s="144"/>
      <c r="HQ6" s="144"/>
      <c r="HR6" s="144">
        <f>Seniori!HR6</f>
        <v>0</v>
      </c>
      <c r="HS6" s="144">
        <f>Seniori!HS6</f>
        <v>0</v>
      </c>
      <c r="HT6" s="144">
        <f>Seniori!HT6</f>
        <v>0</v>
      </c>
      <c r="HU6" s="144">
        <f>Seniori!HU6</f>
        <v>0</v>
      </c>
      <c r="HV6" s="144">
        <f>Seniori!HV6</f>
        <v>0</v>
      </c>
      <c r="HW6" s="144">
        <f>Seniori!HW6</f>
        <v>0</v>
      </c>
      <c r="HX6" s="144">
        <f>Seniori!HX6</f>
        <v>0</v>
      </c>
      <c r="HY6" s="144">
        <f>Seniori!HY6</f>
        <v>0</v>
      </c>
      <c r="HZ6" s="144">
        <f>Seniori!HZ6</f>
        <v>0</v>
      </c>
      <c r="IA6" s="144">
        <f>Seniori!IA6</f>
        <v>0</v>
      </c>
      <c r="IB6" s="144">
        <f>Seniori!IB6</f>
        <v>0</v>
      </c>
      <c r="IC6" s="144" t="str">
        <f>Seniori!IC6</f>
        <v>Ornago ITA CDI</v>
      </c>
      <c r="ID6" s="144"/>
      <c r="IE6" s="144" t="str">
        <f>Seniori!IE6</f>
        <v>Stadl Paura AUT</v>
      </c>
      <c r="IF6" s="144"/>
      <c r="IG6" s="144"/>
      <c r="IH6" s="144">
        <f>Seniori!IH6</f>
        <v>0</v>
      </c>
      <c r="II6" s="144">
        <f>Seniori!II6</f>
        <v>0</v>
      </c>
      <c r="IJ6" s="144" t="str">
        <f>Seniori!IJ6</f>
        <v>Dunajský Klátov</v>
      </c>
      <c r="IK6" s="144"/>
      <c r="IL6" s="144"/>
      <c r="IM6" s="144"/>
      <c r="IN6" s="144">
        <f>Seniori!IN6</f>
        <v>0</v>
      </c>
      <c r="IO6" s="144">
        <f>Seniori!IO6</f>
        <v>0</v>
      </c>
      <c r="IP6" s="144">
        <f>Seniori!IP6</f>
        <v>0</v>
      </c>
      <c r="IQ6" s="144">
        <f>Seniori!IQ6</f>
        <v>0</v>
      </c>
      <c r="IR6" s="144">
        <f>Seniori!IR6</f>
        <v>0</v>
      </c>
      <c r="IS6" s="144">
        <f>Seniori!IS6</f>
        <v>0</v>
      </c>
      <c r="IT6" s="144">
        <f>Seniori!IT6</f>
        <v>0</v>
      </c>
      <c r="IU6" s="144">
        <f>Seniori!IU6</f>
        <v>0</v>
      </c>
      <c r="IV6" s="144" t="str">
        <f>Seniori!IV6</f>
        <v>Šamorín CDI</v>
      </c>
      <c r="IW6" s="144"/>
      <c r="IX6" s="144" t="str">
        <f>Seniori!IX6</f>
        <v>Šamorín</v>
      </c>
      <c r="IY6" s="144"/>
      <c r="IZ6" s="144"/>
      <c r="JA6" s="144">
        <f>Seniori!JA6</f>
        <v>0</v>
      </c>
      <c r="JB6" s="144">
        <f>Seniori!JB6</f>
        <v>0</v>
      </c>
      <c r="JC6" s="144">
        <f>Seniori!JC6</f>
        <v>0</v>
      </c>
      <c r="JD6" s="144">
        <f>Seniori!JD6</f>
        <v>0</v>
      </c>
      <c r="JE6" s="144">
        <f>Seniori!JE6</f>
        <v>0</v>
      </c>
      <c r="JF6" s="144">
        <f>Seniori!JF6</f>
        <v>0</v>
      </c>
      <c r="JG6" s="144">
        <f>Seniori!JG6</f>
        <v>0</v>
      </c>
      <c r="JH6" s="144">
        <f>Seniori!JH6</f>
        <v>0</v>
      </c>
      <c r="JI6" s="144">
        <f>Seniori!JI6</f>
        <v>0</v>
      </c>
      <c r="JJ6" s="144">
        <f>Seniori!JJ6</f>
        <v>0</v>
      </c>
      <c r="JK6" s="144" t="str">
        <f>Seniori!JK6</f>
        <v>Motešice</v>
      </c>
      <c r="JL6" s="144"/>
      <c r="JM6" s="144"/>
      <c r="JN6" s="144">
        <f>Seniori!JN6</f>
        <v>0</v>
      </c>
      <c r="JO6" s="144">
        <f>Seniori!JO6</f>
        <v>0</v>
      </c>
      <c r="JP6" s="144">
        <f>Seniori!JP6</f>
        <v>0</v>
      </c>
      <c r="JQ6" s="144">
        <f>Seniori!JQ6</f>
        <v>0</v>
      </c>
      <c r="JR6" s="144">
        <f>Seniori!JR6</f>
        <v>0</v>
      </c>
      <c r="JS6" s="144">
        <f>Seniori!JS6</f>
        <v>0</v>
      </c>
      <c r="JT6" s="144">
        <f>Seniori!JT6</f>
        <v>0</v>
      </c>
      <c r="JU6" s="144">
        <f>Seniori!JU6</f>
        <v>0</v>
      </c>
      <c r="JV6" s="144">
        <f>Seniori!JV6</f>
        <v>0</v>
      </c>
      <c r="JW6" s="144">
        <f>Seniori!JW6</f>
        <v>0</v>
      </c>
      <c r="JX6" s="144">
        <f>Seniori!JX6</f>
        <v>0</v>
      </c>
      <c r="JY6" s="144">
        <f>Seniori!JY6</f>
        <v>0</v>
      </c>
      <c r="JZ6" s="144">
        <f>Seniori!JZ6</f>
        <v>0</v>
      </c>
      <c r="KA6" s="144">
        <f>Seniori!KA6</f>
        <v>0</v>
      </c>
      <c r="KB6" s="144">
        <f>Seniori!KB6</f>
        <v>0</v>
      </c>
      <c r="KC6" s="144">
        <f>Seniori!KC6</f>
        <v>0</v>
      </c>
      <c r="KD6" s="144">
        <f>Seniori!KD6</f>
        <v>0</v>
      </c>
      <c r="KE6" s="144">
        <f>Seniori!KE6</f>
        <v>0</v>
      </c>
      <c r="KF6" s="144">
        <f>Seniori!KF6</f>
        <v>0</v>
      </c>
      <c r="KG6" s="144">
        <f>Seniori!KG6</f>
        <v>0</v>
      </c>
      <c r="KH6" s="144">
        <f>Seniori!KH6</f>
        <v>0</v>
      </c>
      <c r="KI6" s="144">
        <f>Seniori!KI6</f>
        <v>0</v>
      </c>
      <c r="KJ6" s="144">
        <f>Seniori!KJ6</f>
        <v>0</v>
      </c>
      <c r="KK6" s="144" t="str">
        <f>Seniori!KK6</f>
        <v>Máriakálnok HUN</v>
      </c>
      <c r="KL6" s="144">
        <f>Seniori!KL6</f>
        <v>0</v>
      </c>
      <c r="KM6" s="144" t="str">
        <f>Seniori!KM6</f>
        <v>Pezinok</v>
      </c>
      <c r="KN6" s="144"/>
      <c r="KO6" s="144"/>
      <c r="KP6" s="144">
        <f>Seniori!KP6</f>
        <v>0</v>
      </c>
      <c r="KQ6" s="144">
        <f>Seniori!KQ6</f>
        <v>0</v>
      </c>
      <c r="KR6" s="144">
        <f>Seniori!KR6</f>
        <v>0</v>
      </c>
      <c r="KS6" s="144">
        <f>Seniori!KS6</f>
        <v>0</v>
      </c>
      <c r="KT6" s="144">
        <f>Seniori!KT6</f>
        <v>0</v>
      </c>
      <c r="KU6" s="144">
        <f>Seniori!KU6</f>
        <v>0</v>
      </c>
      <c r="KV6" s="144">
        <f>Seniori!KV6</f>
        <v>0</v>
      </c>
      <c r="KW6" s="144">
        <f>Seniori!KW6</f>
        <v>0</v>
      </c>
      <c r="KX6" s="144">
        <f>Seniori!KX6</f>
        <v>0</v>
      </c>
      <c r="KY6" s="144">
        <f>Seniori!KY6</f>
        <v>0</v>
      </c>
      <c r="KZ6" s="144">
        <f>Seniori!KZ6</f>
        <v>0</v>
      </c>
      <c r="LA6" s="144" t="str">
        <f>Seniori!LA6</f>
        <v>Vígľaš</v>
      </c>
      <c r="LB6" s="144"/>
      <c r="LC6" s="144"/>
      <c r="LD6" s="144">
        <f>Seniori!LD6</f>
        <v>0</v>
      </c>
      <c r="LE6" s="144">
        <f>Seniori!LE6</f>
        <v>0</v>
      </c>
      <c r="LF6" s="144">
        <f>Seniori!LF6</f>
        <v>0</v>
      </c>
      <c r="LG6" s="144">
        <f>Seniori!LG6</f>
        <v>0</v>
      </c>
      <c r="LH6" s="144">
        <f>Seniori!LH6</f>
        <v>0</v>
      </c>
      <c r="LI6" s="144" t="str">
        <f>Seniori!LI6</f>
        <v>Pilisjászfalu HUN CDI</v>
      </c>
      <c r="LJ6" s="144"/>
      <c r="LK6" s="144"/>
      <c r="LL6" s="144"/>
      <c r="LM6" s="144" t="str">
        <f>Seniori!LM6</f>
        <v>Motešice</v>
      </c>
      <c r="LN6" s="144">
        <f>Seniori!LN6</f>
        <v>0</v>
      </c>
      <c r="LO6" s="144">
        <f>Seniori!LO6</f>
        <v>0</v>
      </c>
      <c r="LP6" s="144">
        <f>Seniori!LP6</f>
        <v>0</v>
      </c>
      <c r="LQ6" s="144">
        <f>Seniori!LQ6</f>
        <v>0</v>
      </c>
      <c r="LR6" s="144">
        <f>Seniori!LR6</f>
        <v>0</v>
      </c>
      <c r="LS6" s="144">
        <f>Seniori!LS6</f>
        <v>0</v>
      </c>
      <c r="LT6" s="144">
        <f>Seniori!LT6</f>
        <v>0</v>
      </c>
      <c r="LU6" s="144">
        <f>Seniori!LU6</f>
        <v>0</v>
      </c>
      <c r="LV6" s="144">
        <f>Seniori!LV6</f>
        <v>0</v>
      </c>
      <c r="LW6" s="144">
        <f>Seniori!LW6</f>
        <v>0</v>
      </c>
      <c r="LX6" s="144">
        <f>Seniori!LX6</f>
        <v>0</v>
      </c>
      <c r="LY6" s="144">
        <f>Seniori!LY6</f>
        <v>0</v>
      </c>
      <c r="LZ6" s="144">
        <f>Seniori!LZ6</f>
        <v>0</v>
      </c>
      <c r="MA6" s="144">
        <f>Seniori!MA6</f>
        <v>0</v>
      </c>
      <c r="MB6" s="144">
        <f>Seniori!MB6</f>
        <v>0</v>
      </c>
      <c r="MC6" s="144">
        <f>Seniori!MC6</f>
        <v>0</v>
      </c>
      <c r="MD6" s="144">
        <f>Seniori!MD6</f>
        <v>0</v>
      </c>
      <c r="ME6" s="144">
        <f>Seniori!ME6</f>
        <v>0</v>
      </c>
    </row>
    <row r="7" spans="1:343" s="1" customFormat="1" ht="18" customHeight="1" x14ac:dyDescent="0.25">
      <c r="A7" s="206"/>
      <c r="B7" s="209"/>
      <c r="C7" s="209"/>
      <c r="D7" s="209"/>
      <c r="E7" s="209"/>
      <c r="F7" s="209"/>
      <c r="G7" s="209"/>
      <c r="H7" s="103"/>
      <c r="I7" s="200"/>
      <c r="J7" s="200"/>
      <c r="K7" s="144" t="str">
        <f>Seniori!K7</f>
        <v>P1</v>
      </c>
      <c r="L7" s="144" t="str">
        <f>Seniori!L7</f>
        <v>DUB</v>
      </c>
      <c r="M7" s="144" t="str">
        <f>Seniori!M7</f>
        <v>4r</v>
      </c>
      <c r="N7" s="144" t="str">
        <f>Seniori!N7</f>
        <v>DUA</v>
      </c>
      <c r="O7" s="144" t="str">
        <f>Seniori!O7</f>
        <v>JU</v>
      </c>
      <c r="P7" s="144" t="str">
        <f>Seniori!P7</f>
        <v>JD</v>
      </c>
      <c r="Q7" s="144" t="str">
        <f>Seniori!Q7</f>
        <v>IMII</v>
      </c>
      <c r="R7" s="144" t="str">
        <f>Seniori!R7</f>
        <v>P1</v>
      </c>
      <c r="S7" s="144" t="str">
        <f>Seniori!S7</f>
        <v>DUA</v>
      </c>
      <c r="T7" s="144" t="str">
        <f>Seniori!T7</f>
        <v>4r</v>
      </c>
      <c r="U7" s="144" t="str">
        <f>Seniori!U7</f>
        <v>DUB</v>
      </c>
      <c r="V7" s="144" t="str">
        <f>Seniori!V7</f>
        <v>JU</v>
      </c>
      <c r="W7" s="144" t="str">
        <f>Seniori!W7</f>
        <v>JD</v>
      </c>
      <c r="X7" s="144" t="str">
        <f>Seniori!X7</f>
        <v>GP</v>
      </c>
      <c r="Y7" s="144" t="str">
        <f>Seniori!Y7</f>
        <v>JD</v>
      </c>
      <c r="Z7" s="144" t="str">
        <f>Seniori!Z7</f>
        <v>JJ</v>
      </c>
      <c r="AA7" s="144" t="str">
        <f>Seniori!AA7</f>
        <v>P1</v>
      </c>
      <c r="AB7" s="144" t="str">
        <f>Seniori!AB7</f>
        <v>4r</v>
      </c>
      <c r="AC7" s="144" t="str">
        <f>Seniori!AC7</f>
        <v>P3</v>
      </c>
      <c r="AD7" s="144" t="str">
        <f>Seniori!AD7</f>
        <v>DUB</v>
      </c>
      <c r="AE7" s="144" t="str">
        <f>Seniori!AE7</f>
        <v>JU</v>
      </c>
      <c r="AF7" s="144" t="str">
        <f>Seniori!AF7</f>
        <v>4r</v>
      </c>
      <c r="AG7" s="144" t="str">
        <f>Seniori!AG7</f>
        <v>P4</v>
      </c>
      <c r="AH7" s="144" t="str">
        <f>Seniori!AH7</f>
        <v>P1</v>
      </c>
      <c r="AI7" s="144" t="str">
        <f>Seniori!AI7</f>
        <v>DUA</v>
      </c>
      <c r="AJ7" s="144" t="str">
        <f>Seniori!AJ7</f>
        <v>4r</v>
      </c>
      <c r="AK7" s="144" t="str">
        <f>Seniori!AK7</f>
        <v>DD</v>
      </c>
      <c r="AL7" s="144" t="str">
        <f>Seniori!AL7</f>
        <v>JD</v>
      </c>
      <c r="AM7" s="144" t="str">
        <f>Seniori!AM7</f>
        <v>YU</v>
      </c>
      <c r="AN7" s="144" t="str">
        <f>Seniori!AN7</f>
        <v>IMI</v>
      </c>
      <c r="AO7" s="144" t="str">
        <f>Seniori!AO7</f>
        <v>Z1</v>
      </c>
      <c r="AP7" s="144" t="str">
        <f>Seniori!AP7</f>
        <v>Z2</v>
      </c>
      <c r="AQ7" s="144" t="str">
        <f>Seniori!AQ7</f>
        <v>P1</v>
      </c>
      <c r="AR7" s="144" t="str">
        <f>Seniori!AR7</f>
        <v>DUA</v>
      </c>
      <c r="AS7" s="144" t="str">
        <f>Seniori!AS7</f>
        <v>4r</v>
      </c>
      <c r="AT7" s="144" t="str">
        <f>Seniori!AT7</f>
        <v>JU</v>
      </c>
      <c r="AU7" s="144" t="str">
        <f>Seniori!AU7</f>
        <v>JD</v>
      </c>
      <c r="AV7" s="144" t="str">
        <f>Seniori!AV7</f>
        <v>IMI</v>
      </c>
      <c r="AW7" s="144" t="str">
        <f>Seniori!AW7</f>
        <v>IMII</v>
      </c>
      <c r="AX7" s="144" t="str">
        <f>Seniori!AX7</f>
        <v>GP</v>
      </c>
      <c r="AY7" s="144" t="str">
        <f>Seniori!AY7</f>
        <v>P1</v>
      </c>
      <c r="AZ7" s="144" t="str">
        <f>Seniori!AZ7</f>
        <v>DUA</v>
      </c>
      <c r="BA7" s="144" t="str">
        <f>Seniori!BA7</f>
        <v>4r</v>
      </c>
      <c r="BB7" s="144" t="str">
        <f>Seniori!BB7</f>
        <v>JU</v>
      </c>
      <c r="BC7" s="144" t="str">
        <f>Seniori!BC7</f>
        <v>JD</v>
      </c>
      <c r="BD7" s="144" t="str">
        <f>Seniori!BD7</f>
        <v>IMI</v>
      </c>
      <c r="BE7" s="144" t="str">
        <f>Seniori!BE7</f>
        <v>IMII</v>
      </c>
      <c r="BF7" s="144" t="str">
        <f>Seniori!BF7</f>
        <v>GP</v>
      </c>
      <c r="BG7" s="144" t="str">
        <f>Seniori!BG7</f>
        <v>GPS</v>
      </c>
      <c r="BH7" s="144" t="str">
        <f>Seniori!BH7</f>
        <v>P1</v>
      </c>
      <c r="BI7" s="144" t="str">
        <f>Seniori!BI7</f>
        <v>Z5</v>
      </c>
      <c r="BJ7" s="144" t="str">
        <f>Seniori!BJ7</f>
        <v>4r</v>
      </c>
      <c r="BK7" s="144" t="str">
        <f>Seniori!BK7</f>
        <v>DD</v>
      </c>
      <c r="BL7" s="144" t="str">
        <f>Seniori!BL7</f>
        <v>JD</v>
      </c>
      <c r="BM7" s="144" t="str">
        <f>Seniori!BM7</f>
        <v>YU</v>
      </c>
      <c r="BN7" s="144" t="str">
        <f>Seniori!BN7</f>
        <v>IMI</v>
      </c>
      <c r="BO7" s="144" t="str">
        <f>Seniori!BO7</f>
        <v>JD</v>
      </c>
      <c r="BP7" s="144" t="str">
        <f>Seniori!BP7</f>
        <v>YD</v>
      </c>
      <c r="BQ7" s="144" t="str">
        <f>Seniori!BQ7</f>
        <v>JJ</v>
      </c>
      <c r="BR7" s="144" t="str">
        <f>Seniori!BR7</f>
        <v>YJ</v>
      </c>
      <c r="BS7" s="144" t="str">
        <f>Seniori!BS7</f>
        <v>4r</v>
      </c>
      <c r="BT7" s="144" t="str">
        <f>Seniori!BT7</f>
        <v>SG</v>
      </c>
      <c r="BU7" s="144" t="str">
        <f>Seniori!BU7</f>
        <v>YJ</v>
      </c>
      <c r="BV7" s="144" t="str">
        <f>Seniori!BV7</f>
        <v>MKZ3</v>
      </c>
      <c r="BW7" s="144" t="str">
        <f>Seniori!BW7</f>
        <v>4r</v>
      </c>
      <c r="BX7" s="144" t="str">
        <f>Seniori!BX7</f>
        <v>LS5</v>
      </c>
      <c r="BY7" s="144" t="str">
        <f>Seniori!BY7</f>
        <v>LP4</v>
      </c>
      <c r="BZ7" s="144" t="str">
        <f>Seniori!BZ7</f>
        <v>IMI</v>
      </c>
      <c r="CA7" s="144" t="str">
        <f>Seniori!CA7</f>
        <v>JD</v>
      </c>
      <c r="CB7" s="144" t="str">
        <f>Seniori!CB7</f>
        <v>GPv</v>
      </c>
      <c r="CC7" s="144" t="str">
        <f>Seniori!CC7</f>
        <v>DUA</v>
      </c>
      <c r="CD7" s="144" t="str">
        <f>Seniori!CD7</f>
        <v>DD</v>
      </c>
      <c r="CE7" s="144" t="str">
        <f>Seniori!CE7</f>
        <v>JU</v>
      </c>
      <c r="CF7" s="144" t="str">
        <f>Seniori!CF7</f>
        <v>YD</v>
      </c>
      <c r="CG7" s="144" t="str">
        <f>Seniori!CG7</f>
        <v>IMI</v>
      </c>
      <c r="CH7" s="144" t="str">
        <f>Seniori!CH7</f>
        <v>DUA</v>
      </c>
      <c r="CI7" s="144" t="str">
        <f>Seniori!CI7</f>
        <v>DD</v>
      </c>
      <c r="CJ7" s="144" t="str">
        <f>Seniori!CJ7</f>
        <v>SG</v>
      </c>
      <c r="CK7" s="144" t="str">
        <f>Seniori!CK7</f>
        <v>IMI</v>
      </c>
      <c r="CL7" s="144" t="str">
        <f>Seniori!CL7</f>
        <v>DUA</v>
      </c>
      <c r="CM7" s="144" t="str">
        <f>Seniori!CM7</f>
        <v>4r</v>
      </c>
      <c r="CN7" s="144" t="str">
        <f>Seniori!CN7</f>
        <v>L7</v>
      </c>
      <c r="CO7" s="144" t="str">
        <f>Seniori!CO7</f>
        <v>JU</v>
      </c>
      <c r="CP7" s="144" t="str">
        <f>Seniori!CP7</f>
        <v>JD</v>
      </c>
      <c r="CQ7" s="144" t="str">
        <f>Seniori!CQ7</f>
        <v>JJ</v>
      </c>
      <c r="CR7" s="144" t="str">
        <f>Seniori!CR7</f>
        <v>JD</v>
      </c>
      <c r="CS7" s="144" t="str">
        <f>Seniori!CS7</f>
        <v>YD</v>
      </c>
      <c r="CT7" s="144" t="str">
        <f>Seniori!CT7</f>
        <v>JJ</v>
      </c>
      <c r="CU7" s="144" t="str">
        <f>Seniori!CU7</f>
        <v>YJ</v>
      </c>
      <c r="CV7" s="144" t="str">
        <f>Seniori!CV7</f>
        <v>GPv</v>
      </c>
      <c r="CW7" s="144" t="str">
        <f>Seniori!CW7</f>
        <v>DUA</v>
      </c>
      <c r="CX7" s="144" t="str">
        <f>Seniori!CX7</f>
        <v>DD</v>
      </c>
      <c r="CY7" s="144" t="str">
        <f>Seniori!CY7</f>
        <v>JU</v>
      </c>
      <c r="CZ7" s="144" t="str">
        <f>Seniori!CZ7</f>
        <v>YD</v>
      </c>
      <c r="DA7" s="144" t="str">
        <f>Seniori!DA7</f>
        <v>4r</v>
      </c>
      <c r="DB7" s="144" t="str">
        <f>Seniori!DB7</f>
        <v>5rU</v>
      </c>
      <c r="DC7" s="144" t="str">
        <f>Seniori!DC7</f>
        <v>P1</v>
      </c>
      <c r="DD7" s="144" t="str">
        <f>Seniori!DD7</f>
        <v>DUA</v>
      </c>
      <c r="DE7" s="144" t="str">
        <f>Seniori!DE7</f>
        <v>DD</v>
      </c>
      <c r="DF7" s="144" t="str">
        <f>Seniori!DF7</f>
        <v>JU</v>
      </c>
      <c r="DG7" s="144" t="str">
        <f>Seniori!DG7</f>
        <v>YU</v>
      </c>
      <c r="DH7" s="144" t="str">
        <f>Seniori!DH7</f>
        <v>IMI</v>
      </c>
      <c r="DI7" s="144" t="str">
        <f>Seniori!DI7</f>
        <v>4r</v>
      </c>
      <c r="DJ7" s="144" t="str">
        <f>Seniori!DJ7</f>
        <v>5rF</v>
      </c>
      <c r="DK7" s="144" t="str">
        <f>Seniori!DK7</f>
        <v>DUB</v>
      </c>
      <c r="DL7" s="144" t="str">
        <f>Seniori!DL7</f>
        <v>DJ</v>
      </c>
      <c r="DM7" s="144" t="str">
        <f>Seniori!DM7</f>
        <v>JD</v>
      </c>
      <c r="DN7" s="144" t="str">
        <f>Seniori!DN7</f>
        <v>SG</v>
      </c>
      <c r="DO7" s="144" t="str">
        <f>Seniori!DO7</f>
        <v>IMI</v>
      </c>
      <c r="DP7" s="144" t="str">
        <f>Seniori!DP7</f>
        <v>JD</v>
      </c>
      <c r="DQ7" s="144" t="str">
        <f>Seniori!DQ7</f>
        <v>SG</v>
      </c>
      <c r="DR7" s="144" t="str">
        <f>Seniori!DR7</f>
        <v>YD</v>
      </c>
      <c r="DS7" s="144" t="str">
        <f>Seniori!DS7</f>
        <v>5rU</v>
      </c>
      <c r="DT7" s="144" t="str">
        <f>Seniori!DT7</f>
        <v>JJ</v>
      </c>
      <c r="DU7" s="144" t="str">
        <f>Seniori!DU7</f>
        <v>YJ</v>
      </c>
      <c r="DV7" s="144" t="str">
        <f>Seniori!DV7</f>
        <v>IMI</v>
      </c>
      <c r="DW7" s="144" t="str">
        <f>Seniori!DW7</f>
        <v>5rF</v>
      </c>
      <c r="DX7" s="144" t="str">
        <f>Seniori!DX7</f>
        <v>IMIv</v>
      </c>
      <c r="DY7" s="144" t="str">
        <f>Seniori!DY7</f>
        <v>Jv</v>
      </c>
      <c r="DZ7" s="144" t="str">
        <f>Seniori!DZ7</f>
        <v>Yv</v>
      </c>
      <c r="EA7" s="144" t="str">
        <f>Seniori!EA7</f>
        <v>4r</v>
      </c>
      <c r="EB7" s="144" t="str">
        <f>Seniori!EB7</f>
        <v>DUA</v>
      </c>
      <c r="EC7" s="144" t="str">
        <f>Seniori!EC7</f>
        <v>DD</v>
      </c>
      <c r="ED7" s="144" t="str">
        <f>Seniori!ED7</f>
        <v>DUB</v>
      </c>
      <c r="EE7" s="144" t="str">
        <f>Seniori!EE7</f>
        <v>DJ</v>
      </c>
      <c r="EF7" s="144" t="str">
        <f>Seniori!EF7</f>
        <v>GPv</v>
      </c>
      <c r="EG7" s="144" t="str">
        <f>Seniori!EG7</f>
        <v>DUA</v>
      </c>
      <c r="EH7" s="144" t="str">
        <f>Seniori!EH7</f>
        <v>DD</v>
      </c>
      <c r="EI7" s="144" t="str">
        <f>Seniori!EI7</f>
        <v>JU</v>
      </c>
      <c r="EJ7" s="144" t="str">
        <f>Seniori!EJ7</f>
        <v>YD</v>
      </c>
      <c r="EK7" s="144" t="str">
        <f>Seniori!EK7</f>
        <v>IMI</v>
      </c>
      <c r="EL7" s="144" t="str">
        <f>Seniori!EL7</f>
        <v>IMA</v>
      </c>
      <c r="EM7" s="144" t="str">
        <f>Seniori!EM7</f>
        <v>4r</v>
      </c>
      <c r="EN7" s="144" t="str">
        <f>Seniori!EN7</f>
        <v>5rU</v>
      </c>
      <c r="EO7" s="144" t="str">
        <f>Seniori!EO7</f>
        <v>6rU</v>
      </c>
      <c r="EP7" s="144" t="str">
        <f>Seniori!EP7</f>
        <v>P3</v>
      </c>
      <c r="EQ7" s="144" t="str">
        <f>Seniori!EQ7</f>
        <v>DUA</v>
      </c>
      <c r="ER7" s="144" t="str">
        <f>Seniori!ER7</f>
        <v>DD</v>
      </c>
      <c r="ES7" s="144" t="str">
        <f>Seniori!ES7</f>
        <v>JD</v>
      </c>
      <c r="ET7" s="144" t="str">
        <f>Seniori!ET7</f>
        <v>YU</v>
      </c>
      <c r="EU7" s="144" t="str">
        <f>Seniori!EU7</f>
        <v>IMIv</v>
      </c>
      <c r="EV7" s="144" t="str">
        <f>Seniori!EV7</f>
        <v>IMA</v>
      </c>
      <c r="EW7" s="144" t="str">
        <f>Seniori!EW7</f>
        <v>4r</v>
      </c>
      <c r="EX7" s="144" t="str">
        <f>Seniori!EX7</f>
        <v>5rF</v>
      </c>
      <c r="EY7" s="144" t="str">
        <f>Seniori!EY7</f>
        <v>P4</v>
      </c>
      <c r="EZ7" s="144" t="str">
        <f>Seniori!EZ7</f>
        <v>DUB</v>
      </c>
      <c r="FA7" s="144" t="str">
        <f>Seniori!FA7</f>
        <v>DJ</v>
      </c>
      <c r="FB7" s="144" t="str">
        <f>Seniori!FB7</f>
        <v>JJ</v>
      </c>
      <c r="FC7" s="144" t="str">
        <f>Seniori!FC7</f>
        <v>SG</v>
      </c>
      <c r="FD7" s="144" t="str">
        <f>Seniori!FD7</f>
        <v>IMI</v>
      </c>
      <c r="FE7" s="144" t="str">
        <f>Seniori!FE7</f>
        <v>GP</v>
      </c>
      <c r="FF7" s="144" t="str">
        <f>Seniori!FF7</f>
        <v>P1</v>
      </c>
      <c r="FG7" s="144" t="str">
        <f>Seniori!FG7</f>
        <v>P3</v>
      </c>
      <c r="FH7" s="144" t="str">
        <f>Seniori!FH7</f>
        <v>4r</v>
      </c>
      <c r="FI7" s="144" t="str">
        <f>Seniori!FI7</f>
        <v>DUA</v>
      </c>
      <c r="FJ7" s="144" t="str">
        <f>Seniori!FJ7</f>
        <v>DUB</v>
      </c>
      <c r="FK7" s="144" t="str">
        <f>Seniori!FK7</f>
        <v>DD</v>
      </c>
      <c r="FL7" s="144" t="str">
        <f>Seniori!FL7</f>
        <v>YU</v>
      </c>
      <c r="FM7" s="144" t="str">
        <f>Seniori!FM7</f>
        <v>IMI</v>
      </c>
      <c r="FN7" s="144" t="str">
        <f>Seniori!FN7</f>
        <v>P1</v>
      </c>
      <c r="FO7" s="144" t="str">
        <f>Seniori!FO7</f>
        <v>P3</v>
      </c>
      <c r="FP7" s="144" t="str">
        <f>Seniori!FP7</f>
        <v>4r</v>
      </c>
      <c r="FQ7" s="144" t="str">
        <f>Seniori!FQ7</f>
        <v>DUA</v>
      </c>
      <c r="FR7" s="144" t="str">
        <f>Seniori!FR7</f>
        <v>4r</v>
      </c>
      <c r="FS7" s="144" t="str">
        <f>Seniori!FS7</f>
        <v>5rU</v>
      </c>
      <c r="FT7" s="144" t="str">
        <f>Seniori!FT7</f>
        <v>DUA</v>
      </c>
      <c r="FU7" s="144" t="str">
        <f>Seniori!FU7</f>
        <v>DD</v>
      </c>
      <c r="FV7" s="144" t="str">
        <f>Seniori!FV7</f>
        <v>JU</v>
      </c>
      <c r="FW7" s="144" t="str">
        <f>Seniori!FW7</f>
        <v>SG</v>
      </c>
      <c r="FX7" s="144" t="str">
        <f>Seniori!FX7</f>
        <v>YU</v>
      </c>
      <c r="FY7" s="144" t="str">
        <f>Seniori!FY7</f>
        <v>IMI</v>
      </c>
      <c r="FZ7" s="144" t="str">
        <f>Seniori!FZ7</f>
        <v>GP</v>
      </c>
      <c r="GA7" s="144" t="str">
        <f>Seniori!GA7</f>
        <v>5rF</v>
      </c>
      <c r="GB7" s="144" t="str">
        <f>Seniori!GB7</f>
        <v>4r</v>
      </c>
      <c r="GC7" s="144" t="str">
        <f>Seniori!GC7</f>
        <v>YD</v>
      </c>
      <c r="GD7" s="144" t="str">
        <f>Seniori!GD7</f>
        <v>IMIv</v>
      </c>
      <c r="GE7" s="144" t="str">
        <f>Seniori!GE7</f>
        <v>IMA</v>
      </c>
      <c r="GF7" s="144" t="str">
        <f>Seniori!GF7</f>
        <v>JD</v>
      </c>
      <c r="GG7" s="144" t="str">
        <f>Seniori!GG7</f>
        <v>DUB</v>
      </c>
      <c r="GH7" s="144" t="str">
        <f>Seniori!GH7</f>
        <v>DD</v>
      </c>
      <c r="GI7" s="144" t="str">
        <f>Seniori!GI7</f>
        <v>Z2</v>
      </c>
      <c r="GJ7" s="144" t="str">
        <f>Seniori!GJ7</f>
        <v>Z4</v>
      </c>
      <c r="GK7" s="144" t="str">
        <f>Seniori!GK7</f>
        <v>LS1</v>
      </c>
      <c r="GL7" s="144" t="str">
        <f>Seniori!GL7</f>
        <v>LS7</v>
      </c>
      <c r="GM7" s="144" t="str">
        <f>Seniori!GM7</f>
        <v>Z1</v>
      </c>
      <c r="GN7" s="144" t="str">
        <f>Seniori!GN7</f>
        <v>DUA</v>
      </c>
      <c r="GO7" s="144" t="str">
        <f>Seniori!GO7</f>
        <v>DD</v>
      </c>
      <c r="GP7" s="144" t="str">
        <f>Seniori!GP7</f>
        <v>JU</v>
      </c>
      <c r="GQ7" s="144" t="str">
        <f>Seniori!GQ7</f>
        <v>YU</v>
      </c>
      <c r="GR7" s="144" t="str">
        <f>Seniori!GR7</f>
        <v>SG</v>
      </c>
      <c r="GS7" s="144" t="str">
        <f>Seniori!GS7</f>
        <v>IMA</v>
      </c>
      <c r="GT7" s="144" t="str">
        <f>Seniori!GT7</f>
        <v>DUA</v>
      </c>
      <c r="GU7" s="144" t="str">
        <f>Seniori!GU7</f>
        <v>DD</v>
      </c>
      <c r="GV7" s="144" t="str">
        <f>Seniori!GV7</f>
        <v>DJ</v>
      </c>
      <c r="GW7" s="144" t="str">
        <f>Seniori!GW7</f>
        <v>JU</v>
      </c>
      <c r="GX7" s="144" t="str">
        <f>Seniori!GX7</f>
        <v>JD</v>
      </c>
      <c r="GY7" s="144" t="str">
        <f>Seniori!GY7</f>
        <v>SG</v>
      </c>
      <c r="GZ7" s="144" t="str">
        <f>Seniori!GZ7</f>
        <v>IMI</v>
      </c>
      <c r="HA7" s="144" t="str">
        <f>Seniori!HA7</f>
        <v>4r</v>
      </c>
      <c r="HB7" s="144" t="str">
        <f>Seniori!HB7</f>
        <v>5rU</v>
      </c>
      <c r="HC7" s="144" t="str">
        <f>Seniori!HC7</f>
        <v>DD</v>
      </c>
      <c r="HD7" s="144" t="str">
        <f>Seniori!HD7</f>
        <v>JD</v>
      </c>
      <c r="HE7" s="144" t="str">
        <f>Seniori!HE7</f>
        <v>SG</v>
      </c>
      <c r="HF7" s="144" t="str">
        <f>Seniori!HF7</f>
        <v>IMII</v>
      </c>
      <c r="HG7" s="144" t="str">
        <f>Seniori!HG7</f>
        <v>IMI</v>
      </c>
      <c r="HH7" s="144" t="str">
        <f>Seniori!HH7</f>
        <v>4r</v>
      </c>
      <c r="HI7" s="144" t="str">
        <f>Seniori!HI7</f>
        <v>5rF</v>
      </c>
      <c r="HJ7" s="144" t="str">
        <f>Seniori!HJ7</f>
        <v>DJ</v>
      </c>
      <c r="HK7" s="144" t="str">
        <f>Seniori!HK7</f>
        <v>JJ</v>
      </c>
      <c r="HL7" s="144" t="str">
        <f>Seniori!HL7</f>
        <v>YJ</v>
      </c>
      <c r="HM7" s="144" t="str">
        <f>Seniori!HM7</f>
        <v>GP</v>
      </c>
      <c r="HN7" s="144" t="str">
        <f>Seniori!HN7</f>
        <v>IMIv</v>
      </c>
      <c r="HO7" s="144" t="str">
        <f>Seniori!HO7</f>
        <v>Z7</v>
      </c>
      <c r="HP7" s="144" t="str">
        <f>Seniori!HP7</f>
        <v>4r</v>
      </c>
      <c r="HQ7" s="144" t="str">
        <f>Seniori!HQ7</f>
        <v>L7</v>
      </c>
      <c r="HR7" s="144" t="str">
        <f>Seniori!HR7</f>
        <v>S5</v>
      </c>
      <c r="HS7" s="144" t="str">
        <f>Seniori!HS7</f>
        <v>S10</v>
      </c>
      <c r="HT7" s="144" t="str">
        <f>Seniori!HT7</f>
        <v>4r</v>
      </c>
      <c r="HU7" s="144" t="str">
        <f>Seniori!HU7</f>
        <v>DUA</v>
      </c>
      <c r="HV7" s="144" t="str">
        <f>Seniori!HV7</f>
        <v>DD</v>
      </c>
      <c r="HW7" s="144" t="str">
        <f>Seniori!HW7</f>
        <v>JU</v>
      </c>
      <c r="HX7" s="144" t="str">
        <f>Seniori!HX7</f>
        <v>YU</v>
      </c>
      <c r="HY7" s="144" t="str">
        <f>Seniori!HY7</f>
        <v>4r</v>
      </c>
      <c r="HZ7" s="144" t="str">
        <f>Seniori!HZ7</f>
        <v>DUB</v>
      </c>
      <c r="IA7" s="144" t="str">
        <f>Seniori!IA7</f>
        <v>DJ</v>
      </c>
      <c r="IB7" s="144" t="str">
        <f>Seniori!IB7</f>
        <v>JD</v>
      </c>
      <c r="IC7" s="144" t="str">
        <f>Seniori!IC7</f>
        <v>JD</v>
      </c>
      <c r="ID7" s="144" t="str">
        <f>Seniori!ID7</f>
        <v>JJ</v>
      </c>
      <c r="IE7" s="144" t="str">
        <f>Seniori!IE7</f>
        <v>JU</v>
      </c>
      <c r="IF7" s="144" t="str">
        <f>Seniori!IF7</f>
        <v>YU</v>
      </c>
      <c r="IG7" s="144" t="str">
        <f>Seniori!IG7</f>
        <v>JD</v>
      </c>
      <c r="IH7" s="144" t="str">
        <f>Seniori!IH7</f>
        <v>SG</v>
      </c>
      <c r="II7" s="144" t="str">
        <f>Seniori!II7</f>
        <v>JJ</v>
      </c>
      <c r="IJ7" s="144" t="str">
        <f>Seniori!IJ7</f>
        <v>DUA</v>
      </c>
      <c r="IK7" s="144" t="str">
        <f>Seniori!IK7</f>
        <v>DJ</v>
      </c>
      <c r="IL7" s="144" t="str">
        <f>Seniori!IL7</f>
        <v>YJ</v>
      </c>
      <c r="IM7" s="144" t="str">
        <f>Seniori!IM7</f>
        <v>IMI</v>
      </c>
      <c r="IN7" s="144" t="str">
        <f>Seniori!IN7</f>
        <v>4r</v>
      </c>
      <c r="IO7" s="144" t="str">
        <f>Seniori!IO7</f>
        <v>DUA</v>
      </c>
      <c r="IP7" s="144" t="str">
        <f>Seniori!IP7</f>
        <v>DD</v>
      </c>
      <c r="IQ7" s="144" t="str">
        <f>Seniori!IQ7</f>
        <v>5rU</v>
      </c>
      <c r="IR7" s="144" t="str">
        <f>Seniori!IR7</f>
        <v>JD</v>
      </c>
      <c r="IS7" s="144" t="str">
        <f>Seniori!IS7</f>
        <v>YD</v>
      </c>
      <c r="IT7" s="144" t="str">
        <f>Seniori!IT7</f>
        <v>IMII</v>
      </c>
      <c r="IU7" s="144" t="str">
        <f>Seniori!IU7</f>
        <v>4r</v>
      </c>
      <c r="IV7" s="144" t="str">
        <f>Seniori!IV7</f>
        <v>JD</v>
      </c>
      <c r="IW7" s="144" t="str">
        <f>Seniori!IW7</f>
        <v>JJ</v>
      </c>
      <c r="IX7" s="144" t="str">
        <f>Seniori!IX7</f>
        <v>4r</v>
      </c>
      <c r="IY7" s="144" t="str">
        <f>Seniori!IY7</f>
        <v>DUA</v>
      </c>
      <c r="IZ7" s="144" t="str">
        <f>Seniori!IZ7</f>
        <v>5r</v>
      </c>
      <c r="JA7" s="144" t="str">
        <f>Seniori!JA7</f>
        <v>DD</v>
      </c>
      <c r="JB7" s="144" t="str">
        <f>Seniori!JB7</f>
        <v>JU</v>
      </c>
      <c r="JC7" s="144" t="str">
        <f>Seniori!JC7</f>
        <v>YU</v>
      </c>
      <c r="JD7" s="144" t="str">
        <f>Seniori!JD7</f>
        <v>IMI</v>
      </c>
      <c r="JE7" s="144" t="str">
        <f>Seniori!JE7</f>
        <v>GP</v>
      </c>
      <c r="JF7" s="144" t="str">
        <f>Seniori!JF7</f>
        <v>DUB</v>
      </c>
      <c r="JG7" s="144" t="str">
        <f>Seniori!JG7</f>
        <v>DJ</v>
      </c>
      <c r="JH7" s="144" t="str">
        <f>Seniori!JH7</f>
        <v>JJ</v>
      </c>
      <c r="JI7" s="144" t="str">
        <f>Seniori!JI7</f>
        <v>SG</v>
      </c>
      <c r="JJ7" s="144" t="str">
        <f>Seniori!JJ7</f>
        <v>IMI</v>
      </c>
      <c r="JK7" s="144" t="str">
        <f>Seniori!JK7</f>
        <v>P1</v>
      </c>
      <c r="JL7" s="144" t="str">
        <f>Seniori!JL7</f>
        <v>P3</v>
      </c>
      <c r="JM7" s="144" t="str">
        <f>Seniori!JM7</f>
        <v>DUA</v>
      </c>
      <c r="JN7" s="144" t="str">
        <f>Seniori!JN7</f>
        <v>DUB</v>
      </c>
      <c r="JO7" s="144" t="str">
        <f>Seniori!JO7</f>
        <v>4r</v>
      </c>
      <c r="JP7" s="144" t="str">
        <f>Seniori!JP7</f>
        <v>DD</v>
      </c>
      <c r="JQ7" s="144" t="str">
        <f>Seniori!JQ7</f>
        <v>JU</v>
      </c>
      <c r="JR7" s="144" t="str">
        <f>Seniori!JR7</f>
        <v>JD</v>
      </c>
      <c r="JS7" s="144" t="str">
        <f>Seniori!JS7</f>
        <v>JJ</v>
      </c>
      <c r="JT7" s="144" t="str">
        <f>Seniori!JT7</f>
        <v>YU</v>
      </c>
      <c r="JU7" s="144" t="str">
        <f>Seniori!JU7</f>
        <v>IMI</v>
      </c>
      <c r="JV7" s="144" t="str">
        <f>Seniori!JV7</f>
        <v>GP</v>
      </c>
      <c r="JW7" s="144" t="str">
        <f>Seniori!JW7</f>
        <v>GPS</v>
      </c>
      <c r="JX7" s="144" t="str">
        <f>Seniori!JX7</f>
        <v>P1</v>
      </c>
      <c r="JY7" s="144" t="str">
        <f>Seniori!JY7</f>
        <v>P3</v>
      </c>
      <c r="JZ7" s="144" t="str">
        <f>Seniori!JZ7</f>
        <v>DUA</v>
      </c>
      <c r="KA7" s="144" t="str">
        <f>Seniori!KA7</f>
        <v>DUB</v>
      </c>
      <c r="KB7" s="144" t="str">
        <f>Seniori!KB7</f>
        <v>4r</v>
      </c>
      <c r="KC7" s="144" t="str">
        <f>Seniori!KC7</f>
        <v>DD</v>
      </c>
      <c r="KD7" s="144" t="str">
        <f>Seniori!KD7</f>
        <v>JU</v>
      </c>
      <c r="KE7" s="144" t="str">
        <f>Seniori!KE7</f>
        <v>JD</v>
      </c>
      <c r="KF7" s="144" t="str">
        <f>Seniori!KF7</f>
        <v>JJ</v>
      </c>
      <c r="KG7" s="144" t="str">
        <f>Seniori!KG7</f>
        <v>YU</v>
      </c>
      <c r="KH7" s="144" t="str">
        <f>Seniori!KH7</f>
        <v>IMI</v>
      </c>
      <c r="KI7" s="144" t="str">
        <f>Seniori!KI7</f>
        <v>GP</v>
      </c>
      <c r="KJ7" s="144" t="str">
        <f>Seniori!KJ7</f>
        <v>GPS</v>
      </c>
      <c r="KK7" s="144" t="str">
        <f>Seniori!KK7</f>
        <v>JD</v>
      </c>
      <c r="KL7" s="144" t="str">
        <f>Seniori!KL7</f>
        <v>SG</v>
      </c>
      <c r="KM7" s="144" t="str">
        <f>Seniori!KM7</f>
        <v>P1</v>
      </c>
      <c r="KN7" s="144" t="str">
        <f>Seniori!KN7</f>
        <v>Z5</v>
      </c>
      <c r="KO7" s="144" t="str">
        <f>Seniori!KO7</f>
        <v>4r</v>
      </c>
      <c r="KP7" s="144" t="str">
        <f>Seniori!KP7</f>
        <v>DD</v>
      </c>
      <c r="KQ7" s="144" t="str">
        <f>Seniori!KQ7</f>
        <v>JU</v>
      </c>
      <c r="KR7" s="144" t="str">
        <f>Seniori!KR7</f>
        <v>YU</v>
      </c>
      <c r="KS7" s="144" t="str">
        <f>Seniori!KS7</f>
        <v>IMI</v>
      </c>
      <c r="KT7" s="144" t="str">
        <f>Seniori!KT7</f>
        <v>P1</v>
      </c>
      <c r="KU7" s="144" t="str">
        <f>Seniori!KU7</f>
        <v>Z7</v>
      </c>
      <c r="KV7" s="144" t="str">
        <f>Seniori!KV7</f>
        <v>4r</v>
      </c>
      <c r="KW7" s="144" t="str">
        <f>Seniori!KW7</f>
        <v>DJ</v>
      </c>
      <c r="KX7" s="144" t="str">
        <f>Seniori!KX7</f>
        <v>JU</v>
      </c>
      <c r="KY7" s="144" t="str">
        <f>Seniori!KY7</f>
        <v>YJ</v>
      </c>
      <c r="KZ7" s="144" t="str">
        <f>Seniori!KZ7</f>
        <v>IMI</v>
      </c>
      <c r="LA7" s="144" t="str">
        <f>Seniori!LA7</f>
        <v>P1</v>
      </c>
      <c r="LB7" s="144" t="str">
        <f>Seniori!LB7</f>
        <v>DUA</v>
      </c>
      <c r="LC7" s="144" t="str">
        <f>Seniori!LC7</f>
        <v>DD</v>
      </c>
      <c r="LD7" s="144" t="str">
        <f>Seniori!LD7</f>
        <v>JD</v>
      </c>
      <c r="LE7" s="144" t="str">
        <f>Seniori!LE7</f>
        <v>P1</v>
      </c>
      <c r="LF7" s="144" t="str">
        <f>Seniori!LF7</f>
        <v>DUA</v>
      </c>
      <c r="LG7" s="144" t="str">
        <f>Seniori!LG7</f>
        <v>DD</v>
      </c>
      <c r="LH7" s="144" t="str">
        <f>Seniori!LH7</f>
        <v>JD</v>
      </c>
      <c r="LI7" s="144" t="str">
        <f>Seniori!LI7</f>
        <v>5rU</v>
      </c>
      <c r="LJ7" s="144" t="str">
        <f>Seniori!LJ7</f>
        <v>6rU</v>
      </c>
      <c r="LK7" s="144" t="str">
        <f>Seniori!LK7</f>
        <v>5rF</v>
      </c>
      <c r="LL7" s="144" t="str">
        <f>Seniori!LL7</f>
        <v>6rF</v>
      </c>
      <c r="LM7" s="144" t="str">
        <f>Seniori!LM7</f>
        <v>P1</v>
      </c>
      <c r="LN7" s="144" t="str">
        <f>Seniori!LN7</f>
        <v>P3</v>
      </c>
      <c r="LO7" s="144" t="str">
        <f>Seniori!LO7</f>
        <v>DUA</v>
      </c>
      <c r="LP7" s="144" t="str">
        <f>Seniori!LP7</f>
        <v>4r</v>
      </c>
      <c r="LQ7" s="144" t="str">
        <f>Seniori!LQ7</f>
        <v>DD</v>
      </c>
      <c r="LR7" s="144" t="str">
        <f>Seniori!LR7</f>
        <v>JU</v>
      </c>
      <c r="LS7" s="144" t="str">
        <f>Seniori!LS7</f>
        <v>JD</v>
      </c>
      <c r="LT7" s="144" t="str">
        <f>Seniori!LT7</f>
        <v>YU</v>
      </c>
      <c r="LU7" s="144" t="str">
        <f>Seniori!LU7</f>
        <v>IMI</v>
      </c>
      <c r="LV7" s="144" t="str">
        <f>Seniori!LV7</f>
        <v>GP</v>
      </c>
      <c r="LW7" s="144" t="str">
        <f>Seniori!LW7</f>
        <v>P1</v>
      </c>
      <c r="LX7" s="144" t="str">
        <f>Seniori!LX7</f>
        <v>P3</v>
      </c>
      <c r="LY7" s="144" t="str">
        <f>Seniori!LY7</f>
        <v>DUA</v>
      </c>
      <c r="LZ7" s="144" t="str">
        <f>Seniori!LZ7</f>
        <v>4r</v>
      </c>
      <c r="MA7" s="144" t="str">
        <f>Seniori!MA7</f>
        <v>DD</v>
      </c>
      <c r="MB7" s="144" t="str">
        <f>Seniori!MB7</f>
        <v>JD</v>
      </c>
      <c r="MC7" s="144" t="str">
        <f>Seniori!MC7</f>
        <v>JJ</v>
      </c>
      <c r="MD7" s="144" t="str">
        <f>Seniori!MD7</f>
        <v>YJ</v>
      </c>
      <c r="ME7" s="144" t="str">
        <f>Seniori!ME7</f>
        <v>GP</v>
      </c>
    </row>
    <row r="8" spans="1:343" s="10" customFormat="1" ht="18" customHeight="1" x14ac:dyDescent="0.2">
      <c r="A8" s="12">
        <v>1</v>
      </c>
      <c r="B8" s="11" t="s">
        <v>144</v>
      </c>
      <c r="C8" s="1">
        <v>5486</v>
      </c>
      <c r="D8" t="s">
        <v>145</v>
      </c>
      <c r="E8" s="1">
        <v>10324</v>
      </c>
      <c r="F8" s="1">
        <v>2014</v>
      </c>
      <c r="G8" t="s">
        <v>146</v>
      </c>
      <c r="H8"/>
      <c r="I8" s="1">
        <f>SUM(K8:ME8)</f>
        <v>428</v>
      </c>
      <c r="J8" s="12">
        <f>Tabuľka119[[#This Row],[Stĺpec67]]+Tabuľka119[[#This Row],[Stĺpec110]]+Tabuľka119[[#This Row],[Stĺpec116]]+Tabuľka119[[#This Row],[Stĺpec117]]+Tabuľka119[[#This Row],[Stĺpec190]]+Tabuľka119[[#This Row],[Stĺpec146]]+Tabuľka119[[#This Row],[Stĺpec147]]+Tabuľka119[[#This Row],[Stĺpec192]]+Tabuľka119[[#This Row],[Stĺpec161]]+Tabuľka119[[#This Row],[Stĺpec288]]+Tabuľka119[[#This Row],[Stĺpec323]]+Tabuľka119[[#This Row],[Stĺpec322]]+Tabuľka119[[#This Row],[Stĺpec310]]+Tabuľka119[[#This Row],[Stĺpec309]]+Tabuľka119[[#This Row],[Stĺpec302]]</f>
        <v>307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>
        <f>5+8</f>
        <v>13</v>
      </c>
      <c r="AM8" s="1">
        <f>6+9</f>
        <v>15</v>
      </c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>
        <f>5+7</f>
        <v>12</v>
      </c>
      <c r="BN8" s="1">
        <f>10+11</f>
        <v>21</v>
      </c>
      <c r="BO8" s="1"/>
      <c r="BP8" s="1"/>
      <c r="BQ8" s="1"/>
      <c r="BR8" s="1"/>
      <c r="BS8" s="1"/>
      <c r="BT8" s="1">
        <f>0+4</f>
        <v>4</v>
      </c>
      <c r="BU8" s="1" t="s">
        <v>241</v>
      </c>
      <c r="BV8" s="1"/>
      <c r="BW8" s="1"/>
      <c r="BX8" s="1"/>
      <c r="BY8" s="1"/>
      <c r="BZ8" s="1">
        <f>7+6</f>
        <v>13</v>
      </c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>
        <f>8+9</f>
        <v>17</v>
      </c>
      <c r="DH8" s="1">
        <f>10+10</f>
        <v>20</v>
      </c>
      <c r="DI8" s="1"/>
      <c r="DJ8" s="1"/>
      <c r="DK8" s="1"/>
      <c r="DL8" s="1"/>
      <c r="DM8" s="1"/>
      <c r="DN8" s="1">
        <f>8+11</f>
        <v>19</v>
      </c>
      <c r="DO8" s="1">
        <f>9+10</f>
        <v>19</v>
      </c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>
        <f>9+10</f>
        <v>19</v>
      </c>
      <c r="EU8" s="1"/>
      <c r="EV8" s="1"/>
      <c r="EW8" s="1"/>
      <c r="EX8" s="1"/>
      <c r="EY8" s="1"/>
      <c r="EZ8" s="1"/>
      <c r="FA8" s="1"/>
      <c r="FB8" s="1"/>
      <c r="FC8" s="1">
        <f>9+11</f>
        <v>20</v>
      </c>
      <c r="FD8" s="1">
        <f>10+11</f>
        <v>21</v>
      </c>
      <c r="FE8" s="1"/>
      <c r="FF8" s="1"/>
      <c r="FG8" s="81"/>
      <c r="FH8" s="85"/>
      <c r="FI8" s="81"/>
      <c r="FJ8" s="85"/>
      <c r="FK8" s="85"/>
      <c r="FL8" s="81"/>
      <c r="FM8" s="85"/>
      <c r="FN8" s="85"/>
      <c r="FO8" s="81"/>
      <c r="FP8" s="85"/>
      <c r="FQ8" s="85"/>
      <c r="FR8" s="85"/>
      <c r="FS8" s="85"/>
      <c r="FT8" s="85"/>
      <c r="FU8" s="85"/>
      <c r="FV8" s="85"/>
      <c r="FW8" s="85">
        <f>7+9</f>
        <v>16</v>
      </c>
      <c r="FX8" s="85"/>
      <c r="FY8" s="85">
        <f>10+11</f>
        <v>21</v>
      </c>
      <c r="FZ8" s="85"/>
      <c r="GA8" s="85"/>
      <c r="GB8" s="85"/>
      <c r="GC8" s="85"/>
      <c r="GD8" s="81">
        <f>10+13</f>
        <v>23</v>
      </c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>
        <f>9+12</f>
        <v>21</v>
      </c>
      <c r="JS8" s="1"/>
      <c r="JT8" s="1"/>
      <c r="JU8" s="1">
        <v>13</v>
      </c>
      <c r="JV8" s="1"/>
      <c r="JW8" s="1"/>
      <c r="JX8" s="1"/>
      <c r="JY8" s="1"/>
      <c r="JZ8" s="1"/>
      <c r="KA8" s="1"/>
      <c r="KB8" s="85"/>
      <c r="KC8" s="85"/>
      <c r="KD8" s="85"/>
      <c r="KE8" s="85"/>
      <c r="KF8" s="85"/>
      <c r="KG8" s="85">
        <f>9+12</f>
        <v>21</v>
      </c>
      <c r="KH8" s="85">
        <f>10+13</f>
        <v>23</v>
      </c>
      <c r="KI8" s="1"/>
      <c r="KJ8" s="1"/>
      <c r="KK8" s="1"/>
      <c r="KL8" s="1"/>
      <c r="KM8" s="1"/>
      <c r="KN8" s="1"/>
      <c r="KO8" s="1"/>
      <c r="KP8" s="1"/>
      <c r="KQ8" s="1"/>
      <c r="KR8" s="1">
        <f>7+11</f>
        <v>18</v>
      </c>
      <c r="KS8" s="1">
        <f>10+12</f>
        <v>22</v>
      </c>
      <c r="KT8" s="1"/>
      <c r="KU8" s="1"/>
      <c r="KV8" s="1"/>
      <c r="KW8" s="1"/>
      <c r="KX8" s="1"/>
      <c r="KY8" s="1">
        <f>7+11</f>
        <v>18</v>
      </c>
      <c r="KZ8" s="1">
        <f>8+11</f>
        <v>19</v>
      </c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</row>
    <row r="9" spans="1:343" s="10" customFormat="1" ht="18" customHeight="1" x14ac:dyDescent="0.2">
      <c r="A9" s="39"/>
      <c r="B9" s="41"/>
      <c r="C9" s="1"/>
      <c r="D9" t="s">
        <v>468</v>
      </c>
      <c r="E9" s="1">
        <v>9584</v>
      </c>
      <c r="F9" s="1">
        <v>2010</v>
      </c>
      <c r="G9"/>
      <c r="H9" s="168"/>
      <c r="I9" s="1">
        <f t="shared" ref="I9:I29" si="0">SUM(K9:ME9)</f>
        <v>10</v>
      </c>
      <c r="J9" s="1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81"/>
      <c r="FH9" s="85"/>
      <c r="FI9" s="81"/>
      <c r="FJ9" s="85"/>
      <c r="FK9" s="85"/>
      <c r="FL9" s="81"/>
      <c r="FM9" s="85"/>
      <c r="FN9" s="85"/>
      <c r="FO9" s="81"/>
      <c r="FP9" s="85"/>
      <c r="FQ9" s="85"/>
      <c r="FR9" s="85"/>
      <c r="FS9" s="85"/>
      <c r="FT9" s="85"/>
      <c r="FU9" s="85"/>
      <c r="FV9" s="85"/>
      <c r="FW9" s="85"/>
      <c r="FX9" s="85">
        <f>6+4</f>
        <v>10</v>
      </c>
      <c r="FY9" s="85"/>
      <c r="FZ9" s="85"/>
      <c r="GA9" s="85"/>
      <c r="GB9" s="85"/>
      <c r="GC9" s="85" t="s">
        <v>241</v>
      </c>
      <c r="GD9" s="81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85"/>
      <c r="KC9" s="85"/>
      <c r="KD9" s="85"/>
      <c r="KE9" s="85"/>
      <c r="KF9" s="85"/>
      <c r="KG9" s="85"/>
      <c r="KH9" s="85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</row>
    <row r="10" spans="1:343" s="10" customFormat="1" ht="18" customHeight="1" x14ac:dyDescent="0.2">
      <c r="A10" s="12">
        <v>2</v>
      </c>
      <c r="B10" s="11" t="s">
        <v>130</v>
      </c>
      <c r="C10" s="1">
        <v>5701</v>
      </c>
      <c r="D10" t="s">
        <v>131</v>
      </c>
      <c r="E10" s="1">
        <v>10640</v>
      </c>
      <c r="F10" s="1">
        <v>2007</v>
      </c>
      <c r="G10" t="s">
        <v>132</v>
      </c>
      <c r="H10"/>
      <c r="I10" s="1">
        <f t="shared" si="0"/>
        <v>299</v>
      </c>
      <c r="J10" s="12">
        <f>Tabuľka119[[#This Row],[Stĺpec317]]+Tabuľka119[[#This Row],[Stĺpec110]]+Tabuľka119[[#This Row],[Stĺpec117]]+Tabuľka119[[#This Row],[Stĺpec136]]+Tabuľka119[[#This Row],[Stĺpec137]]+Tabuľka119[[#This Row],[Stĺpec190]]+Tabuľka119[[#This Row],[Stĺpec147]]+Tabuľka119[[#This Row],[Stĺpec194]]+Tabuľka119[[#This Row],[Stĺpec161]]+Tabuľka119[[#This Row],[Stĺpec173]]+Tabuľka119[[#This Row],[Stĺpec179]]+Tabuľka119[[#This Row],[Stĺpec225]]+Tabuľka119[[#This Row],[Stĺpec310]]+Tabuľka119[[#This Row],[Stĺpec309]]+Tabuľka119[[#This Row],[Stĺpec10]]</f>
        <v>242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>
        <f>5+7</f>
        <v>12</v>
      </c>
      <c r="BU10" s="1">
        <f>5+6</f>
        <v>11</v>
      </c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>
        <v>11</v>
      </c>
      <c r="CG10" s="1">
        <v>13</v>
      </c>
      <c r="CH10" s="1"/>
      <c r="CI10" s="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 s="1"/>
      <c r="DA10" s="1"/>
      <c r="DB10" s="1"/>
      <c r="DC10" s="1"/>
      <c r="DD10" s="1"/>
      <c r="DE10" s="1"/>
      <c r="DF10" s="1"/>
      <c r="DG10" s="1"/>
      <c r="DH10" s="1">
        <f>8+8</f>
        <v>16</v>
      </c>
      <c r="DI10"/>
      <c r="DJ10"/>
      <c r="DK10"/>
      <c r="DL10"/>
      <c r="DM10"/>
      <c r="DN10"/>
      <c r="DO10">
        <f>7+8</f>
        <v>15</v>
      </c>
      <c r="DP10"/>
      <c r="DQ10"/>
      <c r="DR10"/>
      <c r="DS10"/>
      <c r="DT10"/>
      <c r="DU10"/>
      <c r="DV10"/>
      <c r="DW10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>
        <v>12</v>
      </c>
      <c r="EK10" s="1">
        <v>13</v>
      </c>
      <c r="EL10" s="1"/>
      <c r="EM10" s="1"/>
      <c r="EN10" s="1"/>
      <c r="EO10" s="1"/>
      <c r="EP10" s="1"/>
      <c r="EQ10"/>
      <c r="ER10"/>
      <c r="ES10"/>
      <c r="ET10">
        <f>8+8</f>
        <v>16</v>
      </c>
      <c r="EU10"/>
      <c r="EV10"/>
      <c r="EW10"/>
      <c r="EX10"/>
      <c r="EY10"/>
      <c r="EZ10"/>
      <c r="FA10"/>
      <c r="FB10"/>
      <c r="FC10"/>
      <c r="FD10">
        <f>9+9</f>
        <v>18</v>
      </c>
      <c r="FE10"/>
      <c r="FF10"/>
      <c r="FG10" s="79"/>
      <c r="FH10" s="79"/>
      <c r="FI10" s="79"/>
      <c r="FJ10" s="79"/>
      <c r="FK10" s="79"/>
      <c r="FL10" s="76"/>
      <c r="FM10" s="79"/>
      <c r="FN10" s="79"/>
      <c r="FO10" s="76"/>
      <c r="FP10" s="79"/>
      <c r="FQ10" s="79"/>
      <c r="FR10" s="79"/>
      <c r="FS10" s="79"/>
      <c r="FT10" s="79"/>
      <c r="FU10" s="79"/>
      <c r="FV10" s="79"/>
      <c r="FW10" s="79">
        <f>8+9</f>
        <v>17</v>
      </c>
      <c r="FX10" s="79"/>
      <c r="FY10" s="79"/>
      <c r="FZ10" s="79"/>
      <c r="GA10" s="79"/>
      <c r="GB10" s="79"/>
      <c r="GC10" s="79"/>
      <c r="GD10" s="76">
        <f>7+12</f>
        <v>19</v>
      </c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>
        <f>8+10</f>
        <v>18</v>
      </c>
      <c r="HF10" s="79"/>
      <c r="HG10" s="79"/>
      <c r="HH10" s="79"/>
      <c r="HI10" s="79"/>
      <c r="HJ10" s="79"/>
      <c r="HK10" s="79"/>
      <c r="HL10" s="1">
        <f>8+9</f>
        <v>17</v>
      </c>
      <c r="HM10" s="1"/>
      <c r="HN10" s="1">
        <f>10+12</f>
        <v>22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>
        <f>6+10</f>
        <v>16</v>
      </c>
      <c r="KS10" s="1">
        <f>6+11</f>
        <v>17</v>
      </c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>
        <v>11</v>
      </c>
      <c r="LU10" s="1">
        <v>13</v>
      </c>
      <c r="LV10" s="1"/>
      <c r="LW10" s="1"/>
      <c r="LX10" s="1"/>
      <c r="LY10" s="1"/>
      <c r="LZ10" s="1"/>
      <c r="MA10" s="1"/>
      <c r="MB10" s="1"/>
      <c r="MC10" s="1"/>
      <c r="MD10" s="1">
        <v>12</v>
      </c>
      <c r="ME10" s="1"/>
    </row>
    <row r="11" spans="1:343" s="10" customFormat="1" ht="18" customHeight="1" x14ac:dyDescent="0.2">
      <c r="A11" s="12"/>
      <c r="B11" s="41"/>
      <c r="C11" s="1"/>
      <c r="D11" t="s">
        <v>467</v>
      </c>
      <c r="E11" s="1">
        <v>10253</v>
      </c>
      <c r="F11" s="1">
        <v>2015</v>
      </c>
      <c r="G11"/>
      <c r="H11"/>
      <c r="I11" s="1">
        <f t="shared" si="0"/>
        <v>0</v>
      </c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 s="79"/>
      <c r="FH11" s="79"/>
      <c r="FI11" s="79"/>
      <c r="FJ11" s="79"/>
      <c r="FK11" s="76"/>
      <c r="FL11" s="76"/>
      <c r="FM11" s="79"/>
      <c r="FN11" s="79"/>
      <c r="FO11" s="76"/>
      <c r="FP11" s="79"/>
      <c r="FQ11" s="79"/>
      <c r="FR11" s="79"/>
      <c r="FS11" s="79"/>
      <c r="FT11" s="79"/>
      <c r="FU11" s="79"/>
      <c r="FV11" s="79" t="s">
        <v>241</v>
      </c>
      <c r="FW11" s="79"/>
      <c r="FX11" s="79"/>
      <c r="FY11" s="79"/>
      <c r="FZ11" s="79"/>
      <c r="GA11" s="79"/>
      <c r="GB11" s="79"/>
      <c r="GC11" s="79"/>
      <c r="GD11" s="76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</row>
    <row r="12" spans="1:343" ht="18" customHeight="1" x14ac:dyDescent="0.2">
      <c r="A12" s="12">
        <v>3</v>
      </c>
      <c r="B12" s="32" t="s">
        <v>133</v>
      </c>
      <c r="C12" s="1">
        <v>7089</v>
      </c>
      <c r="D12" s="4" t="s">
        <v>316</v>
      </c>
      <c r="E12" s="1">
        <v>10490</v>
      </c>
      <c r="F12" s="1">
        <v>2014</v>
      </c>
      <c r="G12" s="4" t="s">
        <v>108</v>
      </c>
      <c r="H12" s="4"/>
      <c r="I12" s="1">
        <f t="shared" si="0"/>
        <v>38</v>
      </c>
      <c r="J12" s="12">
        <f>SUM(I12:I13)</f>
        <v>62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>
        <f>2+3</f>
        <v>5</v>
      </c>
      <c r="AP12" s="1">
        <f>3+3</f>
        <v>6</v>
      </c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>
        <v>2</v>
      </c>
      <c r="CD12" s="1">
        <v>1</v>
      </c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>
        <f>4+3</f>
        <v>7</v>
      </c>
      <c r="CY12" s="1">
        <f>3+3</f>
        <v>6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85"/>
      <c r="FH12" s="81"/>
      <c r="FI12" s="81"/>
      <c r="FJ12" s="85"/>
      <c r="FK12" s="85"/>
      <c r="FL12" s="81"/>
      <c r="FM12" s="85"/>
      <c r="FN12" s="85"/>
      <c r="FO12" s="81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1"/>
      <c r="GE12" s="85"/>
      <c r="GF12" s="85"/>
      <c r="GG12" s="85"/>
      <c r="GH12" s="85"/>
      <c r="GI12" s="85"/>
      <c r="GJ12" s="85"/>
      <c r="GK12" s="85">
        <f>2+2</f>
        <v>4</v>
      </c>
      <c r="GL12" s="85">
        <f>3+4</f>
        <v>7</v>
      </c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</row>
    <row r="13" spans="1:343" ht="18" customHeight="1" x14ac:dyDescent="0.2">
      <c r="A13" s="39"/>
      <c r="B13" s="41"/>
      <c r="D13" s="4" t="s">
        <v>410</v>
      </c>
      <c r="E13" s="1">
        <v>10168</v>
      </c>
      <c r="G13" s="4"/>
      <c r="H13" s="4"/>
      <c r="I13" s="1">
        <f t="shared" si="0"/>
        <v>24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>
        <f>1+2</f>
        <v>3</v>
      </c>
      <c r="CX13" s="1">
        <v>1</v>
      </c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85"/>
      <c r="FH13" s="81"/>
      <c r="FI13" s="81"/>
      <c r="FJ13" s="85"/>
      <c r="FK13" s="85"/>
      <c r="FL13" s="81"/>
      <c r="FM13" s="85"/>
      <c r="FN13" s="85"/>
      <c r="FO13" s="81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1"/>
      <c r="GE13" s="85"/>
      <c r="GF13" s="85"/>
      <c r="GG13" s="85"/>
      <c r="GH13" s="85"/>
      <c r="GI13" s="85"/>
      <c r="GJ13" s="85"/>
      <c r="GK13" s="85">
        <f>5+5</f>
        <v>10</v>
      </c>
      <c r="GL13" s="85">
        <f>5+5</f>
        <v>10</v>
      </c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</row>
    <row r="14" spans="1:343" ht="18" customHeight="1" x14ac:dyDescent="0.2">
      <c r="A14" s="12">
        <v>4</v>
      </c>
      <c r="B14" s="32" t="s">
        <v>134</v>
      </c>
      <c r="C14" s="1">
        <v>7779</v>
      </c>
      <c r="D14" s="4" t="s">
        <v>135</v>
      </c>
      <c r="E14" s="1">
        <v>11639</v>
      </c>
      <c r="F14" s="1">
        <v>2016</v>
      </c>
      <c r="G14" s="4" t="s">
        <v>83</v>
      </c>
      <c r="H14" s="4"/>
      <c r="I14" s="1">
        <f t="shared" si="0"/>
        <v>49</v>
      </c>
      <c r="J14" s="12">
        <f>Tabuľka119[[#This Row],[Stĺpec8]]</f>
        <v>49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>
        <f>1+6</f>
        <v>7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>
        <f>1+6</f>
        <v>7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>
        <f>2+3</f>
        <v>5</v>
      </c>
      <c r="EN14" s="1"/>
      <c r="EO14" s="1"/>
      <c r="EP14" s="1"/>
      <c r="EQ14" s="1">
        <v>2</v>
      </c>
      <c r="ER14" s="1"/>
      <c r="ES14" s="1"/>
      <c r="ET14" s="1"/>
      <c r="EU14" s="1"/>
      <c r="EV14" s="1"/>
      <c r="EW14" s="1">
        <v>5</v>
      </c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85">
        <f>1+1</f>
        <v>2</v>
      </c>
      <c r="IK14" s="85"/>
      <c r="IL14" s="85"/>
      <c r="IM14" s="85"/>
      <c r="IN14" s="85">
        <f>3+3</f>
        <v>6</v>
      </c>
      <c r="IO14" s="85" t="s">
        <v>241</v>
      </c>
      <c r="IP14" s="85"/>
      <c r="IQ14" s="85"/>
      <c r="IR14" s="85"/>
      <c r="IS14" s="85"/>
      <c r="IT14" s="85"/>
      <c r="IU14" s="1">
        <f>2+5</f>
        <v>7</v>
      </c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79"/>
      <c r="JT14" s="79"/>
      <c r="JU14" s="79"/>
      <c r="JV14" s="79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>
        <f>1+7</f>
        <v>8</v>
      </c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</row>
    <row r="15" spans="1:343" ht="18" customHeight="1" x14ac:dyDescent="0.2">
      <c r="A15" s="12">
        <v>5</v>
      </c>
      <c r="B15" s="32" t="s">
        <v>391</v>
      </c>
      <c r="C15" s="1">
        <v>8552</v>
      </c>
      <c r="D15" s="4" t="s">
        <v>392</v>
      </c>
      <c r="E15" s="1">
        <v>10225</v>
      </c>
      <c r="G15" s="4" t="s">
        <v>393</v>
      </c>
      <c r="H15" s="4"/>
      <c r="I15" s="1">
        <f t="shared" si="0"/>
        <v>22</v>
      </c>
      <c r="J15" s="12">
        <f>Tabuľka119[[#This Row],[Stĺpec8]]</f>
        <v>22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>
        <f>3+4</f>
        <v>7</v>
      </c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>
        <f>2+2</f>
        <v>4</v>
      </c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>
        <f>1+2</f>
        <v>3</v>
      </c>
      <c r="EI15" s="1">
        <f>5+3</f>
        <v>8</v>
      </c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85"/>
      <c r="JT15" s="85"/>
      <c r="JU15" s="85"/>
      <c r="JV15" s="85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</row>
    <row r="16" spans="1:343" ht="18" customHeight="1" x14ac:dyDescent="0.2">
      <c r="A16" s="39">
        <v>6</v>
      </c>
      <c r="B16" s="32" t="s">
        <v>575</v>
      </c>
      <c r="C16" s="1">
        <v>6098</v>
      </c>
      <c r="D16" s="4" t="s">
        <v>576</v>
      </c>
      <c r="E16" s="1">
        <v>11604</v>
      </c>
      <c r="G16" s="4" t="s">
        <v>560</v>
      </c>
      <c r="H16" s="4"/>
      <c r="I16" s="1">
        <f>SUM(K16:ME16)</f>
        <v>6</v>
      </c>
      <c r="J16" s="12">
        <f>Tabuľka119[[#This Row],[Stĺpec8]]</f>
        <v>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9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85"/>
      <c r="FH16" s="81"/>
      <c r="FI16" s="81"/>
      <c r="FJ16" s="85"/>
      <c r="FK16" s="85"/>
      <c r="FL16" s="81"/>
      <c r="FM16" s="85"/>
      <c r="FN16" s="85"/>
      <c r="FO16" s="81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1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>
        <v>4</v>
      </c>
      <c r="LE16" s="1"/>
      <c r="LF16" s="1"/>
      <c r="LG16" s="1"/>
      <c r="LH16" s="1">
        <v>2</v>
      </c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</row>
    <row r="17" spans="1:343" ht="18" customHeight="1" x14ac:dyDescent="0.2">
      <c r="A17" s="12">
        <v>7</v>
      </c>
      <c r="B17" s="11" t="s">
        <v>250</v>
      </c>
      <c r="C17" s="1">
        <v>7749</v>
      </c>
      <c r="D17" s="4" t="s">
        <v>251</v>
      </c>
      <c r="E17" s="1">
        <v>11402</v>
      </c>
      <c r="G17" s="4" t="s">
        <v>252</v>
      </c>
      <c r="H17" s="4"/>
      <c r="I17" s="1">
        <f t="shared" si="0"/>
        <v>4</v>
      </c>
      <c r="J17" s="12">
        <f>Tabuľka119[[#This Row],[Stĺpec8]]</f>
        <v>4</v>
      </c>
      <c r="K17" s="76"/>
      <c r="L17" s="76"/>
      <c r="M17" s="76"/>
      <c r="N17" s="76"/>
      <c r="O17" s="76"/>
      <c r="P17" s="76"/>
      <c r="Q17" s="76"/>
      <c r="R17" s="76"/>
      <c r="S17" s="81">
        <v>1</v>
      </c>
      <c r="T17" s="76"/>
      <c r="U17" s="81">
        <f>1+2</f>
        <v>3</v>
      </c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</row>
    <row r="18" spans="1:343" ht="18" customHeight="1" x14ac:dyDescent="0.2">
      <c r="A18" s="12">
        <v>8</v>
      </c>
      <c r="B18" s="32" t="s">
        <v>178</v>
      </c>
      <c r="C18" s="1">
        <v>5968</v>
      </c>
      <c r="D18" s="4" t="s">
        <v>278</v>
      </c>
      <c r="E18" s="1">
        <v>9017</v>
      </c>
      <c r="F18" s="1">
        <v>2008</v>
      </c>
      <c r="G18" s="4" t="s">
        <v>83</v>
      </c>
      <c r="H18" s="4"/>
      <c r="I18" s="1">
        <f>SUM(K18:ME18)</f>
        <v>0</v>
      </c>
      <c r="J18" s="12">
        <v>2</v>
      </c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 t="s">
        <v>241</v>
      </c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</row>
    <row r="19" spans="1:343" ht="18" customHeight="1" x14ac:dyDescent="0.2">
      <c r="B19" s="41"/>
      <c r="D19" s="4" t="s">
        <v>298</v>
      </c>
      <c r="E19" s="1">
        <v>11816</v>
      </c>
      <c r="F19" s="1">
        <v>2018</v>
      </c>
      <c r="G19" s="4"/>
      <c r="H19" s="4"/>
      <c r="I19" s="1">
        <f>SUM(K19:ME19)</f>
        <v>2</v>
      </c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 t="s">
        <v>241</v>
      </c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 t="s">
        <v>241</v>
      </c>
      <c r="KP19" s="1"/>
      <c r="KQ19" s="1"/>
      <c r="KR19" s="1"/>
      <c r="KS19" s="1"/>
      <c r="KT19" s="1"/>
      <c r="KU19" s="1"/>
      <c r="KV19" s="1">
        <v>2</v>
      </c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</row>
    <row r="20" spans="1:343" ht="18" customHeight="1" x14ac:dyDescent="0.2">
      <c r="A20" s="12">
        <v>8</v>
      </c>
      <c r="B20" s="32" t="s">
        <v>317</v>
      </c>
      <c r="C20" s="1">
        <v>8170</v>
      </c>
      <c r="D20" s="4" t="s">
        <v>318</v>
      </c>
      <c r="E20" s="1">
        <v>11725</v>
      </c>
      <c r="F20" s="1">
        <v>2013</v>
      </c>
      <c r="G20" s="4" t="s">
        <v>319</v>
      </c>
      <c r="H20" s="4"/>
      <c r="I20" s="1">
        <f t="shared" si="0"/>
        <v>2</v>
      </c>
      <c r="J20" s="12">
        <f>Tabuľka119[[#This Row],[Stĺpec8]]</f>
        <v>2</v>
      </c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>
        <f>1+1</f>
        <v>2</v>
      </c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</row>
    <row r="21" spans="1:343" ht="18" customHeight="1" x14ac:dyDescent="0.2">
      <c r="B21" s="41"/>
      <c r="D21" s="4" t="s">
        <v>321</v>
      </c>
      <c r="E21" s="1">
        <v>11404</v>
      </c>
      <c r="F21" s="1">
        <v>2013</v>
      </c>
      <c r="G21" s="4"/>
      <c r="H21" s="4"/>
      <c r="I21" s="1">
        <f t="shared" si="0"/>
        <v>0</v>
      </c>
      <c r="J21" s="12">
        <f>Tabuľka119[[#This Row],[Stĺpec8]]</f>
        <v>0</v>
      </c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 t="s">
        <v>241</v>
      </c>
      <c r="AP21" s="81" t="s">
        <v>241</v>
      </c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</row>
    <row r="22" spans="1:343" s="10" customFormat="1" ht="18" customHeight="1" x14ac:dyDescent="0.2">
      <c r="A22" s="12">
        <v>10</v>
      </c>
      <c r="B22" s="11" t="s">
        <v>136</v>
      </c>
      <c r="C22" s="1">
        <v>8008</v>
      </c>
      <c r="D22" t="s">
        <v>137</v>
      </c>
      <c r="E22" s="1">
        <v>7673</v>
      </c>
      <c r="F22" s="1"/>
      <c r="G22" t="s">
        <v>138</v>
      </c>
      <c r="H22"/>
      <c r="I22" s="1">
        <f t="shared" si="0"/>
        <v>1</v>
      </c>
      <c r="J22" s="12">
        <f>Tabuľka119[[#This Row],[Stĺpec8]]</f>
        <v>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/>
      <c r="FH22"/>
      <c r="FI22"/>
      <c r="FJ22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>
        <v>1</v>
      </c>
      <c r="HW22" s="1"/>
      <c r="HX22" s="1"/>
      <c r="HY22" s="1"/>
      <c r="HZ22" s="9" t="s">
        <v>241</v>
      </c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</row>
    <row r="23" spans="1:343" ht="18" customHeight="1" x14ac:dyDescent="0.2">
      <c r="A23" s="12">
        <v>10</v>
      </c>
      <c r="B23" s="32" t="s">
        <v>139</v>
      </c>
      <c r="C23" s="1">
        <v>5719</v>
      </c>
      <c r="D23" s="4" t="s">
        <v>360</v>
      </c>
      <c r="E23" s="1">
        <v>11921</v>
      </c>
      <c r="F23" s="1">
        <v>2011</v>
      </c>
      <c r="G23" s="4" t="s">
        <v>42</v>
      </c>
      <c r="H23" s="4"/>
      <c r="I23" s="1">
        <f t="shared" si="0"/>
        <v>0</v>
      </c>
      <c r="J23" s="12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 t="s">
        <v>241</v>
      </c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</row>
    <row r="24" spans="1:343" ht="18" customHeight="1" x14ac:dyDescent="0.2">
      <c r="B24" s="41"/>
      <c r="D24" s="4" t="s">
        <v>191</v>
      </c>
      <c r="E24" s="1">
        <v>10175</v>
      </c>
      <c r="F24" s="1">
        <v>2004</v>
      </c>
      <c r="G24" s="4"/>
      <c r="H24" s="4"/>
      <c r="I24" s="1">
        <f t="shared" si="0"/>
        <v>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9"/>
      <c r="BJ24" s="1"/>
      <c r="BK24" s="1">
        <v>1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</row>
    <row r="25" spans="1:343" ht="18" customHeight="1" x14ac:dyDescent="0.2">
      <c r="A25" s="39">
        <v>10</v>
      </c>
      <c r="B25" s="32" t="s">
        <v>388</v>
      </c>
      <c r="C25" s="1">
        <v>8136</v>
      </c>
      <c r="D25" s="4" t="s">
        <v>389</v>
      </c>
      <c r="E25" s="1">
        <v>11019</v>
      </c>
      <c r="G25" s="4" t="s">
        <v>390</v>
      </c>
      <c r="H25" s="4"/>
      <c r="I25" s="1">
        <f>SUM(K25:ME25)</f>
        <v>1</v>
      </c>
      <c r="J25" s="12">
        <f>Tabuľka119[[#This Row],[Stĺpec8]]</f>
        <v>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9" t="s">
        <v>241</v>
      </c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 t="s">
        <v>241</v>
      </c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85"/>
      <c r="FH25" s="81"/>
      <c r="FI25" s="81"/>
      <c r="FJ25" s="85"/>
      <c r="FK25" s="85"/>
      <c r="FL25" s="81"/>
      <c r="FM25" s="85"/>
      <c r="FN25" s="85"/>
      <c r="FO25" s="81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1"/>
      <c r="GE25" s="85"/>
      <c r="GF25" s="85"/>
      <c r="GG25" s="85"/>
      <c r="GH25" s="85"/>
      <c r="GI25" s="85" t="s">
        <v>241</v>
      </c>
      <c r="GJ25" s="85">
        <v>1</v>
      </c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</row>
    <row r="26" spans="1:343" ht="18" customHeight="1" x14ac:dyDescent="0.2">
      <c r="A26" s="39">
        <v>13</v>
      </c>
      <c r="B26" s="32" t="s">
        <v>141</v>
      </c>
      <c r="C26" s="1">
        <v>9109</v>
      </c>
      <c r="D26" s="4" t="s">
        <v>87</v>
      </c>
      <c r="E26" s="1">
        <v>9855</v>
      </c>
      <c r="F26" s="1">
        <v>2011</v>
      </c>
      <c r="G26" s="4" t="s">
        <v>83</v>
      </c>
      <c r="H26" s="4"/>
      <c r="I26" s="1">
        <f t="shared" si="0"/>
        <v>0</v>
      </c>
      <c r="J26" s="12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85" t="s">
        <v>241</v>
      </c>
      <c r="IK26" s="85"/>
      <c r="IL26" s="85"/>
      <c r="IM26" s="85"/>
      <c r="IN26" s="85"/>
      <c r="IO26" s="85" t="s">
        <v>241</v>
      </c>
      <c r="IP26" s="85"/>
      <c r="IQ26" s="85"/>
      <c r="IR26" s="85"/>
      <c r="IS26" s="85"/>
      <c r="IT26" s="85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79"/>
      <c r="JT26" s="79"/>
      <c r="JU26" s="79"/>
      <c r="JV26" s="79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</row>
    <row r="27" spans="1:343" ht="18" customHeight="1" x14ac:dyDescent="0.2">
      <c r="A27" s="12">
        <v>13</v>
      </c>
      <c r="B27" s="32" t="s">
        <v>182</v>
      </c>
      <c r="C27" s="1">
        <v>6668</v>
      </c>
      <c r="D27" s="4" t="s">
        <v>183</v>
      </c>
      <c r="E27" s="1">
        <v>6647</v>
      </c>
      <c r="F27" s="1">
        <v>2004</v>
      </c>
      <c r="G27" s="4" t="s">
        <v>121</v>
      </c>
      <c r="H27" s="4"/>
      <c r="I27" s="1">
        <f t="shared" si="0"/>
        <v>0</v>
      </c>
      <c r="J27" s="12">
        <f>Tabuľka119[[#This Row],[Stĺpec8]]</f>
        <v>0</v>
      </c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 t="s">
        <v>241</v>
      </c>
      <c r="AJ27" s="81"/>
      <c r="AK27" s="81" t="s">
        <v>241</v>
      </c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 t="s">
        <v>241</v>
      </c>
      <c r="BJ27" s="81"/>
      <c r="BK27" s="81" t="s">
        <v>241</v>
      </c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</row>
    <row r="28" spans="1:343" ht="18" customHeight="1" x14ac:dyDescent="0.2">
      <c r="B28" s="41"/>
      <c r="D28" s="4" t="s">
        <v>277</v>
      </c>
      <c r="E28" s="1">
        <v>9104</v>
      </c>
      <c r="F28" s="1">
        <v>2011</v>
      </c>
      <c r="G28" s="4"/>
      <c r="H28" s="4"/>
      <c r="I28" s="1">
        <f t="shared" si="0"/>
        <v>0</v>
      </c>
      <c r="J28" s="12">
        <f>Tabuľka119[[#This Row],[Stĺpec8]]</f>
        <v>0</v>
      </c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 t="s">
        <v>241</v>
      </c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</row>
    <row r="29" spans="1:343" s="155" customFormat="1" ht="18" customHeight="1" x14ac:dyDescent="0.2">
      <c r="A29" s="152">
        <v>13</v>
      </c>
      <c r="B29" s="153" t="s">
        <v>361</v>
      </c>
      <c r="C29" s="91">
        <v>7015</v>
      </c>
      <c r="D29" s="154" t="s">
        <v>362</v>
      </c>
      <c r="E29" s="91">
        <v>10203</v>
      </c>
      <c r="F29" s="91">
        <v>2009</v>
      </c>
      <c r="G29" s="154" t="s">
        <v>83</v>
      </c>
      <c r="H29" s="154"/>
      <c r="I29" s="1">
        <f t="shared" si="0"/>
        <v>0</v>
      </c>
      <c r="J29" s="12">
        <f>Tabuľka119[[#This Row],[Stĺpec8]]</f>
        <v>0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156" t="s">
        <v>241</v>
      </c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/>
      <c r="KS29" s="91"/>
      <c r="KT29" s="91"/>
      <c r="KU29" s="91"/>
      <c r="KV29" s="91"/>
      <c r="KW29" s="91"/>
      <c r="KX29" s="91"/>
      <c r="KY29" s="91"/>
      <c r="KZ29" s="91"/>
      <c r="LA29" s="91"/>
      <c r="LB29" s="91"/>
      <c r="LC29" s="91"/>
      <c r="LD29" s="91"/>
      <c r="LE29" s="91"/>
      <c r="LF29" s="91"/>
      <c r="LG29" s="91"/>
      <c r="LH29" s="91"/>
      <c r="LI29" s="91"/>
      <c r="LJ29" s="91"/>
      <c r="LK29" s="91"/>
      <c r="LL29" s="91"/>
      <c r="LM29" s="91"/>
      <c r="LN29" s="91"/>
      <c r="LO29" s="91"/>
      <c r="LP29" s="91"/>
      <c r="LQ29" s="91"/>
      <c r="LR29" s="91"/>
      <c r="LS29" s="91"/>
      <c r="LT29" s="91"/>
      <c r="LU29" s="91"/>
      <c r="LV29" s="91"/>
      <c r="LW29" s="91"/>
      <c r="LX29" s="91"/>
      <c r="LY29" s="91"/>
      <c r="LZ29" s="91"/>
      <c r="MA29" s="91"/>
      <c r="MB29" s="91"/>
      <c r="MC29" s="91"/>
      <c r="MD29" s="91"/>
      <c r="ME29" s="91"/>
    </row>
    <row r="30" spans="1:343" ht="18" customHeight="1" x14ac:dyDescent="0.2">
      <c r="A30" s="12">
        <v>15</v>
      </c>
      <c r="B30" s="32" t="s">
        <v>128</v>
      </c>
      <c r="D30" s="4"/>
      <c r="G30" s="4"/>
      <c r="H30" s="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</row>
    <row r="31" spans="1:343" ht="15.95" customHeight="1" x14ac:dyDescent="0.2"/>
    <row r="32" spans="1:343" ht="15.95" customHeight="1" x14ac:dyDescent="0.2"/>
  </sheetData>
  <mergeCells count="11">
    <mergeCell ref="I5:I7"/>
    <mergeCell ref="J5:J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K27:U28 W27:GY28 HA27:ME28 HA17:ME21 K17:U21 W17:GY21">
    <cfRule type="top10" dxfId="29" priority="257" rank="15"/>
  </conditionalFormatting>
  <conditionalFormatting sqref="GI9:KB9 KD9:ME9 GI8:JT8 JV8:KB8 KD8:KX8 KZ8:ME8">
    <cfRule type="top10" dxfId="28" priority="261" rank="15"/>
  </conditionalFormatting>
  <conditionalFormatting sqref="K9:FW9 K8:AK8 BN8:BS8 FY9:GH9 AN8:BL8 BU8:BY8 CA8:DF8 DH8:FV8 FX8:GH8">
    <cfRule type="top10" dxfId="27" priority="360" rank="15"/>
  </conditionalFormatting>
  <conditionalFormatting sqref="K11:ME11 K10:BS10 BU10:MC10 ME10">
    <cfRule type="top10" dxfId="26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ME66"/>
  <sheetViews>
    <sheetView showGridLines="0" showZeros="0" workbookViewId="0">
      <pane xSplit="10" ySplit="7" topLeftCell="K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0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343" width="4.7109375" customWidth="1"/>
  </cols>
  <sheetData>
    <row r="1" spans="1:343" ht="24.95" customHeight="1" x14ac:dyDescent="0.4">
      <c r="A1" s="216" t="s">
        <v>238</v>
      </c>
      <c r="B1" s="217"/>
      <c r="C1" s="217"/>
      <c r="D1" s="217"/>
      <c r="E1" s="217"/>
      <c r="F1" s="217"/>
      <c r="G1" s="217"/>
      <c r="H1" s="107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2"/>
      <c r="LA1" s="92"/>
      <c r="LB1" s="92"/>
      <c r="LC1" s="92"/>
      <c r="LD1" s="92"/>
      <c r="LE1" s="92"/>
      <c r="LF1" s="92"/>
      <c r="LG1" s="173"/>
      <c r="LH1" s="173"/>
      <c r="LI1" s="173"/>
      <c r="LJ1" s="173"/>
      <c r="LK1" s="173"/>
      <c r="LL1" s="179"/>
      <c r="LM1" s="179"/>
      <c r="LN1" s="179"/>
      <c r="LO1" s="179"/>
      <c r="LP1" s="179"/>
      <c r="LQ1" s="179"/>
      <c r="LR1" s="179"/>
      <c r="LS1" s="179"/>
      <c r="LT1" s="179"/>
      <c r="LU1" s="179"/>
      <c r="LV1" s="181"/>
      <c r="LW1" s="181"/>
      <c r="LX1" s="181"/>
      <c r="LY1" s="181"/>
      <c r="LZ1" s="181"/>
      <c r="MA1" s="181"/>
      <c r="MB1" s="181"/>
      <c r="MC1" s="181"/>
      <c r="MD1" s="181"/>
      <c r="ME1" s="92"/>
    </row>
    <row r="2" spans="1:343" ht="15" customHeight="1" x14ac:dyDescent="0.4">
      <c r="A2" s="14"/>
      <c r="B2" s="12"/>
      <c r="D2" s="1"/>
      <c r="G2" s="1"/>
      <c r="H2" s="1"/>
      <c r="I2" s="1" t="s">
        <v>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9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</row>
    <row r="3" spans="1:343" ht="24.95" customHeight="1" x14ac:dyDescent="0.35">
      <c r="A3" s="218" t="s">
        <v>142</v>
      </c>
      <c r="B3" s="218"/>
      <c r="C3" s="218"/>
      <c r="D3" s="218"/>
      <c r="E3" s="218"/>
      <c r="F3" s="218"/>
      <c r="G3" s="218"/>
      <c r="H3" s="108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174"/>
      <c r="LH3" s="174"/>
      <c r="LI3" s="174"/>
      <c r="LJ3" s="174"/>
      <c r="LK3" s="174"/>
      <c r="LL3" s="180"/>
      <c r="LM3" s="180"/>
      <c r="LN3" s="180"/>
      <c r="LO3" s="180"/>
      <c r="LP3" s="180"/>
      <c r="LQ3" s="180"/>
      <c r="LR3" s="180"/>
      <c r="LS3" s="180"/>
      <c r="LT3" s="180"/>
      <c r="LU3" s="180"/>
      <c r="LV3" s="182"/>
      <c r="LW3" s="182"/>
      <c r="LX3" s="182"/>
      <c r="LY3" s="182"/>
      <c r="LZ3" s="182"/>
      <c r="MA3" s="182"/>
      <c r="MB3" s="182"/>
      <c r="MC3" s="182"/>
      <c r="MD3" s="182"/>
      <c r="ME3" s="93"/>
    </row>
    <row r="4" spans="1:343" ht="15" customHeight="1" x14ac:dyDescent="0.2"/>
    <row r="5" spans="1:343" ht="15" x14ac:dyDescent="0.25">
      <c r="A5" s="219" t="s">
        <v>1</v>
      </c>
      <c r="B5" s="210" t="s">
        <v>2</v>
      </c>
      <c r="C5" s="210" t="s">
        <v>3</v>
      </c>
      <c r="D5" s="210" t="s">
        <v>4</v>
      </c>
      <c r="E5" s="210" t="s">
        <v>3</v>
      </c>
      <c r="F5" s="210" t="s">
        <v>5</v>
      </c>
      <c r="G5" s="210" t="s">
        <v>6</v>
      </c>
      <c r="H5" s="104"/>
      <c r="I5" s="213" t="s">
        <v>7</v>
      </c>
      <c r="J5" s="213" t="s">
        <v>143</v>
      </c>
      <c r="K5" s="15" t="str">
        <f>Seniori!K5</f>
        <v>29.01.2022</v>
      </c>
      <c r="L5" s="15"/>
      <c r="M5" s="15">
        <f>Seniori!M5</f>
        <v>0</v>
      </c>
      <c r="N5" s="15">
        <f>Seniori!N5</f>
        <v>0</v>
      </c>
      <c r="O5" s="15">
        <f>Seniori!O5</f>
        <v>0</v>
      </c>
      <c r="P5" s="15">
        <f>Seniori!P5</f>
        <v>0</v>
      </c>
      <c r="Q5" s="15">
        <f>Seniori!Q5</f>
        <v>0</v>
      </c>
      <c r="R5" s="15" t="str">
        <f>Seniori!R5</f>
        <v>05.-06.03.2022</v>
      </c>
      <c r="S5" s="15"/>
      <c r="T5" s="15"/>
      <c r="U5" s="15">
        <f>Seniori!U5</f>
        <v>0</v>
      </c>
      <c r="V5" s="15">
        <f>Seniori!V5</f>
        <v>0</v>
      </c>
      <c r="W5" s="15">
        <f>Seniori!W5</f>
        <v>0</v>
      </c>
      <c r="X5" s="15">
        <f>Seniori!X5</f>
        <v>0</v>
      </c>
      <c r="Y5" s="15" t="str">
        <f>Seniori!Y5</f>
        <v>11.-13.03.2022</v>
      </c>
      <c r="Z5" s="15"/>
      <c r="AA5" s="15" t="str">
        <f>Seniori!AA5</f>
        <v>11.-13.03.2022</v>
      </c>
      <c r="AB5" s="15"/>
      <c r="AC5" s="15"/>
      <c r="AD5" s="15">
        <f>Seniori!AD5</f>
        <v>0</v>
      </c>
      <c r="AE5" s="15">
        <f>Seniori!AE5</f>
        <v>0</v>
      </c>
      <c r="AF5" s="15">
        <f>Seniori!AF5</f>
        <v>0</v>
      </c>
      <c r="AG5" s="15">
        <f>Seniori!AG5</f>
        <v>0</v>
      </c>
      <c r="AH5" s="15" t="str">
        <f>Seniori!AH5</f>
        <v>19.03.2022</v>
      </c>
      <c r="AI5" s="15"/>
      <c r="AJ5" s="15"/>
      <c r="AK5" s="15">
        <f>Seniori!AK5</f>
        <v>0</v>
      </c>
      <c r="AL5" s="15">
        <f>Seniori!AL5</f>
        <v>0</v>
      </c>
      <c r="AM5" s="15">
        <f>Seniori!AM5</f>
        <v>0</v>
      </c>
      <c r="AN5" s="15">
        <f>Seniori!AN5</f>
        <v>0</v>
      </c>
      <c r="AO5" s="15" t="str">
        <f>Seniori!AO5</f>
        <v>03.04.2022</v>
      </c>
      <c r="AP5" s="15"/>
      <c r="AQ5" s="15" t="str">
        <f>Seniori!AQ5</f>
        <v>09.-10.04.2022</v>
      </c>
      <c r="AR5" s="15"/>
      <c r="AS5" s="15"/>
      <c r="AT5" s="15">
        <f>Seniori!AT5</f>
        <v>0</v>
      </c>
      <c r="AU5" s="15">
        <f>Seniori!AU5</f>
        <v>0</v>
      </c>
      <c r="AV5" s="15">
        <f>Seniori!AV5</f>
        <v>0</v>
      </c>
      <c r="AW5" s="15">
        <f>Seniori!AW5</f>
        <v>0</v>
      </c>
      <c r="AX5" s="15">
        <f>Seniori!AX5</f>
        <v>0</v>
      </c>
      <c r="AY5" s="15">
        <f>Seniori!AY5</f>
        <v>0</v>
      </c>
      <c r="AZ5" s="15">
        <f>Seniori!AZ5</f>
        <v>0</v>
      </c>
      <c r="BA5" s="15">
        <f>Seniori!BA5</f>
        <v>0</v>
      </c>
      <c r="BB5" s="15">
        <f>Seniori!BB5</f>
        <v>0</v>
      </c>
      <c r="BC5" s="15">
        <f>Seniori!BC5</f>
        <v>0</v>
      </c>
      <c r="BD5" s="15">
        <f>Seniori!BD5</f>
        <v>0</v>
      </c>
      <c r="BE5" s="15">
        <f>Seniori!BE5</f>
        <v>0</v>
      </c>
      <c r="BF5" s="15">
        <f>Seniori!BF5</f>
        <v>0</v>
      </c>
      <c r="BG5" s="15">
        <f>Seniori!BG5</f>
        <v>0</v>
      </c>
      <c r="BH5" s="15" t="str">
        <f>Seniori!BH5</f>
        <v>16.04.2022</v>
      </c>
      <c r="BI5" s="15"/>
      <c r="BJ5" s="15"/>
      <c r="BK5" s="15">
        <f>Seniori!BK5</f>
        <v>0</v>
      </c>
      <c r="BL5" s="15">
        <f>Seniori!BL5</f>
        <v>0</v>
      </c>
      <c r="BM5" s="15">
        <f>Seniori!BM5</f>
        <v>0</v>
      </c>
      <c r="BN5" s="15">
        <f>Seniori!BN5</f>
        <v>0</v>
      </c>
      <c r="BO5" s="15" t="str">
        <f>Seniori!BO5</f>
        <v>14.-16.04.2022</v>
      </c>
      <c r="BP5" s="15"/>
      <c r="BQ5" s="15"/>
      <c r="BR5" s="15">
        <f>Seniori!BR5</f>
        <v>0</v>
      </c>
      <c r="BS5" s="15" t="str">
        <f>Seniori!BS5</f>
        <v>30.04.-01.05.2022</v>
      </c>
      <c r="BT5" s="15"/>
      <c r="BU5" s="15"/>
      <c r="BV5" s="15"/>
      <c r="BW5" s="15">
        <f>Seniori!BW5</f>
        <v>0</v>
      </c>
      <c r="BX5" s="15">
        <f>Seniori!BX5</f>
        <v>0</v>
      </c>
      <c r="BY5" s="15">
        <f>Seniori!BY5</f>
        <v>0</v>
      </c>
      <c r="BZ5" s="15">
        <f>Seniori!BZ5</f>
        <v>0</v>
      </c>
      <c r="CA5" s="15">
        <f>Seniori!CA5</f>
        <v>0</v>
      </c>
      <c r="CB5" s="15" t="str">
        <f>Seniori!CB5</f>
        <v>07.05.2022</v>
      </c>
      <c r="CC5" s="15"/>
      <c r="CD5" s="15">
        <f>Seniori!CD5</f>
        <v>0</v>
      </c>
      <c r="CE5" s="15">
        <f>Seniori!CE5</f>
        <v>0</v>
      </c>
      <c r="CF5" s="15">
        <f>Seniori!CF5</f>
        <v>0</v>
      </c>
      <c r="CG5" s="15">
        <f>Seniori!CG5</f>
        <v>0</v>
      </c>
      <c r="CH5" s="15" t="str">
        <f>Seniori!CH5</f>
        <v>08.05.2022</v>
      </c>
      <c r="CI5" s="15"/>
      <c r="CJ5" s="15"/>
      <c r="CK5" s="15">
        <f>Seniori!CK5</f>
        <v>0</v>
      </c>
      <c r="CL5" s="15" t="str">
        <f>Seniori!CL5</f>
        <v>14.05.2022</v>
      </c>
      <c r="CM5" s="15"/>
      <c r="CN5" s="15">
        <f>Seniori!CN5</f>
        <v>0</v>
      </c>
      <c r="CO5" s="15">
        <f>Seniori!CO5</f>
        <v>0</v>
      </c>
      <c r="CP5" s="15">
        <f>Seniori!CP5</f>
        <v>0</v>
      </c>
      <c r="CQ5" s="15">
        <f>Seniori!CQ5</f>
        <v>0</v>
      </c>
      <c r="CR5" s="15" t="str">
        <f>Seniori!CR5</f>
        <v>20.-22.05.2022</v>
      </c>
      <c r="CS5" s="15"/>
      <c r="CT5" s="15"/>
      <c r="CU5" s="15"/>
      <c r="CV5" s="164" t="str">
        <f>Seniori!CV5</f>
        <v>28.05.2022</v>
      </c>
      <c r="CW5" s="15"/>
      <c r="CX5" s="15"/>
      <c r="CY5" s="15">
        <f>Seniori!CY5</f>
        <v>0</v>
      </c>
      <c r="CZ5" s="15">
        <f>Seniori!CZ5</f>
        <v>0</v>
      </c>
      <c r="DA5" s="15" t="str">
        <f>Seniori!DA5</f>
        <v>04.-05.06.2022</v>
      </c>
      <c r="DB5" s="15"/>
      <c r="DC5" s="15"/>
      <c r="DD5" s="15"/>
      <c r="DE5" s="15">
        <f>Seniori!DE5</f>
        <v>0</v>
      </c>
      <c r="DF5" s="15">
        <f>Seniori!DF5</f>
        <v>0</v>
      </c>
      <c r="DG5" s="15">
        <f>Seniori!DG5</f>
        <v>0</v>
      </c>
      <c r="DH5" s="15">
        <f>Seniori!DH5</f>
        <v>0</v>
      </c>
      <c r="DI5" s="15">
        <f>Seniori!DI5</f>
        <v>0</v>
      </c>
      <c r="DJ5" s="15">
        <f>Seniori!DJ5</f>
        <v>0</v>
      </c>
      <c r="DK5" s="15">
        <f>Seniori!DK5</f>
        <v>0</v>
      </c>
      <c r="DL5" s="15">
        <f>Seniori!DL5</f>
        <v>0</v>
      </c>
      <c r="DM5" s="15">
        <f>Seniori!DM5</f>
        <v>0</v>
      </c>
      <c r="DN5" s="15">
        <f>Seniori!DN5</f>
        <v>0</v>
      </c>
      <c r="DO5" s="15">
        <f>Seniori!DO5</f>
        <v>0</v>
      </c>
      <c r="DP5" s="15" t="str">
        <f>Seniori!DP5</f>
        <v>10.-12.06.2022</v>
      </c>
      <c r="DQ5" s="15"/>
      <c r="DR5" s="15"/>
      <c r="DS5" s="15"/>
      <c r="DT5" s="15">
        <f>Seniori!DT5</f>
        <v>0</v>
      </c>
      <c r="DU5" s="15">
        <f>Seniori!DU5</f>
        <v>0</v>
      </c>
      <c r="DV5" s="15">
        <f>Seniori!DV5</f>
        <v>0</v>
      </c>
      <c r="DW5" s="15">
        <f>Seniori!DW5</f>
        <v>0</v>
      </c>
      <c r="DX5" s="15">
        <f>Seniori!DX5</f>
        <v>0</v>
      </c>
      <c r="DY5" s="15">
        <f>Seniori!DY5</f>
        <v>0</v>
      </c>
      <c r="DZ5" s="15">
        <f>Seniori!DZ5</f>
        <v>0</v>
      </c>
      <c r="EA5" s="15" t="str">
        <f>Seniori!EA5</f>
        <v>11.-12.06.2022</v>
      </c>
      <c r="EB5" s="15"/>
      <c r="EC5" s="15"/>
      <c r="ED5" s="15">
        <f>Seniori!ED5</f>
        <v>0</v>
      </c>
      <c r="EE5" s="15">
        <f>Seniori!EE5</f>
        <v>0</v>
      </c>
      <c r="EF5" s="15" t="str">
        <f>Seniori!EF5</f>
        <v>11.06.2022</v>
      </c>
      <c r="EG5" s="15"/>
      <c r="EH5" s="15">
        <f>Seniori!EH5</f>
        <v>0</v>
      </c>
      <c r="EI5" s="15">
        <f>Seniori!EI5</f>
        <v>0</v>
      </c>
      <c r="EJ5" s="15">
        <f>Seniori!EJ5</f>
        <v>0</v>
      </c>
      <c r="EK5" s="15">
        <f>Seniori!EK5</f>
        <v>0</v>
      </c>
      <c r="EL5" s="15" t="str">
        <f>Seniori!EL5</f>
        <v>12.06.2022</v>
      </c>
      <c r="EM5" s="15" t="str">
        <f>Seniori!EM5</f>
        <v>18.-19.06.2022</v>
      </c>
      <c r="EN5" s="15"/>
      <c r="EO5" s="15"/>
      <c r="EP5" s="15">
        <f>Seniori!EP5</f>
        <v>0</v>
      </c>
      <c r="EQ5" s="15">
        <f>Seniori!EQ5</f>
        <v>0</v>
      </c>
      <c r="ER5" s="15">
        <f>Seniori!ER5</f>
        <v>0</v>
      </c>
      <c r="ES5" s="15">
        <f>Seniori!ES5</f>
        <v>0</v>
      </c>
      <c r="ET5" s="15">
        <f>Seniori!ET5</f>
        <v>0</v>
      </c>
      <c r="EU5" s="15">
        <f>Seniori!EU5</f>
        <v>0</v>
      </c>
      <c r="EV5" s="15">
        <f>Seniori!EV5</f>
        <v>0</v>
      </c>
      <c r="EW5" s="15">
        <f>Seniori!EW5</f>
        <v>0</v>
      </c>
      <c r="EX5" s="15">
        <f>Seniori!EX5</f>
        <v>0</v>
      </c>
      <c r="EY5" s="15">
        <f>Seniori!EY5</f>
        <v>0</v>
      </c>
      <c r="EZ5" s="15">
        <f>Seniori!EZ5</f>
        <v>0</v>
      </c>
      <c r="FA5" s="15">
        <f>Seniori!FA5</f>
        <v>0</v>
      </c>
      <c r="FB5" s="15">
        <f>Seniori!FB5</f>
        <v>0</v>
      </c>
      <c r="FC5" s="15">
        <f>Seniori!FC5</f>
        <v>0</v>
      </c>
      <c r="FD5" s="15">
        <f>Seniori!FD5</f>
        <v>0</v>
      </c>
      <c r="FE5" s="15">
        <f>Seniori!FE5</f>
        <v>0</v>
      </c>
      <c r="FF5" s="15" t="str">
        <f>Seniori!FF5</f>
        <v>02.07.2022</v>
      </c>
      <c r="FG5" s="15"/>
      <c r="FH5" s="15"/>
      <c r="FI5" s="15">
        <f>Seniori!FI5</f>
        <v>0</v>
      </c>
      <c r="FJ5" s="15">
        <f>Seniori!FJ5</f>
        <v>0</v>
      </c>
      <c r="FK5" s="15">
        <f>Seniori!FK5</f>
        <v>0</v>
      </c>
      <c r="FL5" s="15">
        <f>Seniori!FL5</f>
        <v>0</v>
      </c>
      <c r="FM5" s="15">
        <f>Seniori!FM5</f>
        <v>0</v>
      </c>
      <c r="FN5" s="15" t="str">
        <f>Seniori!FN5</f>
        <v>03.07.2022</v>
      </c>
      <c r="FO5" s="15"/>
      <c r="FP5" s="15"/>
      <c r="FQ5" s="15">
        <f>Seniori!FQ5</f>
        <v>0</v>
      </c>
      <c r="FR5" s="15" t="str">
        <f>Seniori!FR5</f>
        <v>16.-17.07.2022</v>
      </c>
      <c r="FS5" s="15"/>
      <c r="FT5" s="15"/>
      <c r="FU5" s="15">
        <f>Seniori!FU5</f>
        <v>0</v>
      </c>
      <c r="FV5" s="15">
        <f>Seniori!FV5</f>
        <v>0</v>
      </c>
      <c r="FW5" s="15">
        <f>Seniori!FW5</f>
        <v>0</v>
      </c>
      <c r="FX5" s="15">
        <f>Seniori!FX5</f>
        <v>0</v>
      </c>
      <c r="FY5" s="15">
        <f>Seniori!FY5</f>
        <v>0</v>
      </c>
      <c r="FZ5" s="15">
        <f>Seniori!FZ5</f>
        <v>0</v>
      </c>
      <c r="GA5" s="15">
        <f>Seniori!GA5</f>
        <v>0</v>
      </c>
      <c r="GB5" s="15">
        <f>Seniori!GB5</f>
        <v>0</v>
      </c>
      <c r="GC5" s="15">
        <f>Seniori!GC5</f>
        <v>0</v>
      </c>
      <c r="GD5" s="15">
        <f>Seniori!GD5</f>
        <v>0</v>
      </c>
      <c r="GE5" s="15">
        <f>Seniori!GE5</f>
        <v>0</v>
      </c>
      <c r="GF5" s="15">
        <f>Seniori!GF5</f>
        <v>0</v>
      </c>
      <c r="GG5" s="15">
        <f>Seniori!GG5</f>
        <v>0</v>
      </c>
      <c r="GH5" s="15">
        <f>Seniori!GH5</f>
        <v>0</v>
      </c>
      <c r="GI5" s="15" t="str">
        <f>Seniori!GI5</f>
        <v>31.07.2022</v>
      </c>
      <c r="GJ5" s="15"/>
      <c r="GK5" s="15"/>
      <c r="GL5" s="15">
        <f>Seniori!GL5</f>
        <v>0</v>
      </c>
      <c r="GM5" s="15" t="str">
        <f>Seniori!GM5</f>
        <v>30.-31.08.</v>
      </c>
      <c r="GN5" s="15"/>
      <c r="GO5" s="15"/>
      <c r="GP5" s="15">
        <f>Seniori!GP5</f>
        <v>0</v>
      </c>
      <c r="GQ5" s="15">
        <f>Seniori!GQ5</f>
        <v>0</v>
      </c>
      <c r="GR5" s="15">
        <f>Seniori!GR5</f>
        <v>0</v>
      </c>
      <c r="GS5" s="15">
        <f>Seniori!GS5</f>
        <v>0</v>
      </c>
      <c r="GT5" s="15">
        <f>Seniori!GT5</f>
        <v>0</v>
      </c>
      <c r="GU5" s="15">
        <f>Seniori!GU5</f>
        <v>0</v>
      </c>
      <c r="GV5" s="15">
        <f>Seniori!GV5</f>
        <v>0</v>
      </c>
      <c r="GW5" s="15">
        <f>Seniori!GW5</f>
        <v>0</v>
      </c>
      <c r="GX5" s="15">
        <f>Seniori!GX5</f>
        <v>0</v>
      </c>
      <c r="GY5" s="15">
        <f>Seniori!GY5</f>
        <v>0</v>
      </c>
      <c r="GZ5" s="15">
        <f>Seniori!GZ5</f>
        <v>0</v>
      </c>
      <c r="HA5" s="15" t="str">
        <f>Seniori!HA5</f>
        <v>13.-.14.08.2022</v>
      </c>
      <c r="HB5" s="15"/>
      <c r="HC5" s="15"/>
      <c r="HD5" s="15"/>
      <c r="HE5" s="15">
        <f>Seniori!HE5</f>
        <v>0</v>
      </c>
      <c r="HF5" s="15">
        <f>Seniori!HF5</f>
        <v>0</v>
      </c>
      <c r="HG5" s="15">
        <f>Seniori!HG5</f>
        <v>0</v>
      </c>
      <c r="HH5" s="15">
        <f>Seniori!HH5</f>
        <v>0</v>
      </c>
      <c r="HI5" s="15">
        <f>Seniori!HI5</f>
        <v>0</v>
      </c>
      <c r="HJ5" s="15">
        <f>Seniori!HJ5</f>
        <v>0</v>
      </c>
      <c r="HK5" s="15">
        <f>Seniori!HK5</f>
        <v>0</v>
      </c>
      <c r="HL5" s="15">
        <f>Seniori!HL5</f>
        <v>0</v>
      </c>
      <c r="HM5" s="15">
        <f>Seniori!HM5</f>
        <v>0</v>
      </c>
      <c r="HN5" s="15">
        <f>Seniori!HN5</f>
        <v>0</v>
      </c>
      <c r="HO5" s="15" t="str">
        <f>Seniori!HO5</f>
        <v>12.-14.08.</v>
      </c>
      <c r="HP5" s="15"/>
      <c r="HQ5" s="15"/>
      <c r="HR5" s="15">
        <f>Seniori!HR5</f>
        <v>0</v>
      </c>
      <c r="HS5" s="15">
        <f>Seniori!HS5</f>
        <v>0</v>
      </c>
      <c r="HT5" s="15">
        <f>Seniori!HT5</f>
        <v>0</v>
      </c>
      <c r="HU5" s="15">
        <f>Seniori!HU5</f>
        <v>0</v>
      </c>
      <c r="HV5" s="15">
        <f>Seniori!HV5</f>
        <v>0</v>
      </c>
      <c r="HW5" s="15">
        <f>Seniori!HW5</f>
        <v>0</v>
      </c>
      <c r="HX5" s="15">
        <f>Seniori!HX5</f>
        <v>0</v>
      </c>
      <c r="HY5" s="15">
        <f>Seniori!HY5</f>
        <v>0</v>
      </c>
      <c r="HZ5" s="15">
        <f>Seniori!HZ5</f>
        <v>0</v>
      </c>
      <c r="IA5" s="15">
        <f>Seniori!IA5</f>
        <v>0</v>
      </c>
      <c r="IB5" s="15">
        <f>Seniori!IB5</f>
        <v>0</v>
      </c>
      <c r="IC5" s="15" t="str">
        <f>Seniori!IC5</f>
        <v>17.-18.03.2022</v>
      </c>
      <c r="ID5" s="15"/>
      <c r="IE5" s="15" t="str">
        <f>Seniori!IE5</f>
        <v>12.-14.08.2022</v>
      </c>
      <c r="IF5" s="15"/>
      <c r="IG5" s="15"/>
      <c r="IH5" s="15">
        <f>Seniori!IH5</f>
        <v>0</v>
      </c>
      <c r="II5" s="15">
        <f>Seniori!II5</f>
        <v>0</v>
      </c>
      <c r="IJ5" s="15" t="str">
        <f>Seniori!IJ5</f>
        <v>20.-21.08.2022</v>
      </c>
      <c r="IK5" s="15"/>
      <c r="IL5" s="15"/>
      <c r="IM5" s="15">
        <f>Seniori!IM5</f>
        <v>0</v>
      </c>
      <c r="IN5" s="15">
        <f>Seniori!IN5</f>
        <v>0</v>
      </c>
      <c r="IO5" s="15">
        <f>Seniori!IO5</f>
        <v>0</v>
      </c>
      <c r="IP5" s="15">
        <f>Seniori!IP5</f>
        <v>0</v>
      </c>
      <c r="IQ5" s="15">
        <f>Seniori!IQ5</f>
        <v>0</v>
      </c>
      <c r="IR5" s="15">
        <f>Seniori!IR5</f>
        <v>0</v>
      </c>
      <c r="IS5" s="15">
        <f>Seniori!IS5</f>
        <v>0</v>
      </c>
      <c r="IT5" s="15">
        <f>Seniori!IT5</f>
        <v>0</v>
      </c>
      <c r="IU5" s="15">
        <f>Seniori!IU5</f>
        <v>0</v>
      </c>
      <c r="IV5" s="15" t="str">
        <f>Seniori!IV5</f>
        <v>28.-30.08.2022</v>
      </c>
      <c r="IW5" s="15"/>
      <c r="IX5" s="15" t="str">
        <f>Seniori!IX5</f>
        <v>29.-30.08.2022</v>
      </c>
      <c r="IY5" s="15"/>
      <c r="IZ5" s="15"/>
      <c r="JA5" s="15">
        <f>Seniori!JA5</f>
        <v>0</v>
      </c>
      <c r="JB5" s="15">
        <f>Seniori!JB5</f>
        <v>0</v>
      </c>
      <c r="JC5" s="15">
        <f>Seniori!JC5</f>
        <v>0</v>
      </c>
      <c r="JD5" s="15">
        <f>Seniori!JD5</f>
        <v>0</v>
      </c>
      <c r="JE5" s="15">
        <f>Seniori!JE5</f>
        <v>0</v>
      </c>
      <c r="JF5" s="15">
        <f>Seniori!JF5</f>
        <v>0</v>
      </c>
      <c r="JG5" s="15">
        <f>Seniori!JG5</f>
        <v>0</v>
      </c>
      <c r="JH5" s="15">
        <f>Seniori!JH5</f>
        <v>0</v>
      </c>
      <c r="JI5" s="15">
        <f>Seniori!JI5</f>
        <v>0</v>
      </c>
      <c r="JJ5" s="15">
        <f>Seniori!JJ5</f>
        <v>0</v>
      </c>
      <c r="JK5" s="15" t="str">
        <f>Seniori!JK5</f>
        <v>17.-18.09.2022</v>
      </c>
      <c r="JL5" s="15"/>
      <c r="JM5" s="15"/>
      <c r="JN5" s="15"/>
      <c r="JO5" s="15">
        <f>Seniori!JO5</f>
        <v>0</v>
      </c>
      <c r="JP5" s="15">
        <f>Seniori!JP5</f>
        <v>0</v>
      </c>
      <c r="JQ5" s="15">
        <f>Seniori!JQ5</f>
        <v>0</v>
      </c>
      <c r="JR5" s="15">
        <f>Seniori!JR5</f>
        <v>0</v>
      </c>
      <c r="JS5" s="15">
        <f>Seniori!JS5</f>
        <v>0</v>
      </c>
      <c r="JT5" s="15">
        <f>Seniori!JT5</f>
        <v>0</v>
      </c>
      <c r="JU5" s="15">
        <f>Seniori!JU5</f>
        <v>0</v>
      </c>
      <c r="JV5" s="15">
        <f>Seniori!JV5</f>
        <v>0</v>
      </c>
      <c r="JW5" s="15">
        <f>Seniori!JW5</f>
        <v>0</v>
      </c>
      <c r="JX5" s="15">
        <f>Seniori!JX5</f>
        <v>0</v>
      </c>
      <c r="JY5" s="15">
        <f>Seniori!JY5</f>
        <v>0</v>
      </c>
      <c r="JZ5" s="15">
        <f>Seniori!JZ5</f>
        <v>0</v>
      </c>
      <c r="KA5" s="15">
        <f>Seniori!KA5</f>
        <v>0</v>
      </c>
      <c r="KB5" s="15">
        <f>Seniori!KB5</f>
        <v>0</v>
      </c>
      <c r="KC5" s="15">
        <f>Seniori!KC5</f>
        <v>0</v>
      </c>
      <c r="KD5" s="15">
        <f>Seniori!KD5</f>
        <v>0</v>
      </c>
      <c r="KE5" s="15">
        <f>Seniori!KE5</f>
        <v>0</v>
      </c>
      <c r="KF5" s="15">
        <f>Seniori!KF5</f>
        <v>0</v>
      </c>
      <c r="KG5" s="15">
        <f>Seniori!KG5</f>
        <v>0</v>
      </c>
      <c r="KH5" s="15">
        <f>Seniori!KH5</f>
        <v>0</v>
      </c>
      <c r="KI5" s="15">
        <f>Seniori!KI5</f>
        <v>0</v>
      </c>
      <c r="KJ5" s="15">
        <f>Seniori!KJ5</f>
        <v>0</v>
      </c>
      <c r="KK5" s="15" t="str">
        <f>Seniori!KK5</f>
        <v>24.09.2022</v>
      </c>
      <c r="KL5" s="15"/>
      <c r="KM5" s="15" t="s">
        <v>529</v>
      </c>
      <c r="KN5" s="15"/>
      <c r="KO5" s="15"/>
      <c r="KP5" s="15">
        <f>Seniori!KP5</f>
        <v>0</v>
      </c>
      <c r="KQ5" s="15">
        <f>Seniori!KQ5</f>
        <v>0</v>
      </c>
      <c r="KR5" s="15">
        <f>Seniori!KR5</f>
        <v>0</v>
      </c>
      <c r="KS5" s="15">
        <f>Seniori!KS5</f>
        <v>0</v>
      </c>
      <c r="KT5" s="15">
        <f>Seniori!KT5</f>
        <v>0</v>
      </c>
      <c r="KU5" s="15">
        <f>Seniori!KU5</f>
        <v>0</v>
      </c>
      <c r="KV5" s="15">
        <f>Seniori!KV5</f>
        <v>0</v>
      </c>
      <c r="KW5" s="15">
        <f>Seniori!KW5</f>
        <v>0</v>
      </c>
      <c r="KX5" s="15">
        <f>Seniori!KX5</f>
        <v>0</v>
      </c>
      <c r="KY5" s="15">
        <f>Seniori!KY5</f>
        <v>0</v>
      </c>
      <c r="KZ5" s="15">
        <f>Seniori!KZ5</f>
        <v>0</v>
      </c>
      <c r="LA5" s="15" t="str">
        <f>Seniori!LA5</f>
        <v>15.10.2022</v>
      </c>
      <c r="LB5" s="15"/>
      <c r="LC5" s="15"/>
      <c r="LD5" s="15">
        <f>Seniori!LD5</f>
        <v>0</v>
      </c>
      <c r="LE5" s="15">
        <f>Seniori!LE5</f>
        <v>0</v>
      </c>
      <c r="LF5" s="15">
        <f>Seniori!LF5</f>
        <v>0</v>
      </c>
      <c r="LG5" s="15">
        <f>Seniori!LG5</f>
        <v>0</v>
      </c>
      <c r="LH5" s="15">
        <f>Seniori!LH5</f>
        <v>0</v>
      </c>
      <c r="LI5" s="15" t="str">
        <f>Seniori!LI5</f>
        <v>13.-15.05.2022</v>
      </c>
      <c r="LJ5" s="15"/>
      <c r="LK5" s="15"/>
      <c r="LL5" s="15"/>
      <c r="LM5" s="15" t="str">
        <f>Seniori!LM5</f>
        <v>21.-22.10.2022</v>
      </c>
      <c r="LN5" s="15"/>
      <c r="LO5" s="15"/>
      <c r="LP5" s="15">
        <f>Seniori!LP5</f>
        <v>0</v>
      </c>
      <c r="LQ5" s="15">
        <f>Seniori!LQ5</f>
        <v>0</v>
      </c>
      <c r="LR5" s="15">
        <f>Seniori!LR5</f>
        <v>0</v>
      </c>
      <c r="LS5" s="15">
        <f>Seniori!LS5</f>
        <v>0</v>
      </c>
      <c r="LT5" s="15">
        <f>Seniori!LT5</f>
        <v>0</v>
      </c>
      <c r="LU5" s="15">
        <f>Seniori!LU5</f>
        <v>0</v>
      </c>
      <c r="LV5" s="15">
        <f>Seniori!LV5</f>
        <v>0</v>
      </c>
      <c r="LW5" s="15">
        <f>Seniori!LW5</f>
        <v>0</v>
      </c>
      <c r="LX5" s="15">
        <f>Seniori!LX5</f>
        <v>0</v>
      </c>
      <c r="LY5" s="15">
        <f>Seniori!LY5</f>
        <v>0</v>
      </c>
      <c r="LZ5" s="15">
        <f>Seniori!LZ5</f>
        <v>0</v>
      </c>
      <c r="MA5" s="15">
        <f>Seniori!MA5</f>
        <v>0</v>
      </c>
      <c r="MB5" s="15">
        <f>Seniori!MB5</f>
        <v>0</v>
      </c>
      <c r="MC5" s="15">
        <f>Seniori!MC5</f>
        <v>0</v>
      </c>
      <c r="MD5" s="15">
        <f>Seniori!MD5</f>
        <v>0</v>
      </c>
      <c r="ME5" s="15">
        <f>Seniori!ME5</f>
        <v>0</v>
      </c>
    </row>
    <row r="6" spans="1:343" ht="17.25" customHeight="1" x14ac:dyDescent="0.25">
      <c r="A6" s="220"/>
      <c r="B6" s="211"/>
      <c r="C6" s="211"/>
      <c r="D6" s="211"/>
      <c r="E6" s="211"/>
      <c r="F6" s="211"/>
      <c r="G6" s="211"/>
      <c r="H6" s="105"/>
      <c r="I6" s="214"/>
      <c r="J6" s="214"/>
      <c r="K6" s="16" t="str">
        <f>Seniori!K6</f>
        <v>Motešice</v>
      </c>
      <c r="L6" s="16"/>
      <c r="M6" s="16">
        <f>Seniori!M6</f>
        <v>0</v>
      </c>
      <c r="N6" s="16">
        <f>Seniori!N6</f>
        <v>0</v>
      </c>
      <c r="O6" s="16">
        <f>Seniori!O6</f>
        <v>0</v>
      </c>
      <c r="P6" s="16">
        <f>Seniori!P6</f>
        <v>0</v>
      </c>
      <c r="Q6" s="16">
        <f>Seniori!Q6</f>
        <v>0</v>
      </c>
      <c r="R6" s="16" t="str">
        <f>Seniori!R6</f>
        <v>Motešice</v>
      </c>
      <c r="S6" s="16"/>
      <c r="T6" s="16"/>
      <c r="U6" s="16">
        <f>Seniori!U6</f>
        <v>0</v>
      </c>
      <c r="V6" s="16">
        <f>Seniori!V6</f>
        <v>0</v>
      </c>
      <c r="W6" s="16">
        <f>Seniori!W6</f>
        <v>0</v>
      </c>
      <c r="X6" s="16">
        <f>Seniori!X6</f>
        <v>0</v>
      </c>
      <c r="Y6" s="16" t="str">
        <f>Seniori!Y6</f>
        <v>Motešice CDI</v>
      </c>
      <c r="Z6" s="16"/>
      <c r="AA6" s="16" t="str">
        <f>Seniori!AA6</f>
        <v>Motešice</v>
      </c>
      <c r="AB6" s="16"/>
      <c r="AC6" s="16"/>
      <c r="AD6" s="16">
        <f>Seniori!AD6</f>
        <v>0</v>
      </c>
      <c r="AE6" s="16">
        <f>Seniori!AE6</f>
        <v>0</v>
      </c>
      <c r="AF6" s="16">
        <f>Seniori!AF6</f>
        <v>0</v>
      </c>
      <c r="AG6" s="16">
        <f>Seniori!AG6</f>
        <v>0</v>
      </c>
      <c r="AH6" s="16" t="str">
        <f>Seniori!AH6</f>
        <v>Pezinok</v>
      </c>
      <c r="AI6" s="16"/>
      <c r="AJ6" s="16"/>
      <c r="AK6" s="16">
        <f>Seniori!AK6</f>
        <v>0</v>
      </c>
      <c r="AL6" s="16">
        <f>Seniori!AL6</f>
        <v>0</v>
      </c>
      <c r="AM6" s="16">
        <f>Seniori!AM6</f>
        <v>0</v>
      </c>
      <c r="AN6" s="16">
        <f>Seniori!AN6</f>
        <v>0</v>
      </c>
      <c r="AO6" s="16" t="str">
        <f>Seniori!AO6</f>
        <v>Veľký Šariš</v>
      </c>
      <c r="AP6" s="16"/>
      <c r="AQ6" s="16" t="str">
        <f>Seniori!AQ6</f>
        <v>Motešice</v>
      </c>
      <c r="AR6" s="16"/>
      <c r="AS6" s="16"/>
      <c r="AT6" s="16">
        <f>Seniori!AT6</f>
        <v>0</v>
      </c>
      <c r="AU6" s="16">
        <f>Seniori!AU6</f>
        <v>0</v>
      </c>
      <c r="AV6" s="16">
        <f>Seniori!AV6</f>
        <v>0</v>
      </c>
      <c r="AW6" s="16">
        <f>Seniori!AW6</f>
        <v>0</v>
      </c>
      <c r="AX6" s="16">
        <f>Seniori!AX6</f>
        <v>0</v>
      </c>
      <c r="AY6" s="16">
        <f>Seniori!AY6</f>
        <v>0</v>
      </c>
      <c r="AZ6" s="16">
        <f>Seniori!AZ6</f>
        <v>0</v>
      </c>
      <c r="BA6" s="16">
        <f>Seniori!BA6</f>
        <v>0</v>
      </c>
      <c r="BB6" s="16">
        <f>Seniori!BB6</f>
        <v>0</v>
      </c>
      <c r="BC6" s="16">
        <f>Seniori!BC6</f>
        <v>0</v>
      </c>
      <c r="BD6" s="16">
        <f>Seniori!BD6</f>
        <v>0</v>
      </c>
      <c r="BE6" s="16">
        <f>Seniori!BE6</f>
        <v>0</v>
      </c>
      <c r="BF6" s="16">
        <f>Seniori!BF6</f>
        <v>0</v>
      </c>
      <c r="BG6" s="16">
        <f>Seniori!BG6</f>
        <v>0</v>
      </c>
      <c r="BH6" s="16" t="str">
        <f>Seniori!BH6</f>
        <v>Pezinok</v>
      </c>
      <c r="BI6" s="16"/>
      <c r="BJ6" s="16"/>
      <c r="BK6" s="16">
        <f>Seniori!BK6</f>
        <v>0</v>
      </c>
      <c r="BL6" s="16">
        <f>Seniori!BL6</f>
        <v>0</v>
      </c>
      <c r="BM6" s="16">
        <f>Seniori!BM6</f>
        <v>0</v>
      </c>
      <c r="BN6" s="16">
        <f>Seniori!BN6</f>
        <v>0</v>
      </c>
      <c r="BO6" s="16" t="str">
        <f>Seniori!BO6</f>
        <v>Gőssendorf AUT CDI</v>
      </c>
      <c r="BP6" s="16"/>
      <c r="BQ6" s="16"/>
      <c r="BR6" s="16"/>
      <c r="BS6" s="16" t="str">
        <f>Seniori!BS6</f>
        <v>Máriakálnok HUN</v>
      </c>
      <c r="BT6" s="16"/>
      <c r="BU6" s="16"/>
      <c r="BV6" s="16"/>
      <c r="BW6" s="16">
        <f>Seniori!BW6</f>
        <v>0</v>
      </c>
      <c r="BX6" s="16">
        <f>Seniori!BX6</f>
        <v>0</v>
      </c>
      <c r="BY6" s="16">
        <f>Seniori!BY6</f>
        <v>0</v>
      </c>
      <c r="BZ6" s="16">
        <f>Seniori!BZ6</f>
        <v>0</v>
      </c>
      <c r="CA6" s="16">
        <f>Seniori!CA6</f>
        <v>0</v>
      </c>
      <c r="CB6" s="16" t="str">
        <f>Seniori!CB6</f>
        <v>Sokoľ</v>
      </c>
      <c r="CC6" s="16">
        <f>Seniori!CC6</f>
        <v>0</v>
      </c>
      <c r="CD6" s="16">
        <f>Seniori!CD6</f>
        <v>0</v>
      </c>
      <c r="CE6" s="16">
        <f>Seniori!CE6</f>
        <v>0</v>
      </c>
      <c r="CF6" s="16">
        <f>Seniori!CF6</f>
        <v>0</v>
      </c>
      <c r="CG6" s="16">
        <f>Seniori!CG6</f>
        <v>0</v>
      </c>
      <c r="CH6" s="16" t="str">
        <f>Seniori!CH6</f>
        <v>Panská Lícha CZE</v>
      </c>
      <c r="CI6" s="16"/>
      <c r="CJ6" s="16"/>
      <c r="CK6" s="16">
        <f>Seniori!CK6</f>
        <v>0</v>
      </c>
      <c r="CL6" s="16" t="str">
        <f>Seniori!CL6</f>
        <v>Vígľaš</v>
      </c>
      <c r="CM6" s="16"/>
      <c r="CN6" s="16">
        <f>Seniori!CN6</f>
        <v>0</v>
      </c>
      <c r="CO6" s="16">
        <f>Seniori!CO6</f>
        <v>0</v>
      </c>
      <c r="CP6" s="16">
        <f>Seniori!CP6</f>
        <v>0</v>
      </c>
      <c r="CQ6" s="16">
        <f>Seniori!CQ6</f>
        <v>0</v>
      </c>
      <c r="CR6" s="16" t="str">
        <f>Seniori!CR6</f>
        <v>Olomouc CZE CDI</v>
      </c>
      <c r="CS6" s="16"/>
      <c r="CT6" s="16"/>
      <c r="CU6" s="16"/>
      <c r="CV6" s="16" t="str">
        <f>Seniori!CV6</f>
        <v>Sokoľ</v>
      </c>
      <c r="CW6" s="16"/>
      <c r="CX6" s="16"/>
      <c r="CY6" s="16">
        <f>Seniori!CY6</f>
        <v>0</v>
      </c>
      <c r="CZ6" s="16">
        <f>Seniori!CZ6</f>
        <v>0</v>
      </c>
      <c r="DA6" s="16" t="str">
        <f>Seniori!DA6</f>
        <v>Topoľčianky</v>
      </c>
      <c r="DB6" s="16"/>
      <c r="DC6" s="16"/>
      <c r="DD6" s="16"/>
      <c r="DE6" s="16">
        <f>Seniori!DE6</f>
        <v>0</v>
      </c>
      <c r="DF6" s="16">
        <f>Seniori!DF6</f>
        <v>0</v>
      </c>
      <c r="DG6" s="16">
        <f>Seniori!DG6</f>
        <v>0</v>
      </c>
      <c r="DH6" s="16">
        <f>Seniori!DH6</f>
        <v>0</v>
      </c>
      <c r="DI6" s="16">
        <f>Seniori!DI6</f>
        <v>0</v>
      </c>
      <c r="DJ6" s="16">
        <f>Seniori!DJ6</f>
        <v>0</v>
      </c>
      <c r="DK6" s="16">
        <f>Seniori!DK6</f>
        <v>0</v>
      </c>
      <c r="DL6" s="16">
        <f>Seniori!DL6</f>
        <v>0</v>
      </c>
      <c r="DM6" s="16">
        <f>Seniori!DM6</f>
        <v>0</v>
      </c>
      <c r="DN6" s="16">
        <f>Seniori!DN6</f>
        <v>0</v>
      </c>
      <c r="DO6" s="16">
        <f>Seniori!DO6</f>
        <v>0</v>
      </c>
      <c r="DP6" s="16" t="str">
        <f>Seniori!DP6</f>
        <v>Šamorín CDI</v>
      </c>
      <c r="DQ6" s="16"/>
      <c r="DR6" s="16"/>
      <c r="DS6" s="16"/>
      <c r="DT6" s="16">
        <f>Seniori!DT6</f>
        <v>0</v>
      </c>
      <c r="DU6" s="16">
        <f>Seniori!DU6</f>
        <v>0</v>
      </c>
      <c r="DV6" s="16">
        <f>Seniori!DV6</f>
        <v>0</v>
      </c>
      <c r="DW6" s="16">
        <f>Seniori!DW6</f>
        <v>0</v>
      </c>
      <c r="DX6" s="16">
        <f>Seniori!DX6</f>
        <v>0</v>
      </c>
      <c r="DY6" s="16">
        <f>Seniori!DY6</f>
        <v>0</v>
      </c>
      <c r="DZ6" s="16">
        <f>Seniori!DZ6</f>
        <v>0</v>
      </c>
      <c r="EA6" s="16" t="str">
        <f>Seniori!EA6</f>
        <v>Šamorín</v>
      </c>
      <c r="EB6" s="16"/>
      <c r="EC6" s="16"/>
      <c r="ED6" s="16">
        <f>Seniori!ED6</f>
        <v>0</v>
      </c>
      <c r="EE6" s="16">
        <f>Seniori!EE6</f>
        <v>0</v>
      </c>
      <c r="EF6" s="16" t="str">
        <f>Seniori!EF6</f>
        <v>Sokoľ</v>
      </c>
      <c r="EG6" s="16"/>
      <c r="EH6" s="16">
        <f>Seniori!EH6</f>
        <v>0</v>
      </c>
      <c r="EI6" s="16">
        <f>Seniori!EI6</f>
        <v>0</v>
      </c>
      <c r="EJ6" s="16">
        <f>Seniori!EJ6</f>
        <v>0</v>
      </c>
      <c r="EK6" s="16">
        <f>Seniori!EK6</f>
        <v>0</v>
      </c>
      <c r="EL6" s="16" t="str">
        <f>Seniori!EL6</f>
        <v>Panská Lícha CZE</v>
      </c>
      <c r="EM6" s="16" t="str">
        <f>Seniori!EM6</f>
        <v>Topoľčianky MSR</v>
      </c>
      <c r="EN6" s="16"/>
      <c r="EO6" s="16"/>
      <c r="EP6" s="16"/>
      <c r="EQ6" s="16">
        <f>Seniori!EQ6</f>
        <v>0</v>
      </c>
      <c r="ER6" s="16">
        <f>Seniori!ER6</f>
        <v>0</v>
      </c>
      <c r="ES6" s="16">
        <f>Seniori!ES6</f>
        <v>0</v>
      </c>
      <c r="ET6" s="16">
        <f>Seniori!ET6</f>
        <v>0</v>
      </c>
      <c r="EU6" s="16">
        <f>Seniori!EU6</f>
        <v>0</v>
      </c>
      <c r="EV6" s="16">
        <f>Seniori!EV6</f>
        <v>0</v>
      </c>
      <c r="EW6" s="16">
        <f>Seniori!EW6</f>
        <v>0</v>
      </c>
      <c r="EX6" s="16">
        <f>Seniori!EX6</f>
        <v>0</v>
      </c>
      <c r="EY6" s="16">
        <f>Seniori!EY6</f>
        <v>0</v>
      </c>
      <c r="EZ6" s="16">
        <f>Seniori!EZ6</f>
        <v>0</v>
      </c>
      <c r="FA6" s="16">
        <f>Seniori!FA6</f>
        <v>0</v>
      </c>
      <c r="FB6" s="16">
        <f>Seniori!FB6</f>
        <v>0</v>
      </c>
      <c r="FC6" s="16">
        <f>Seniori!FC6</f>
        <v>0</v>
      </c>
      <c r="FD6" s="16">
        <f>Seniori!FD6</f>
        <v>0</v>
      </c>
      <c r="FE6" s="16">
        <f>Seniori!FE6</f>
        <v>0</v>
      </c>
      <c r="FF6" s="16" t="str">
        <f>Seniori!FF6</f>
        <v>Motešice</v>
      </c>
      <c r="FG6" s="16"/>
      <c r="FH6" s="16"/>
      <c r="FI6" s="16">
        <f>Seniori!FI6</f>
        <v>0</v>
      </c>
      <c r="FJ6" s="16">
        <f>Seniori!FJ6</f>
        <v>0</v>
      </c>
      <c r="FK6" s="16">
        <f>Seniori!FK6</f>
        <v>0</v>
      </c>
      <c r="FL6" s="16">
        <f>Seniori!FL6</f>
        <v>0</v>
      </c>
      <c r="FM6" s="16">
        <f>Seniori!FM6</f>
        <v>0</v>
      </c>
      <c r="FN6" s="16" t="str">
        <f>Seniori!FN6</f>
        <v>Motešice</v>
      </c>
      <c r="FO6" s="16"/>
      <c r="FP6" s="16"/>
      <c r="FQ6" s="16">
        <f>Seniori!FQ6</f>
        <v>0</v>
      </c>
      <c r="FR6" s="16" t="str">
        <f>Seniori!FR6</f>
        <v>Topoľčianky MSR</v>
      </c>
      <c r="FS6" s="16"/>
      <c r="FT6" s="16"/>
      <c r="FU6" s="16">
        <f>Seniori!FU6</f>
        <v>0</v>
      </c>
      <c r="FV6" s="16">
        <f>Seniori!FV6</f>
        <v>0</v>
      </c>
      <c r="FW6" s="16">
        <f>Seniori!FW6</f>
        <v>0</v>
      </c>
      <c r="FX6" s="16">
        <f>Seniori!FX6</f>
        <v>0</v>
      </c>
      <c r="FY6" s="16">
        <f>Seniori!FY6</f>
        <v>0</v>
      </c>
      <c r="FZ6" s="16">
        <f>Seniori!FZ6</f>
        <v>0</v>
      </c>
      <c r="GA6" s="16">
        <f>Seniori!GA6</f>
        <v>0</v>
      </c>
      <c r="GB6" s="16">
        <f>Seniori!GB6</f>
        <v>0</v>
      </c>
      <c r="GC6" s="16">
        <f>Seniori!GC6</f>
        <v>0</v>
      </c>
      <c r="GD6" s="16">
        <f>Seniori!GD6</f>
        <v>0</v>
      </c>
      <c r="GE6" s="16">
        <f>Seniori!GE6</f>
        <v>0</v>
      </c>
      <c r="GF6" s="16">
        <f>Seniori!GF6</f>
        <v>0</v>
      </c>
      <c r="GG6" s="16">
        <f>Seniori!GG6</f>
        <v>0</v>
      </c>
      <c r="GH6" s="16">
        <f>Seniori!GH6</f>
        <v>0</v>
      </c>
      <c r="GI6" s="16" t="str">
        <f>Seniori!GI6</f>
        <v>Spišská Teplica</v>
      </c>
      <c r="GJ6" s="16"/>
      <c r="GK6" s="16"/>
      <c r="GL6" s="16">
        <f>Seniori!GL6</f>
        <v>0</v>
      </c>
      <c r="GM6" s="16" t="str">
        <f>Seniori!GM6</f>
        <v>Olomouc CZE</v>
      </c>
      <c r="GN6" s="16"/>
      <c r="GO6" s="16"/>
      <c r="GP6" s="16">
        <f>Seniori!GP6</f>
        <v>0</v>
      </c>
      <c r="GQ6" s="16">
        <f>Seniori!GQ6</f>
        <v>0</v>
      </c>
      <c r="GR6" s="16">
        <f>Seniori!GR6</f>
        <v>0</v>
      </c>
      <c r="GS6" s="16">
        <f>Seniori!GS6</f>
        <v>0</v>
      </c>
      <c r="GT6" s="16">
        <f>Seniori!GT6</f>
        <v>0</v>
      </c>
      <c r="GU6" s="16">
        <f>Seniori!GU6</f>
        <v>0</v>
      </c>
      <c r="GV6" s="16">
        <f>Seniori!GV6</f>
        <v>0</v>
      </c>
      <c r="GW6" s="16">
        <f>Seniori!GW6</f>
        <v>0</v>
      </c>
      <c r="GX6" s="16">
        <f>Seniori!GX6</f>
        <v>0</v>
      </c>
      <c r="GY6" s="16">
        <f>Seniori!GY6</f>
        <v>0</v>
      </c>
      <c r="GZ6" s="16">
        <f>Seniori!GZ6</f>
        <v>0</v>
      </c>
      <c r="HA6" s="16" t="str">
        <f>Seniori!HA6</f>
        <v>Szilvásvárad HUN</v>
      </c>
      <c r="HB6" s="16"/>
      <c r="HC6" s="16"/>
      <c r="HD6" s="16"/>
      <c r="HE6" s="16">
        <f>Seniori!HE6</f>
        <v>0</v>
      </c>
      <c r="HF6" s="16">
        <f>Seniori!HF6</f>
        <v>0</v>
      </c>
      <c r="HG6" s="16">
        <f>Seniori!HG6</f>
        <v>0</v>
      </c>
      <c r="HH6" s="16">
        <f>Seniori!HH6</f>
        <v>0</v>
      </c>
      <c r="HI6" s="16">
        <f>Seniori!HI6</f>
        <v>0</v>
      </c>
      <c r="HJ6" s="16">
        <f>Seniori!HJ6</f>
        <v>0</v>
      </c>
      <c r="HK6" s="16">
        <f>Seniori!HK6</f>
        <v>0</v>
      </c>
      <c r="HL6" s="16">
        <f>Seniori!HL6</f>
        <v>0</v>
      </c>
      <c r="HM6" s="16">
        <f>Seniori!HM6</f>
        <v>0</v>
      </c>
      <c r="HN6" s="16">
        <f>Seniori!HN6</f>
        <v>0</v>
      </c>
      <c r="HO6" s="16" t="str">
        <f>Seniori!HO6</f>
        <v>Vígľaš MSR</v>
      </c>
      <c r="HP6" s="16"/>
      <c r="HQ6" s="16"/>
      <c r="HR6" s="16">
        <f>Seniori!HR6</f>
        <v>0</v>
      </c>
      <c r="HS6" s="16">
        <f>Seniori!HS6</f>
        <v>0</v>
      </c>
      <c r="HT6" s="16">
        <f>Seniori!HT6</f>
        <v>0</v>
      </c>
      <c r="HU6" s="16">
        <f>Seniori!HU6</f>
        <v>0</v>
      </c>
      <c r="HV6" s="16">
        <f>Seniori!HV6</f>
        <v>0</v>
      </c>
      <c r="HW6" s="16">
        <f>Seniori!HW6</f>
        <v>0</v>
      </c>
      <c r="HX6" s="16">
        <f>Seniori!HX6</f>
        <v>0</v>
      </c>
      <c r="HY6" s="16">
        <f>Seniori!HY6</f>
        <v>0</v>
      </c>
      <c r="HZ6" s="16">
        <f>Seniori!HZ6</f>
        <v>0</v>
      </c>
      <c r="IA6" s="16">
        <f>Seniori!IA6</f>
        <v>0</v>
      </c>
      <c r="IB6" s="16">
        <f>Seniori!IB6</f>
        <v>0</v>
      </c>
      <c r="IC6" s="16" t="str">
        <f>Seniori!IC6</f>
        <v>Ornago ITA CDI</v>
      </c>
      <c r="ID6" s="16"/>
      <c r="IE6" s="16" t="str">
        <f>Seniori!IE6</f>
        <v>Stadl Paura AUT</v>
      </c>
      <c r="IF6" s="16"/>
      <c r="IG6" s="16"/>
      <c r="IH6" s="16">
        <f>Seniori!IH6</f>
        <v>0</v>
      </c>
      <c r="II6" s="16">
        <f>Seniori!II6</f>
        <v>0</v>
      </c>
      <c r="IJ6" s="16" t="str">
        <f>Seniori!IJ6</f>
        <v>Dunajský Klátov</v>
      </c>
      <c r="IK6" s="16"/>
      <c r="IL6" s="16"/>
      <c r="IM6" s="16">
        <f>Seniori!IM6</f>
        <v>0</v>
      </c>
      <c r="IN6" s="16">
        <f>Seniori!IN6</f>
        <v>0</v>
      </c>
      <c r="IO6" s="16">
        <f>Seniori!IO6</f>
        <v>0</v>
      </c>
      <c r="IP6" s="16">
        <f>Seniori!IP6</f>
        <v>0</v>
      </c>
      <c r="IQ6" s="16">
        <f>Seniori!IQ6</f>
        <v>0</v>
      </c>
      <c r="IR6" s="16">
        <f>Seniori!IR6</f>
        <v>0</v>
      </c>
      <c r="IS6" s="16">
        <f>Seniori!IS6</f>
        <v>0</v>
      </c>
      <c r="IT6" s="16">
        <f>Seniori!IT6</f>
        <v>0</v>
      </c>
      <c r="IU6" s="16">
        <f>Seniori!IU6</f>
        <v>0</v>
      </c>
      <c r="IV6" s="16" t="str">
        <f>Seniori!IV6</f>
        <v>Šamorín CDI</v>
      </c>
      <c r="IW6" s="16"/>
      <c r="IX6" s="16" t="str">
        <f>Seniori!IX6</f>
        <v>Šamorín</v>
      </c>
      <c r="IY6" s="16"/>
      <c r="IZ6" s="16"/>
      <c r="JA6" s="16">
        <f>Seniori!JA6</f>
        <v>0</v>
      </c>
      <c r="JB6" s="16">
        <f>Seniori!JB6</f>
        <v>0</v>
      </c>
      <c r="JC6" s="16">
        <f>Seniori!JC6</f>
        <v>0</v>
      </c>
      <c r="JD6" s="16">
        <f>Seniori!JD6</f>
        <v>0</v>
      </c>
      <c r="JE6" s="16">
        <f>Seniori!JE6</f>
        <v>0</v>
      </c>
      <c r="JF6" s="16">
        <f>Seniori!JF6</f>
        <v>0</v>
      </c>
      <c r="JG6" s="16">
        <f>Seniori!JG6</f>
        <v>0</v>
      </c>
      <c r="JH6" s="16">
        <f>Seniori!JH6</f>
        <v>0</v>
      </c>
      <c r="JI6" s="16">
        <f>Seniori!JI6</f>
        <v>0</v>
      </c>
      <c r="JJ6" s="16">
        <f>Seniori!JJ6</f>
        <v>0</v>
      </c>
      <c r="JK6" s="16" t="str">
        <f>Seniori!JK6</f>
        <v>Motešice</v>
      </c>
      <c r="JL6" s="16"/>
      <c r="JM6" s="16"/>
      <c r="JN6" s="16"/>
      <c r="JO6" s="16">
        <f>Seniori!JO6</f>
        <v>0</v>
      </c>
      <c r="JP6" s="16">
        <f>Seniori!JP6</f>
        <v>0</v>
      </c>
      <c r="JQ6" s="16">
        <f>Seniori!JQ6</f>
        <v>0</v>
      </c>
      <c r="JR6" s="16">
        <f>Seniori!JR6</f>
        <v>0</v>
      </c>
      <c r="JS6" s="16">
        <f>Seniori!JS6</f>
        <v>0</v>
      </c>
      <c r="JT6" s="16">
        <f>Seniori!JT6</f>
        <v>0</v>
      </c>
      <c r="JU6" s="16">
        <f>Seniori!JU6</f>
        <v>0</v>
      </c>
      <c r="JV6" s="16">
        <f>Seniori!JV6</f>
        <v>0</v>
      </c>
      <c r="JW6" s="16">
        <f>Seniori!JW6</f>
        <v>0</v>
      </c>
      <c r="JX6" s="16">
        <f>Seniori!JX6</f>
        <v>0</v>
      </c>
      <c r="JY6" s="16">
        <f>Seniori!JY6</f>
        <v>0</v>
      </c>
      <c r="JZ6" s="16">
        <f>Seniori!JZ6</f>
        <v>0</v>
      </c>
      <c r="KA6" s="16">
        <f>Seniori!KA6</f>
        <v>0</v>
      </c>
      <c r="KB6" s="16">
        <f>Seniori!KB6</f>
        <v>0</v>
      </c>
      <c r="KC6" s="16">
        <f>Seniori!KC6</f>
        <v>0</v>
      </c>
      <c r="KD6" s="16">
        <f>Seniori!KD6</f>
        <v>0</v>
      </c>
      <c r="KE6" s="16">
        <f>Seniori!KE6</f>
        <v>0</v>
      </c>
      <c r="KF6" s="16">
        <f>Seniori!KF6</f>
        <v>0</v>
      </c>
      <c r="KG6" s="16">
        <f>Seniori!KG6</f>
        <v>0</v>
      </c>
      <c r="KH6" s="16">
        <f>Seniori!KH6</f>
        <v>0</v>
      </c>
      <c r="KI6" s="16">
        <f>Seniori!KI6</f>
        <v>0</v>
      </c>
      <c r="KJ6" s="16">
        <f>Seniori!KJ6</f>
        <v>0</v>
      </c>
      <c r="KK6" s="175" t="str">
        <f>Seniori!KK6</f>
        <v>Máriakálnok HUN</v>
      </c>
      <c r="KL6" s="16"/>
      <c r="KM6" s="16" t="s">
        <v>268</v>
      </c>
      <c r="KN6" s="16"/>
      <c r="KO6" s="16"/>
      <c r="KP6" s="16">
        <f>Seniori!KP6</f>
        <v>0</v>
      </c>
      <c r="KQ6" s="16">
        <f>Seniori!KQ6</f>
        <v>0</v>
      </c>
      <c r="KR6" s="16">
        <f>Seniori!KR6</f>
        <v>0</v>
      </c>
      <c r="KS6" s="16">
        <f>Seniori!KS6</f>
        <v>0</v>
      </c>
      <c r="KT6" s="16">
        <f>Seniori!KT6</f>
        <v>0</v>
      </c>
      <c r="KU6" s="16">
        <f>Seniori!KU6</f>
        <v>0</v>
      </c>
      <c r="KV6" s="16">
        <f>Seniori!KV6</f>
        <v>0</v>
      </c>
      <c r="KW6" s="16">
        <f>Seniori!KW6</f>
        <v>0</v>
      </c>
      <c r="KX6" s="16">
        <f>Seniori!KX6</f>
        <v>0</v>
      </c>
      <c r="KY6" s="16">
        <f>Seniori!KY6</f>
        <v>0</v>
      </c>
      <c r="KZ6" s="16">
        <f>Seniori!KZ6</f>
        <v>0</v>
      </c>
      <c r="LA6" s="16" t="str">
        <f>Seniori!LA6</f>
        <v>Vígľaš</v>
      </c>
      <c r="LB6" s="16"/>
      <c r="LC6" s="16"/>
      <c r="LD6" s="16">
        <f>Seniori!LD6</f>
        <v>0</v>
      </c>
      <c r="LE6" s="16">
        <f>Seniori!LE6</f>
        <v>0</v>
      </c>
      <c r="LF6" s="16">
        <f>Seniori!LF6</f>
        <v>0</v>
      </c>
      <c r="LG6" s="16">
        <f>Seniori!LG6</f>
        <v>0</v>
      </c>
      <c r="LH6" s="16">
        <f>Seniori!LH6</f>
        <v>0</v>
      </c>
      <c r="LI6" s="16" t="str">
        <f>Seniori!LI6</f>
        <v>Pilisjászfalu HUN CDI</v>
      </c>
      <c r="LJ6" s="16"/>
      <c r="LK6" s="16"/>
      <c r="LL6" s="16"/>
      <c r="LM6" s="16" t="str">
        <f>Seniori!LM6</f>
        <v>Motešice</v>
      </c>
      <c r="LN6" s="16"/>
      <c r="LO6" s="16"/>
      <c r="LP6" s="16">
        <f>Seniori!LP6</f>
        <v>0</v>
      </c>
      <c r="LQ6" s="16">
        <f>Seniori!LQ6</f>
        <v>0</v>
      </c>
      <c r="LR6" s="16">
        <f>Seniori!LR6</f>
        <v>0</v>
      </c>
      <c r="LS6" s="16">
        <f>Seniori!LS6</f>
        <v>0</v>
      </c>
      <c r="LT6" s="16">
        <f>Seniori!LT6</f>
        <v>0</v>
      </c>
      <c r="LU6" s="16">
        <f>Seniori!LU6</f>
        <v>0</v>
      </c>
      <c r="LV6" s="16">
        <f>Seniori!LV6</f>
        <v>0</v>
      </c>
      <c r="LW6" s="16">
        <f>Seniori!LW6</f>
        <v>0</v>
      </c>
      <c r="LX6" s="16">
        <f>Seniori!LX6</f>
        <v>0</v>
      </c>
      <c r="LY6" s="16">
        <f>Seniori!LY6</f>
        <v>0</v>
      </c>
      <c r="LZ6" s="16">
        <f>Seniori!LZ6</f>
        <v>0</v>
      </c>
      <c r="MA6" s="16">
        <f>Seniori!MA6</f>
        <v>0</v>
      </c>
      <c r="MB6" s="16">
        <f>Seniori!MB6</f>
        <v>0</v>
      </c>
      <c r="MC6" s="16">
        <f>Seniori!MC6</f>
        <v>0</v>
      </c>
      <c r="MD6" s="16">
        <f>Seniori!MD6</f>
        <v>0</v>
      </c>
      <c r="ME6" s="16">
        <f>Seniori!ME6</f>
        <v>0</v>
      </c>
    </row>
    <row r="7" spans="1:343" s="1" customFormat="1" ht="18" customHeight="1" x14ac:dyDescent="0.25">
      <c r="A7" s="221"/>
      <c r="B7" s="212"/>
      <c r="C7" s="212"/>
      <c r="D7" s="212"/>
      <c r="E7" s="212"/>
      <c r="F7" s="212"/>
      <c r="G7" s="212"/>
      <c r="H7" s="106"/>
      <c r="I7" s="215"/>
      <c r="J7" s="215"/>
      <c r="K7" s="17" t="str">
        <f>Seniori!K7</f>
        <v>P1</v>
      </c>
      <c r="L7" s="17" t="str">
        <f>Seniori!L7</f>
        <v>DUB</v>
      </c>
      <c r="M7" s="17" t="str">
        <f>Seniori!M7</f>
        <v>4r</v>
      </c>
      <c r="N7" s="17" t="str">
        <f>Seniori!N7</f>
        <v>DUA</v>
      </c>
      <c r="O7" s="17" t="str">
        <f>Seniori!O7</f>
        <v>JU</v>
      </c>
      <c r="P7" s="17" t="str">
        <f>Seniori!P7</f>
        <v>JD</v>
      </c>
      <c r="Q7" s="17" t="str">
        <f>Seniori!Q7</f>
        <v>IMII</v>
      </c>
      <c r="R7" s="17" t="str">
        <f>Seniori!R7</f>
        <v>P1</v>
      </c>
      <c r="S7" s="17" t="str">
        <f>Seniori!S7</f>
        <v>DUA</v>
      </c>
      <c r="T7" s="17" t="str">
        <f>Seniori!T7</f>
        <v>4r</v>
      </c>
      <c r="U7" s="17" t="str">
        <f>Seniori!U7</f>
        <v>DUB</v>
      </c>
      <c r="V7" s="17" t="str">
        <f>Seniori!V7</f>
        <v>JU</v>
      </c>
      <c r="W7" s="17" t="str">
        <f>Seniori!W7</f>
        <v>JD</v>
      </c>
      <c r="X7" s="17" t="str">
        <f>Seniori!X7</f>
        <v>GP</v>
      </c>
      <c r="Y7" s="17" t="str">
        <f>Seniori!Y7</f>
        <v>JD</v>
      </c>
      <c r="Z7" s="17" t="str">
        <f>Seniori!Z7</f>
        <v>JJ</v>
      </c>
      <c r="AA7" s="17" t="str">
        <f>Seniori!AA7</f>
        <v>P1</v>
      </c>
      <c r="AB7" s="17" t="str">
        <f>Seniori!AB7</f>
        <v>4r</v>
      </c>
      <c r="AC7" s="17" t="str">
        <f>Seniori!AC7</f>
        <v>P3</v>
      </c>
      <c r="AD7" s="17" t="str">
        <f>Seniori!AD7</f>
        <v>DUB</v>
      </c>
      <c r="AE7" s="17" t="str">
        <f>Seniori!AE7</f>
        <v>JU</v>
      </c>
      <c r="AF7" s="17" t="str">
        <f>Seniori!AF7</f>
        <v>4r</v>
      </c>
      <c r="AG7" s="17" t="str">
        <f>Seniori!AG7</f>
        <v>P4</v>
      </c>
      <c r="AH7" s="17" t="str">
        <f>Seniori!AH7</f>
        <v>P1</v>
      </c>
      <c r="AI7" s="17" t="str">
        <f>Seniori!AI7</f>
        <v>DUA</v>
      </c>
      <c r="AJ7" s="17" t="str">
        <f>Seniori!AJ7</f>
        <v>4r</v>
      </c>
      <c r="AK7" s="17" t="str">
        <f>Seniori!AK7</f>
        <v>DD</v>
      </c>
      <c r="AL7" s="17" t="str">
        <f>Seniori!AL7</f>
        <v>JD</v>
      </c>
      <c r="AM7" s="17" t="str">
        <f>Seniori!AM7</f>
        <v>YU</v>
      </c>
      <c r="AN7" s="17" t="str">
        <f>Seniori!AN7</f>
        <v>IMI</v>
      </c>
      <c r="AO7" s="17" t="str">
        <f>Seniori!AO7</f>
        <v>Z1</v>
      </c>
      <c r="AP7" s="17" t="str">
        <f>Seniori!AP7</f>
        <v>Z2</v>
      </c>
      <c r="AQ7" s="17" t="str">
        <f>Seniori!AQ7</f>
        <v>P1</v>
      </c>
      <c r="AR7" s="17" t="str">
        <f>Seniori!AR7</f>
        <v>DUA</v>
      </c>
      <c r="AS7" s="17" t="str">
        <f>Seniori!AS7</f>
        <v>4r</v>
      </c>
      <c r="AT7" s="17" t="str">
        <f>Seniori!AT7</f>
        <v>JU</v>
      </c>
      <c r="AU7" s="17" t="str">
        <f>Seniori!AU7</f>
        <v>JD</v>
      </c>
      <c r="AV7" s="17" t="str">
        <f>Seniori!AV7</f>
        <v>IMI</v>
      </c>
      <c r="AW7" s="17" t="str">
        <f>Seniori!AW7</f>
        <v>IMII</v>
      </c>
      <c r="AX7" s="17" t="str">
        <f>Seniori!AX7</f>
        <v>GP</v>
      </c>
      <c r="AY7" s="17" t="str">
        <f>Seniori!AY7</f>
        <v>P1</v>
      </c>
      <c r="AZ7" s="17" t="str">
        <f>Seniori!AZ7</f>
        <v>DUA</v>
      </c>
      <c r="BA7" s="17" t="str">
        <f>Seniori!BA7</f>
        <v>4r</v>
      </c>
      <c r="BB7" s="17" t="str">
        <f>Seniori!BB7</f>
        <v>JU</v>
      </c>
      <c r="BC7" s="17" t="str">
        <f>Seniori!BC7</f>
        <v>JD</v>
      </c>
      <c r="BD7" s="17" t="str">
        <f>Seniori!BD7</f>
        <v>IMI</v>
      </c>
      <c r="BE7" s="17" t="str">
        <f>Seniori!BE7</f>
        <v>IMII</v>
      </c>
      <c r="BF7" s="17" t="str">
        <f>Seniori!BF7</f>
        <v>GP</v>
      </c>
      <c r="BG7" s="17" t="str">
        <f>Seniori!BG7</f>
        <v>GPS</v>
      </c>
      <c r="BH7" s="17" t="str">
        <f>Seniori!BH7</f>
        <v>P1</v>
      </c>
      <c r="BI7" s="17" t="str">
        <f>Seniori!BI7</f>
        <v>Z5</v>
      </c>
      <c r="BJ7" s="17" t="str">
        <f>Seniori!BJ7</f>
        <v>4r</v>
      </c>
      <c r="BK7" s="17" t="str">
        <f>Seniori!BK7</f>
        <v>DD</v>
      </c>
      <c r="BL7" s="17" t="str">
        <f>Seniori!BL7</f>
        <v>JD</v>
      </c>
      <c r="BM7" s="17" t="str">
        <f>Seniori!BM7</f>
        <v>YU</v>
      </c>
      <c r="BN7" s="17" t="str">
        <f>Seniori!BN7</f>
        <v>IMI</v>
      </c>
      <c r="BO7" s="17" t="str">
        <f>Seniori!BO7</f>
        <v>JD</v>
      </c>
      <c r="BP7" s="17" t="str">
        <f>Seniori!BP7</f>
        <v>YD</v>
      </c>
      <c r="BQ7" s="17" t="str">
        <f>Seniori!BQ7</f>
        <v>JJ</v>
      </c>
      <c r="BR7" s="17" t="str">
        <f>Seniori!BR7</f>
        <v>YJ</v>
      </c>
      <c r="BS7" s="17" t="str">
        <f>Seniori!BS7</f>
        <v>4r</v>
      </c>
      <c r="BT7" s="17" t="str">
        <f>Seniori!BT7</f>
        <v>SG</v>
      </c>
      <c r="BU7" s="17" t="str">
        <f>Seniori!BU7</f>
        <v>YJ</v>
      </c>
      <c r="BV7" s="17" t="str">
        <f>Seniori!BV7</f>
        <v>MKZ3</v>
      </c>
      <c r="BW7" s="17" t="str">
        <f>Seniori!BW7</f>
        <v>4r</v>
      </c>
      <c r="BX7" s="17" t="str">
        <f>Seniori!BX7</f>
        <v>LS5</v>
      </c>
      <c r="BY7" s="17" t="str">
        <f>Seniori!BY7</f>
        <v>LP4</v>
      </c>
      <c r="BZ7" s="17" t="str">
        <f>Seniori!BZ7</f>
        <v>IMI</v>
      </c>
      <c r="CA7" s="17" t="str">
        <f>Seniori!CA7</f>
        <v>JD</v>
      </c>
      <c r="CB7" s="17" t="str">
        <f>Seniori!CB7</f>
        <v>GPv</v>
      </c>
      <c r="CC7" s="17" t="str">
        <f>Seniori!CC7</f>
        <v>DUA</v>
      </c>
      <c r="CD7" s="17" t="str">
        <f>Seniori!CD7</f>
        <v>DD</v>
      </c>
      <c r="CE7" s="17" t="str">
        <f>Seniori!CE7</f>
        <v>JU</v>
      </c>
      <c r="CF7" s="17" t="str">
        <f>Seniori!CF7</f>
        <v>YD</v>
      </c>
      <c r="CG7" s="17" t="str">
        <f>Seniori!CG7</f>
        <v>IMI</v>
      </c>
      <c r="CH7" s="17" t="str">
        <f>Seniori!CH7</f>
        <v>DUA</v>
      </c>
      <c r="CI7" s="17" t="str">
        <f>Seniori!CI7</f>
        <v>DD</v>
      </c>
      <c r="CJ7" s="17" t="str">
        <f>Seniori!CJ7</f>
        <v>SG</v>
      </c>
      <c r="CK7" s="17" t="str">
        <f>Seniori!CK7</f>
        <v>IMI</v>
      </c>
      <c r="CL7" s="17" t="str">
        <f>Seniori!CL7</f>
        <v>DUA</v>
      </c>
      <c r="CM7" s="17" t="str">
        <f>Seniori!CM7</f>
        <v>4r</v>
      </c>
      <c r="CN7" s="17" t="str">
        <f>Seniori!CN7</f>
        <v>L7</v>
      </c>
      <c r="CO7" s="17" t="str">
        <f>Seniori!CO7</f>
        <v>JU</v>
      </c>
      <c r="CP7" s="17" t="str">
        <f>Seniori!CP7</f>
        <v>JD</v>
      </c>
      <c r="CQ7" s="17" t="str">
        <f>Seniori!CQ7</f>
        <v>JJ</v>
      </c>
      <c r="CR7" s="17" t="str">
        <f>Seniori!CR7</f>
        <v>JD</v>
      </c>
      <c r="CS7" s="17" t="str">
        <f>Seniori!CS7</f>
        <v>YD</v>
      </c>
      <c r="CT7" s="17" t="str">
        <f>Seniori!CT7</f>
        <v>JJ</v>
      </c>
      <c r="CU7" s="17" t="str">
        <f>Seniori!CU7</f>
        <v>YJ</v>
      </c>
      <c r="CV7" s="17" t="str">
        <f>Seniori!CV7</f>
        <v>GPv</v>
      </c>
      <c r="CW7" s="17" t="str">
        <f>Seniori!CW7</f>
        <v>DUA</v>
      </c>
      <c r="CX7" s="17" t="str">
        <f>Seniori!CX7</f>
        <v>DD</v>
      </c>
      <c r="CY7" s="17" t="str">
        <f>Seniori!CY7</f>
        <v>JU</v>
      </c>
      <c r="CZ7" s="17" t="str">
        <f>Seniori!CZ7</f>
        <v>YD</v>
      </c>
      <c r="DA7" s="17" t="str">
        <f>Seniori!DA7</f>
        <v>4r</v>
      </c>
      <c r="DB7" s="17" t="str">
        <f>Seniori!DB7</f>
        <v>5rU</v>
      </c>
      <c r="DC7" s="17" t="str">
        <f>Seniori!DC7</f>
        <v>P1</v>
      </c>
      <c r="DD7" s="17" t="str">
        <f>Seniori!DD7</f>
        <v>DUA</v>
      </c>
      <c r="DE7" s="17" t="str">
        <f>Seniori!DE7</f>
        <v>DD</v>
      </c>
      <c r="DF7" s="17" t="str">
        <f>Seniori!DF7</f>
        <v>JU</v>
      </c>
      <c r="DG7" s="17" t="str">
        <f>Seniori!DG7</f>
        <v>YU</v>
      </c>
      <c r="DH7" s="17" t="str">
        <f>Seniori!DH7</f>
        <v>IMI</v>
      </c>
      <c r="DI7" s="17" t="str">
        <f>Seniori!DI7</f>
        <v>4r</v>
      </c>
      <c r="DJ7" s="17" t="str">
        <f>Seniori!DJ7</f>
        <v>5rF</v>
      </c>
      <c r="DK7" s="17" t="str">
        <f>Seniori!DK7</f>
        <v>DUB</v>
      </c>
      <c r="DL7" s="17" t="str">
        <f>Seniori!DL7</f>
        <v>DJ</v>
      </c>
      <c r="DM7" s="17" t="str">
        <f>Seniori!DM7</f>
        <v>JD</v>
      </c>
      <c r="DN7" s="17" t="str">
        <f>Seniori!DN7</f>
        <v>SG</v>
      </c>
      <c r="DO7" s="17" t="str">
        <f>Seniori!DO7</f>
        <v>IMI</v>
      </c>
      <c r="DP7" s="17" t="str">
        <f>Seniori!DP7</f>
        <v>JD</v>
      </c>
      <c r="DQ7" s="17" t="str">
        <f>Seniori!DQ7</f>
        <v>SG</v>
      </c>
      <c r="DR7" s="17" t="str">
        <f>Seniori!DR7</f>
        <v>YD</v>
      </c>
      <c r="DS7" s="17" t="str">
        <f>Seniori!DS7</f>
        <v>5rU</v>
      </c>
      <c r="DT7" s="17" t="str">
        <f>Seniori!DT7</f>
        <v>JJ</v>
      </c>
      <c r="DU7" s="17" t="str">
        <f>Seniori!DU7</f>
        <v>YJ</v>
      </c>
      <c r="DV7" s="17" t="str">
        <f>Seniori!DV7</f>
        <v>IMI</v>
      </c>
      <c r="DW7" s="17" t="str">
        <f>Seniori!DW7</f>
        <v>5rF</v>
      </c>
      <c r="DX7" s="17" t="str">
        <f>Seniori!DX7</f>
        <v>IMIv</v>
      </c>
      <c r="DY7" s="17" t="str">
        <f>Seniori!DY7</f>
        <v>Jv</v>
      </c>
      <c r="DZ7" s="17" t="str">
        <f>Seniori!DZ7</f>
        <v>Yv</v>
      </c>
      <c r="EA7" s="17" t="s">
        <v>15</v>
      </c>
      <c r="EB7" s="17" t="s">
        <v>258</v>
      </c>
      <c r="EC7" s="17" t="str">
        <f>Seniori!EC7</f>
        <v>DD</v>
      </c>
      <c r="ED7" s="17" t="str">
        <f>Seniori!ED7</f>
        <v>DUB</v>
      </c>
      <c r="EE7" s="17" t="str">
        <f>Seniori!EE7</f>
        <v>DJ</v>
      </c>
      <c r="EF7" s="17" t="str">
        <f>Seniori!EF7</f>
        <v>GPv</v>
      </c>
      <c r="EG7" s="17" t="str">
        <f>Seniori!EG7</f>
        <v>DUA</v>
      </c>
      <c r="EH7" s="17" t="str">
        <f>Seniori!EH7</f>
        <v>DD</v>
      </c>
      <c r="EI7" s="17" t="str">
        <f>Seniori!EI7</f>
        <v>JU</v>
      </c>
      <c r="EJ7" s="17" t="str">
        <f>Seniori!EJ7</f>
        <v>YD</v>
      </c>
      <c r="EK7" s="17" t="str">
        <f>Seniori!EK7</f>
        <v>IMI</v>
      </c>
      <c r="EL7" s="17" t="str">
        <f>Seniori!EL7</f>
        <v>IMA</v>
      </c>
      <c r="EM7" s="17" t="str">
        <f>Seniori!EM7</f>
        <v>4r</v>
      </c>
      <c r="EN7" s="17" t="str">
        <f>Seniori!EN7</f>
        <v>5rU</v>
      </c>
      <c r="EO7" s="17" t="str">
        <f>Seniori!EO7</f>
        <v>6rU</v>
      </c>
      <c r="EP7" s="17" t="str">
        <f>Seniori!EP7</f>
        <v>P3</v>
      </c>
      <c r="EQ7" s="17" t="str">
        <f>Seniori!EQ7</f>
        <v>DUA</v>
      </c>
      <c r="ER7" s="17" t="str">
        <f>Seniori!ER7</f>
        <v>DD</v>
      </c>
      <c r="ES7" s="17" t="str">
        <f>Seniori!ES7</f>
        <v>JD</v>
      </c>
      <c r="ET7" s="17" t="str">
        <f>Seniori!ET7</f>
        <v>YU</v>
      </c>
      <c r="EU7" s="17" t="str">
        <f>Seniori!EU7</f>
        <v>IMIv</v>
      </c>
      <c r="EV7" s="17" t="str">
        <f>Seniori!EV7</f>
        <v>IMA</v>
      </c>
      <c r="EW7" s="17" t="str">
        <f>Seniori!EW7</f>
        <v>4r</v>
      </c>
      <c r="EX7" s="17" t="str">
        <f>Seniori!EX7</f>
        <v>5rF</v>
      </c>
      <c r="EY7" s="17" t="str">
        <f>Seniori!EY7</f>
        <v>P4</v>
      </c>
      <c r="EZ7" s="17" t="str">
        <f>Seniori!EZ7</f>
        <v>DUB</v>
      </c>
      <c r="FA7" s="17" t="str">
        <f>Seniori!FA7</f>
        <v>DJ</v>
      </c>
      <c r="FB7" s="17" t="str">
        <f>Seniori!FB7</f>
        <v>JJ</v>
      </c>
      <c r="FC7" s="17" t="str">
        <f>Seniori!FC7</f>
        <v>SG</v>
      </c>
      <c r="FD7" s="17" t="str">
        <f>Seniori!FD7</f>
        <v>IMI</v>
      </c>
      <c r="FE7" s="17" t="str">
        <f>Seniori!FE7</f>
        <v>GP</v>
      </c>
      <c r="FF7" s="17" t="str">
        <f>Seniori!FF7</f>
        <v>P1</v>
      </c>
      <c r="FG7" s="17" t="str">
        <f>Seniori!FG7</f>
        <v>P3</v>
      </c>
      <c r="FH7" s="17" t="str">
        <f>Seniori!FH7</f>
        <v>4r</v>
      </c>
      <c r="FI7" s="17" t="str">
        <f>Seniori!FI7</f>
        <v>DUA</v>
      </c>
      <c r="FJ7" s="17" t="str">
        <f>Seniori!FJ7</f>
        <v>DUB</v>
      </c>
      <c r="FK7" s="17" t="str">
        <f>Seniori!FK7</f>
        <v>DD</v>
      </c>
      <c r="FL7" s="17" t="str">
        <f>Seniori!FL7</f>
        <v>YU</v>
      </c>
      <c r="FM7" s="17" t="str">
        <f>Seniori!FM7</f>
        <v>IMI</v>
      </c>
      <c r="FN7" s="17" t="str">
        <f>Seniori!FN7</f>
        <v>P1</v>
      </c>
      <c r="FO7" s="17" t="str">
        <f>Seniori!FO7</f>
        <v>P3</v>
      </c>
      <c r="FP7" s="17" t="str">
        <f>Seniori!FP7</f>
        <v>4r</v>
      </c>
      <c r="FQ7" s="17" t="str">
        <f>Seniori!FQ7</f>
        <v>DUA</v>
      </c>
      <c r="FR7" s="17" t="str">
        <f>Seniori!FR7</f>
        <v>4r</v>
      </c>
      <c r="FS7" s="17" t="str">
        <f>Seniori!FS7</f>
        <v>5rU</v>
      </c>
      <c r="FT7" s="17" t="str">
        <f>Seniori!FT7</f>
        <v>DUA</v>
      </c>
      <c r="FU7" s="17" t="str">
        <f>Seniori!FU7</f>
        <v>DD</v>
      </c>
      <c r="FV7" s="17" t="str">
        <f>Seniori!FV7</f>
        <v>JU</v>
      </c>
      <c r="FW7" s="17" t="str">
        <f>Seniori!FW7</f>
        <v>SG</v>
      </c>
      <c r="FX7" s="17" t="str">
        <f>Seniori!FX7</f>
        <v>YU</v>
      </c>
      <c r="FY7" s="17" t="str">
        <f>Seniori!FY7</f>
        <v>IMI</v>
      </c>
      <c r="FZ7" s="17" t="str">
        <f>Seniori!FZ7</f>
        <v>GP</v>
      </c>
      <c r="GA7" s="17" t="str">
        <f>Seniori!GA7</f>
        <v>5rF</v>
      </c>
      <c r="GB7" s="17" t="str">
        <f>Seniori!GB7</f>
        <v>4r</v>
      </c>
      <c r="GC7" s="17" t="str">
        <f>Seniori!GC7</f>
        <v>YD</v>
      </c>
      <c r="GD7" s="17" t="str">
        <f>Seniori!GD7</f>
        <v>IMIv</v>
      </c>
      <c r="GE7" s="17" t="str">
        <f>Seniori!GE7</f>
        <v>IMA</v>
      </c>
      <c r="GF7" s="17" t="str">
        <f>Seniori!GF7</f>
        <v>JD</v>
      </c>
      <c r="GG7" s="17" t="str">
        <f>Seniori!GG7</f>
        <v>DUB</v>
      </c>
      <c r="GH7" s="17" t="str">
        <f>Seniori!GH7</f>
        <v>DD</v>
      </c>
      <c r="GI7" s="17" t="str">
        <f>Seniori!GI7</f>
        <v>Z2</v>
      </c>
      <c r="GJ7" s="17" t="str">
        <f>Seniori!GJ7</f>
        <v>Z4</v>
      </c>
      <c r="GK7" s="17" t="str">
        <f>Seniori!GK7</f>
        <v>LS1</v>
      </c>
      <c r="GL7" s="17" t="str">
        <f>Seniori!GL7</f>
        <v>LS7</v>
      </c>
      <c r="GM7" s="17" t="str">
        <f>Seniori!GM7</f>
        <v>Z1</v>
      </c>
      <c r="GN7" s="17" t="str">
        <f>Seniori!GN7</f>
        <v>DUA</v>
      </c>
      <c r="GO7" s="17" t="str">
        <f>Seniori!GO7</f>
        <v>DD</v>
      </c>
      <c r="GP7" s="17" t="str">
        <f>Seniori!GP7</f>
        <v>JU</v>
      </c>
      <c r="GQ7" s="17" t="str">
        <f>Seniori!GQ7</f>
        <v>YU</v>
      </c>
      <c r="GR7" s="17" t="str">
        <f>Seniori!GR7</f>
        <v>SG</v>
      </c>
      <c r="GS7" s="17" t="str">
        <f>Seniori!GS7</f>
        <v>IMA</v>
      </c>
      <c r="GT7" s="17" t="str">
        <f>Seniori!GT7</f>
        <v>DUA</v>
      </c>
      <c r="GU7" s="17" t="str">
        <f>Seniori!GU7</f>
        <v>DD</v>
      </c>
      <c r="GV7" s="17" t="str">
        <f>Seniori!GV7</f>
        <v>DJ</v>
      </c>
      <c r="GW7" s="17" t="str">
        <f>Seniori!GW7</f>
        <v>JU</v>
      </c>
      <c r="GX7" s="17" t="str">
        <f>Seniori!GX7</f>
        <v>JD</v>
      </c>
      <c r="GY7" s="17" t="str">
        <f>Seniori!GY7</f>
        <v>SG</v>
      </c>
      <c r="GZ7" s="17" t="str">
        <f>Seniori!GZ7</f>
        <v>IMI</v>
      </c>
      <c r="HA7" s="17" t="str">
        <f>Seniori!HA7</f>
        <v>4r</v>
      </c>
      <c r="HB7" s="17" t="str">
        <f>Seniori!HB7</f>
        <v>5rU</v>
      </c>
      <c r="HC7" s="17" t="str">
        <f>Seniori!HC7</f>
        <v>DD</v>
      </c>
      <c r="HD7" s="17" t="str">
        <f>Seniori!HD7</f>
        <v>JD</v>
      </c>
      <c r="HE7" s="17" t="str">
        <f>Seniori!HE7</f>
        <v>SG</v>
      </c>
      <c r="HF7" s="17" t="str">
        <f>Seniori!HF7</f>
        <v>IMII</v>
      </c>
      <c r="HG7" s="17" t="str">
        <f>Seniori!HG7</f>
        <v>IMI</v>
      </c>
      <c r="HH7" s="17" t="str">
        <f>Seniori!HH7</f>
        <v>4r</v>
      </c>
      <c r="HI7" s="17" t="str">
        <f>Seniori!HI7</f>
        <v>5rF</v>
      </c>
      <c r="HJ7" s="17" t="str">
        <f>Seniori!HJ7</f>
        <v>DJ</v>
      </c>
      <c r="HK7" s="17" t="str">
        <f>Seniori!HK7</f>
        <v>JJ</v>
      </c>
      <c r="HL7" s="17" t="str">
        <f>Seniori!HL7</f>
        <v>YJ</v>
      </c>
      <c r="HM7" s="17" t="str">
        <f>Seniori!HM7</f>
        <v>GP</v>
      </c>
      <c r="HN7" s="17" t="str">
        <f>Seniori!HN7</f>
        <v>IMIv</v>
      </c>
      <c r="HO7" s="17" t="str">
        <f>Seniori!HO7</f>
        <v>Z7</v>
      </c>
      <c r="HP7" s="17" t="str">
        <f>Seniori!HP7</f>
        <v>4r</v>
      </c>
      <c r="HQ7" s="17" t="str">
        <f>Seniori!HQ7</f>
        <v>L7</v>
      </c>
      <c r="HR7" s="17" t="str">
        <f>Seniori!HR7</f>
        <v>S5</v>
      </c>
      <c r="HS7" s="17" t="str">
        <f>Seniori!HS7</f>
        <v>S10</v>
      </c>
      <c r="HT7" s="17" t="str">
        <f>Seniori!HT7</f>
        <v>4r</v>
      </c>
      <c r="HU7" s="17" t="str">
        <f>Seniori!HU7</f>
        <v>DUA</v>
      </c>
      <c r="HV7" s="17" t="str">
        <f>Seniori!HV7</f>
        <v>DD</v>
      </c>
      <c r="HW7" s="17" t="str">
        <f>Seniori!HW7</f>
        <v>JU</v>
      </c>
      <c r="HX7" s="17" t="str">
        <f>Seniori!HX7</f>
        <v>YU</v>
      </c>
      <c r="HY7" s="17" t="str">
        <f>Seniori!HY7</f>
        <v>4r</v>
      </c>
      <c r="HZ7" s="17" t="str">
        <f>Seniori!HZ7</f>
        <v>DUB</v>
      </c>
      <c r="IA7" s="17" t="str">
        <f>Seniori!IA7</f>
        <v>DJ</v>
      </c>
      <c r="IB7" s="17" t="str">
        <f>Seniori!IB7</f>
        <v>JD</v>
      </c>
      <c r="IC7" s="17" t="str">
        <f>Seniori!IC7</f>
        <v>JD</v>
      </c>
      <c r="ID7" s="17" t="str">
        <f>Seniori!ID7</f>
        <v>JJ</v>
      </c>
      <c r="IE7" s="17" t="str">
        <f>Seniori!IE7</f>
        <v>JU</v>
      </c>
      <c r="IF7" s="17" t="str">
        <f>Seniori!IF7</f>
        <v>YU</v>
      </c>
      <c r="IG7" s="17" t="str">
        <f>Seniori!IG7</f>
        <v>JD</v>
      </c>
      <c r="IH7" s="17" t="str">
        <f>Seniori!IH7</f>
        <v>SG</v>
      </c>
      <c r="II7" s="17" t="str">
        <f>Seniori!II7</f>
        <v>JJ</v>
      </c>
      <c r="IJ7" s="17" t="str">
        <f>Seniori!IJ7</f>
        <v>DUA</v>
      </c>
      <c r="IK7" s="17" t="str">
        <f>Seniori!IK7</f>
        <v>DJ</v>
      </c>
      <c r="IL7" s="17" t="str">
        <f>Seniori!IL7</f>
        <v>YJ</v>
      </c>
      <c r="IM7" s="17" t="str">
        <f>Seniori!IM7</f>
        <v>IMI</v>
      </c>
      <c r="IN7" s="17" t="str">
        <f>Seniori!IN7</f>
        <v>4r</v>
      </c>
      <c r="IO7" s="17" t="str">
        <f>Seniori!IO7</f>
        <v>DUA</v>
      </c>
      <c r="IP7" s="17" t="str">
        <f>Seniori!IP7</f>
        <v>DD</v>
      </c>
      <c r="IQ7" s="17" t="str">
        <f>Seniori!IQ7</f>
        <v>5rU</v>
      </c>
      <c r="IR7" s="17" t="str">
        <f>Seniori!IR7</f>
        <v>JD</v>
      </c>
      <c r="IS7" s="17" t="str">
        <f>Seniori!IS7</f>
        <v>YD</v>
      </c>
      <c r="IT7" s="17" t="str">
        <f>Seniori!IT7</f>
        <v>IMII</v>
      </c>
      <c r="IU7" s="17" t="str">
        <f>Seniori!IU7</f>
        <v>4r</v>
      </c>
      <c r="IV7" s="17" t="str">
        <f>Seniori!IV7</f>
        <v>JD</v>
      </c>
      <c r="IW7" s="17" t="str">
        <f>Seniori!IW7</f>
        <v>JJ</v>
      </c>
      <c r="IX7" s="17" t="str">
        <f>Seniori!IX7</f>
        <v>4r</v>
      </c>
      <c r="IY7" s="17" t="str">
        <f>Seniori!IY7</f>
        <v>DUA</v>
      </c>
      <c r="IZ7" s="17" t="str">
        <f>Seniori!IZ7</f>
        <v>5r</v>
      </c>
      <c r="JA7" s="17" t="str">
        <f>Seniori!JA7</f>
        <v>DD</v>
      </c>
      <c r="JB7" s="17" t="str">
        <f>Seniori!JB7</f>
        <v>JU</v>
      </c>
      <c r="JC7" s="17" t="str">
        <f>Seniori!JC7</f>
        <v>YU</v>
      </c>
      <c r="JD7" s="17" t="str">
        <f>Seniori!JD7</f>
        <v>IMI</v>
      </c>
      <c r="JE7" s="17" t="str">
        <f>Seniori!JE7</f>
        <v>GP</v>
      </c>
      <c r="JF7" s="17" t="str">
        <f>Seniori!JF7</f>
        <v>DUB</v>
      </c>
      <c r="JG7" s="17" t="str">
        <f>Seniori!JG7</f>
        <v>DJ</v>
      </c>
      <c r="JH7" s="17" t="str">
        <f>Seniori!JH7</f>
        <v>JJ</v>
      </c>
      <c r="JI7" s="17" t="str">
        <f>Seniori!JI7</f>
        <v>SG</v>
      </c>
      <c r="JJ7" s="17" t="str">
        <f>Seniori!JJ7</f>
        <v>IMI</v>
      </c>
      <c r="JK7" s="17" t="str">
        <f>Seniori!JK7</f>
        <v>P1</v>
      </c>
      <c r="JL7" s="17" t="str">
        <f>Seniori!JL7</f>
        <v>P3</v>
      </c>
      <c r="JM7" s="17" t="str">
        <f>Seniori!JM7</f>
        <v>DUA</v>
      </c>
      <c r="JN7" s="17" t="str">
        <f>Seniori!JN7</f>
        <v>DUB</v>
      </c>
      <c r="JO7" s="17" t="str">
        <f>Seniori!JO7</f>
        <v>4r</v>
      </c>
      <c r="JP7" s="17" t="str">
        <f>Seniori!JP7</f>
        <v>DD</v>
      </c>
      <c r="JQ7" s="17" t="str">
        <f>Seniori!JQ7</f>
        <v>JU</v>
      </c>
      <c r="JR7" s="17" t="str">
        <f>Seniori!JR7</f>
        <v>JD</v>
      </c>
      <c r="JS7" s="17" t="str">
        <f>Seniori!JS7</f>
        <v>JJ</v>
      </c>
      <c r="JT7" s="17" t="str">
        <f>Seniori!JT7</f>
        <v>YU</v>
      </c>
      <c r="JU7" s="17" t="str">
        <f>Seniori!JU7</f>
        <v>IMI</v>
      </c>
      <c r="JV7" s="17" t="str">
        <f>Seniori!JV7</f>
        <v>GP</v>
      </c>
      <c r="JW7" s="17" t="str">
        <f>Seniori!JW7</f>
        <v>GPS</v>
      </c>
      <c r="JX7" s="17" t="str">
        <f>Seniori!JX7</f>
        <v>P1</v>
      </c>
      <c r="JY7" s="17" t="str">
        <f>Seniori!JY7</f>
        <v>P3</v>
      </c>
      <c r="JZ7" s="17" t="str">
        <f>Seniori!JZ7</f>
        <v>DUA</v>
      </c>
      <c r="KA7" s="17" t="str">
        <f>Seniori!KA7</f>
        <v>DUB</v>
      </c>
      <c r="KB7" s="17" t="str">
        <f>Seniori!KB7</f>
        <v>4r</v>
      </c>
      <c r="KC7" s="17" t="str">
        <f>Seniori!KC7</f>
        <v>DD</v>
      </c>
      <c r="KD7" s="17" t="str">
        <f>Seniori!KD7</f>
        <v>JU</v>
      </c>
      <c r="KE7" s="17" t="str">
        <f>Seniori!KE7</f>
        <v>JD</v>
      </c>
      <c r="KF7" s="17" t="s">
        <v>258</v>
      </c>
      <c r="KG7" s="17" t="str">
        <f>Seniori!KG7</f>
        <v>YU</v>
      </c>
      <c r="KH7" s="17" t="str">
        <f>Seniori!KH7</f>
        <v>IMI</v>
      </c>
      <c r="KI7" s="17" t="str">
        <f>Seniori!KI7</f>
        <v>GP</v>
      </c>
      <c r="KJ7" s="17" t="str">
        <f>Seniori!KJ7</f>
        <v>GPS</v>
      </c>
      <c r="KK7" s="17" t="str">
        <f>Seniori!KK7</f>
        <v>JD</v>
      </c>
      <c r="KL7" s="17" t="str">
        <f>Seniori!KL7</f>
        <v>SG</v>
      </c>
      <c r="KM7" s="17" t="str">
        <f>Seniori!KM7</f>
        <v>P1</v>
      </c>
      <c r="KN7" s="17" t="str">
        <f>Seniori!KN7</f>
        <v>Z5</v>
      </c>
      <c r="KO7" s="17" t="str">
        <f>Seniori!KO7</f>
        <v>4r</v>
      </c>
      <c r="KP7" s="17" t="str">
        <f>Seniori!KP7</f>
        <v>DD</v>
      </c>
      <c r="KQ7" s="17" t="str">
        <f>Seniori!KQ7</f>
        <v>JU</v>
      </c>
      <c r="KR7" s="17" t="str">
        <f>Seniori!KR7</f>
        <v>YU</v>
      </c>
      <c r="KS7" s="17" t="str">
        <f>Seniori!KS7</f>
        <v>IMI</v>
      </c>
      <c r="KT7" s="17" t="str">
        <f>Seniori!KT7</f>
        <v>P1</v>
      </c>
      <c r="KU7" s="17" t="str">
        <f>Seniori!KU7</f>
        <v>Z7</v>
      </c>
      <c r="KV7" s="17" t="str">
        <f>Seniori!KV7</f>
        <v>4r</v>
      </c>
      <c r="KW7" s="17" t="str">
        <f>Seniori!KW7</f>
        <v>DJ</v>
      </c>
      <c r="KX7" s="17" t="str">
        <f>Seniori!KX7</f>
        <v>JU</v>
      </c>
      <c r="KY7" s="17" t="str">
        <f>Seniori!KY7</f>
        <v>YJ</v>
      </c>
      <c r="KZ7" s="17" t="str">
        <f>Seniori!KZ7</f>
        <v>IMI</v>
      </c>
      <c r="LA7" s="17" t="str">
        <f>Seniori!LA7</f>
        <v>P1</v>
      </c>
      <c r="LB7" s="17" t="str">
        <f>Seniori!LB7</f>
        <v>DUA</v>
      </c>
      <c r="LC7" s="17" t="str">
        <f>Seniori!LC7</f>
        <v>DD</v>
      </c>
      <c r="LD7" s="17" t="str">
        <f>Seniori!LD7</f>
        <v>JD</v>
      </c>
      <c r="LE7" s="17" t="str">
        <f>Seniori!LE7</f>
        <v>P1</v>
      </c>
      <c r="LF7" s="17" t="str">
        <f>Seniori!LF7</f>
        <v>DUA</v>
      </c>
      <c r="LG7" s="17" t="str">
        <f>Seniori!LG7</f>
        <v>DD</v>
      </c>
      <c r="LH7" s="17" t="str">
        <f>Seniori!LH7</f>
        <v>JD</v>
      </c>
      <c r="LI7" s="17" t="str">
        <f>Seniori!LI7</f>
        <v>5rU</v>
      </c>
      <c r="LJ7" s="17" t="str">
        <f>Seniori!LJ7</f>
        <v>6rU</v>
      </c>
      <c r="LK7" s="17" t="str">
        <f>Seniori!LK7</f>
        <v>5rF</v>
      </c>
      <c r="LL7" s="17" t="str">
        <f>Seniori!LL7</f>
        <v>6rF</v>
      </c>
      <c r="LM7" s="17" t="str">
        <f>Seniori!LM7</f>
        <v>P1</v>
      </c>
      <c r="LN7" s="17" t="str">
        <f>Seniori!LN7</f>
        <v>P3</v>
      </c>
      <c r="LO7" s="17" t="str">
        <f>Seniori!LO7</f>
        <v>DUA</v>
      </c>
      <c r="LP7" s="17" t="str">
        <f>Seniori!LP7</f>
        <v>4r</v>
      </c>
      <c r="LQ7" s="17" t="str">
        <f>Seniori!LQ7</f>
        <v>DD</v>
      </c>
      <c r="LR7" s="17" t="str">
        <f>Seniori!LR7</f>
        <v>JU</v>
      </c>
      <c r="LS7" s="17" t="str">
        <f>Seniori!LS7</f>
        <v>JD</v>
      </c>
      <c r="LT7" s="17" t="str">
        <f>Seniori!LT7</f>
        <v>YU</v>
      </c>
      <c r="LU7" s="17" t="str">
        <f>Seniori!LU7</f>
        <v>IMI</v>
      </c>
      <c r="LV7" s="17" t="str">
        <f>Seniori!LV7</f>
        <v>GP</v>
      </c>
      <c r="LW7" s="17" t="str">
        <f>Seniori!LW7</f>
        <v>P1</v>
      </c>
      <c r="LX7" s="17" t="str">
        <f>Seniori!LX7</f>
        <v>P3</v>
      </c>
      <c r="LY7" s="17" t="str">
        <f>Seniori!LY7</f>
        <v>DUA</v>
      </c>
      <c r="LZ7" s="17" t="str">
        <f>Seniori!LZ7</f>
        <v>4r</v>
      </c>
      <c r="MA7" s="17" t="str">
        <f>Seniori!MA7</f>
        <v>DD</v>
      </c>
      <c r="MB7" s="17" t="str">
        <f>Seniori!MB7</f>
        <v>JD</v>
      </c>
      <c r="MC7" s="17" t="str">
        <f>Seniori!MC7</f>
        <v>JJ</v>
      </c>
      <c r="MD7" s="17" t="str">
        <f>Seniori!MD7</f>
        <v>YJ</v>
      </c>
      <c r="ME7" s="17" t="str">
        <f>Seniori!ME7</f>
        <v>GP</v>
      </c>
    </row>
    <row r="8" spans="1:343" ht="18" customHeight="1" x14ac:dyDescent="0.2">
      <c r="A8" s="12">
        <v>1</v>
      </c>
      <c r="B8" s="11" t="s">
        <v>147</v>
      </c>
      <c r="C8" s="1">
        <v>7365</v>
      </c>
      <c r="D8" t="s">
        <v>148</v>
      </c>
      <c r="E8" s="1">
        <v>10844</v>
      </c>
      <c r="F8" s="1">
        <v>2006</v>
      </c>
      <c r="G8" t="s">
        <v>149</v>
      </c>
      <c r="I8" s="1">
        <f t="shared" ref="I8:I20" si="0">SUM(K8:ME8)</f>
        <v>216.6</v>
      </c>
      <c r="J8" s="12">
        <f>Tabuľka2[[#This Row],[Stĺpec63]]+Tabuľka2[[#This Row],[Stĺpec82]]+Tabuľka2[[#This Row],[Stĺpec84]]+Tabuľka2[[#This Row],[Stĺpec97]]+Tabuľka2[[#This Row],[Stĺpec100]]+Tabuľka2[[#This Row],[Stĺpec237]]+FV9+Tabuľka2[[#This Row],[Stĺpec185]]+Tabuľka2[[#This Row],[Stĺpec179]]+GF9+HW9+IB9+IW9+KK9+Tabuľka2[[#This Row],[Stĺpec320]]</f>
        <v>290.39999999999998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>
        <f>(0+9)*1.2</f>
        <v>10.799999999999999</v>
      </c>
      <c r="BQ8" s="1"/>
      <c r="BR8" s="1">
        <f>(0+9)*1.2</f>
        <v>10.799999999999999</v>
      </c>
      <c r="BS8" s="1"/>
      <c r="BT8" s="1">
        <f>9+11</f>
        <v>20</v>
      </c>
      <c r="BU8" s="1" t="s">
        <v>241</v>
      </c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>
        <f>(9+10)*1.2</f>
        <v>22.8</v>
      </c>
      <c r="CT8" s="1"/>
      <c r="CU8" s="1">
        <f>(9+10)*1.2</f>
        <v>22.8</v>
      </c>
      <c r="CV8" s="1"/>
      <c r="CW8" s="1"/>
      <c r="CX8" s="1"/>
      <c r="CY8" s="1"/>
      <c r="CZ8" s="1"/>
      <c r="DA8" s="1"/>
      <c r="DB8" s="1"/>
      <c r="DJ8" s="1"/>
      <c r="DK8" s="1"/>
      <c r="DL8" s="1"/>
      <c r="DM8" s="1"/>
      <c r="DN8" s="1"/>
      <c r="DO8" s="1"/>
      <c r="DP8" s="1"/>
      <c r="DQ8" s="1"/>
      <c r="DR8" s="1">
        <f>(8+10)*1.2</f>
        <v>21.599999999999998</v>
      </c>
      <c r="DS8" s="1"/>
      <c r="DT8" s="1"/>
      <c r="DU8" s="1">
        <f>(8+12)*1.2</f>
        <v>24</v>
      </c>
      <c r="DV8" s="1"/>
      <c r="DW8" s="1"/>
      <c r="DX8" s="1"/>
      <c r="DY8" s="1"/>
      <c r="DZ8" s="1">
        <f>(7+12)*1.2</f>
        <v>22.8</v>
      </c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79"/>
      <c r="FI8" s="79"/>
      <c r="FJ8" s="79"/>
      <c r="FK8" s="79"/>
      <c r="FL8" s="79"/>
      <c r="FM8" s="76"/>
      <c r="FN8" s="79"/>
      <c r="FO8" s="79"/>
      <c r="FP8" s="76"/>
      <c r="FQ8" s="79"/>
      <c r="FR8" s="79"/>
      <c r="FS8" s="79"/>
      <c r="FT8" s="79"/>
      <c r="FU8" s="79"/>
      <c r="FV8" s="79"/>
      <c r="FW8" s="79">
        <f>9+11</f>
        <v>20</v>
      </c>
      <c r="FX8" s="79"/>
      <c r="FY8" s="79"/>
      <c r="FZ8" s="79"/>
      <c r="GA8" s="79"/>
      <c r="GB8" s="79"/>
      <c r="GC8" s="79">
        <f>9+11</f>
        <v>20</v>
      </c>
      <c r="GD8" s="79"/>
      <c r="GE8" s="76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>
        <f>9+12</f>
        <v>21</v>
      </c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</row>
    <row r="9" spans="1:343" ht="18" customHeight="1" x14ac:dyDescent="0.2">
      <c r="A9" s="39"/>
      <c r="D9" s="76" t="s">
        <v>369</v>
      </c>
      <c r="I9" s="1">
        <f t="shared" si="0"/>
        <v>175.60000000000002</v>
      </c>
      <c r="J9" s="3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>
        <f>(0+7)*1.2</f>
        <v>8.4</v>
      </c>
      <c r="BP9" s="1"/>
      <c r="BQ9" s="1">
        <f>(1+7)*1.2</f>
        <v>9.6</v>
      </c>
      <c r="BR9" s="1"/>
      <c r="BS9" s="1"/>
      <c r="BT9" s="1"/>
      <c r="BU9" s="1"/>
      <c r="BV9" s="1"/>
      <c r="BW9" s="1"/>
      <c r="BX9" s="1"/>
      <c r="BY9" s="1"/>
      <c r="BZ9" s="1"/>
      <c r="CA9" s="1">
        <f>6+7</f>
        <v>13</v>
      </c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>
        <f>(1+5)*1.2</f>
        <v>7.1999999999999993</v>
      </c>
      <c r="CS9" s="1"/>
      <c r="CT9" s="1">
        <f>(4+7)*1.2</f>
        <v>13.2</v>
      </c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85"/>
      <c r="FI9" s="85"/>
      <c r="FJ9" s="85"/>
      <c r="FK9" s="85"/>
      <c r="FL9" s="85"/>
      <c r="FM9" s="81"/>
      <c r="FN9" s="85"/>
      <c r="FO9" s="85"/>
      <c r="FP9" s="81"/>
      <c r="FQ9" s="85"/>
      <c r="FR9" s="85"/>
      <c r="FS9" s="85"/>
      <c r="FT9" s="85"/>
      <c r="FU9" s="85"/>
      <c r="FV9" s="85">
        <f>6+9</f>
        <v>15</v>
      </c>
      <c r="FW9" s="85"/>
      <c r="FX9" s="85"/>
      <c r="FY9" s="85"/>
      <c r="FZ9" s="85"/>
      <c r="GA9" s="85"/>
      <c r="GB9" s="85"/>
      <c r="GC9" s="85"/>
      <c r="GD9" s="85"/>
      <c r="GE9" s="81"/>
      <c r="GF9" s="85">
        <f>6+9</f>
        <v>15</v>
      </c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1"/>
      <c r="HN9" s="1"/>
      <c r="HO9" s="1"/>
      <c r="HP9" s="1"/>
      <c r="HQ9" s="1"/>
      <c r="HR9" s="1"/>
      <c r="HS9" s="1"/>
      <c r="HT9" s="1"/>
      <c r="HU9" s="1"/>
      <c r="HV9" s="1"/>
      <c r="HW9" s="1">
        <f>(6+7)*1.2</f>
        <v>15.6</v>
      </c>
      <c r="HX9" s="1"/>
      <c r="HY9" s="1"/>
      <c r="HZ9" s="1"/>
      <c r="IA9" s="1"/>
      <c r="IB9" s="1">
        <f>(6+9)*1.2</f>
        <v>18</v>
      </c>
      <c r="IC9" s="1">
        <f>(1+8)*1.2</f>
        <v>10.799999999999999</v>
      </c>
      <c r="ID9" s="1">
        <f>(0+3)*1.2</f>
        <v>3.5999999999999996</v>
      </c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>
        <f>(5+7)*1.2</f>
        <v>14.399999999999999</v>
      </c>
      <c r="IW9" s="1">
        <f>(5+9)*1.2</f>
        <v>16.8</v>
      </c>
      <c r="IX9" s="1"/>
      <c r="IY9" s="1"/>
      <c r="IZ9" s="1"/>
      <c r="JA9" s="1"/>
      <c r="JB9" s="1"/>
      <c r="JC9" s="1"/>
      <c r="JD9" s="1"/>
      <c r="JE9" s="1"/>
      <c r="JF9" s="1"/>
      <c r="JG9" s="1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>
        <f>6+9</f>
        <v>15</v>
      </c>
      <c r="KL9" s="1"/>
      <c r="KM9" s="1"/>
      <c r="KN9" s="1"/>
      <c r="KO9" s="1"/>
      <c r="KP9" s="79"/>
      <c r="KQ9" s="79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</row>
    <row r="10" spans="1:343" ht="18" customHeight="1" x14ac:dyDescent="0.2">
      <c r="A10" s="12">
        <v>2</v>
      </c>
      <c r="B10" s="11" t="s">
        <v>152</v>
      </c>
      <c r="C10" s="1">
        <v>6761</v>
      </c>
      <c r="D10" t="s">
        <v>153</v>
      </c>
      <c r="E10" s="1">
        <v>9560</v>
      </c>
      <c r="F10" s="1">
        <v>2011</v>
      </c>
      <c r="G10" t="s">
        <v>34</v>
      </c>
      <c r="I10" s="1">
        <f t="shared" si="0"/>
        <v>244.6</v>
      </c>
      <c r="J10" s="12">
        <f>T16+Tabuľka2[[#This Row],[Stĺpec21]]+Tabuľka2[[#This Row],[Stĺpec52]]+Tabuľka2[[#This Row],[Stĺpec53]]+Tabuľka2[[#This Row],[Stĺpec79]]+EB14+Tabuľka2[[#This Row],[Stĺpec265]]+Tabuľka2[[#This Row],[Stĺpec260]]+Tabuľka2[[#This Row],[Stĺpec287]]+KB13+Tabuľka2[[#This Row],[Stĺpec328]]+Tabuľka2[[#This Row],[Stĺpec327]]+LZ16+Tabuľka2[[#This Row],[Stĺpec337]]+Tabuľka2[[#This Row],[Stĺpec336]]</f>
        <v>178.6</v>
      </c>
      <c r="K10" s="1"/>
      <c r="L10" s="1"/>
      <c r="M10" s="1"/>
      <c r="N10" s="1"/>
      <c r="O10" s="1">
        <v>6</v>
      </c>
      <c r="P10" s="1">
        <v>7</v>
      </c>
      <c r="Q10" s="1"/>
      <c r="R10" s="1"/>
      <c r="S10" s="1"/>
      <c r="T10" s="1"/>
      <c r="U10" s="1"/>
      <c r="V10" s="1">
        <f>6+6</f>
        <v>12</v>
      </c>
      <c r="W10" s="1">
        <v>7</v>
      </c>
      <c r="X10" s="1"/>
      <c r="Y10" s="1" t="s">
        <v>241</v>
      </c>
      <c r="Z10" s="1" t="s">
        <v>241</v>
      </c>
      <c r="AA10" s="1"/>
      <c r="AB10" s="1"/>
      <c r="AC10" s="1"/>
      <c r="AD10" s="1"/>
      <c r="AE10" s="9" t="s">
        <v>241</v>
      </c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>
        <v>7</v>
      </c>
      <c r="AU10" s="1">
        <v>6</v>
      </c>
      <c r="AV10" s="1"/>
      <c r="AW10" s="1"/>
      <c r="AX10" s="1"/>
      <c r="AY10" s="1"/>
      <c r="AZ10" s="1"/>
      <c r="BA10" s="1"/>
      <c r="BB10" s="1">
        <f>4+7</f>
        <v>11</v>
      </c>
      <c r="BC10" s="1">
        <f>4+6</f>
        <v>10</v>
      </c>
      <c r="BD10" s="1"/>
      <c r="BE10" s="1"/>
      <c r="BF10" s="1"/>
      <c r="BG10" s="1"/>
      <c r="BH10" s="1"/>
      <c r="BI10" s="1"/>
      <c r="BJ10" s="1"/>
      <c r="BK10" s="1">
        <f>3+3</f>
        <v>6</v>
      </c>
      <c r="BL10" s="1">
        <f>4+3</f>
        <v>7</v>
      </c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>
        <f>6+4</f>
        <v>10</v>
      </c>
      <c r="CQ10" s="1">
        <v>4</v>
      </c>
      <c r="CR10" s="1"/>
      <c r="CS10" s="1"/>
      <c r="CT10" s="1"/>
      <c r="CU10" s="1"/>
      <c r="CV10" s="1"/>
      <c r="CW10" s="1"/>
      <c r="CX10" s="1"/>
      <c r="CY10" s="1"/>
      <c r="CZ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>
        <f>(0+4)*1.2</f>
        <v>4.8</v>
      </c>
      <c r="DQ10" s="1"/>
      <c r="DR10" s="1"/>
      <c r="DS10" s="1"/>
      <c r="DT10" s="1">
        <f>(2+4)*1.2</f>
        <v>7.1999999999999993</v>
      </c>
      <c r="DU10" s="1"/>
      <c r="DV10" s="1"/>
      <c r="DW10" s="1"/>
      <c r="DX10" s="1"/>
      <c r="DY10" s="1">
        <f>(0+5)*1.2</f>
        <v>6</v>
      </c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>
        <f>(4+5)*1.2</f>
        <v>10.799999999999999</v>
      </c>
      <c r="HW10" s="1"/>
      <c r="HX10" s="1"/>
      <c r="HY10" s="1"/>
      <c r="HZ10" s="1"/>
      <c r="IA10" s="1">
        <f>(3+6)*1.2</f>
        <v>10.799999999999999</v>
      </c>
      <c r="IB10" s="1"/>
      <c r="IC10" s="1"/>
      <c r="ID10" s="1"/>
      <c r="IE10" s="1"/>
      <c r="IF10" s="1"/>
      <c r="IG10" s="1"/>
      <c r="IH10" s="1"/>
      <c r="II10" s="1"/>
      <c r="IJ10" s="1"/>
      <c r="IK10" s="79"/>
      <c r="IL10" s="79"/>
      <c r="IM10" s="79"/>
      <c r="IN10" s="79"/>
      <c r="IO10" s="79"/>
      <c r="IP10" s="79"/>
      <c r="IQ10" s="79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1">
        <v>7</v>
      </c>
      <c r="JS10" s="1">
        <f>6+8</f>
        <v>14</v>
      </c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>
        <v>7</v>
      </c>
      <c r="KF10" s="1">
        <v>9</v>
      </c>
      <c r="KG10" s="1"/>
      <c r="KH10" s="1"/>
      <c r="KI10" s="1"/>
      <c r="KJ10" s="1"/>
      <c r="KK10" s="1"/>
      <c r="KL10" s="1"/>
      <c r="KM10" s="1"/>
      <c r="KN10" s="1"/>
      <c r="KO10" s="1"/>
      <c r="KP10" s="1">
        <v>3</v>
      </c>
      <c r="KQ10" s="1">
        <f>4+6</f>
        <v>10</v>
      </c>
      <c r="KR10" s="1"/>
      <c r="KS10" s="1"/>
      <c r="KT10" s="1"/>
      <c r="KU10" s="1"/>
      <c r="KV10" s="1"/>
      <c r="KW10" s="1">
        <f>3+5</f>
        <v>8</v>
      </c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>
        <f>6+7</f>
        <v>13</v>
      </c>
      <c r="LS10" s="1">
        <f>6+7</f>
        <v>13</v>
      </c>
      <c r="LT10" s="1"/>
      <c r="LU10" s="1"/>
      <c r="LV10" s="1"/>
      <c r="LW10" s="1"/>
      <c r="LX10" s="1"/>
      <c r="LY10" s="1"/>
      <c r="LZ10" s="1"/>
      <c r="MA10" s="1"/>
      <c r="MB10" s="1">
        <f>6+8</f>
        <v>14</v>
      </c>
      <c r="MC10" s="1">
        <f>6+8</f>
        <v>14</v>
      </c>
      <c r="MD10" s="1"/>
      <c r="ME10" s="1"/>
    </row>
    <row r="11" spans="1:343" ht="18" customHeight="1" x14ac:dyDescent="0.2">
      <c r="D11" t="s">
        <v>154</v>
      </c>
      <c r="E11" s="1">
        <v>8781</v>
      </c>
      <c r="F11" s="1">
        <v>2010</v>
      </c>
      <c r="I11" s="1">
        <f t="shared" si="0"/>
        <v>11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f>3+4</f>
        <v>7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>
        <v>4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79"/>
      <c r="KW11" s="79"/>
      <c r="KX11" s="79"/>
      <c r="KY11" s="79"/>
      <c r="KZ11" s="79"/>
      <c r="LA11" s="79"/>
      <c r="LB11" s="79"/>
      <c r="LC11" s="79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</row>
    <row r="12" spans="1:343" ht="18" customHeight="1" x14ac:dyDescent="0.2">
      <c r="D12" s="62" t="s">
        <v>36</v>
      </c>
      <c r="E12" s="1">
        <v>10194</v>
      </c>
      <c r="F12" s="1">
        <v>2014</v>
      </c>
      <c r="I12" s="1">
        <f t="shared" si="0"/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9" t="s">
        <v>241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>
        <f>1+2</f>
        <v>3</v>
      </c>
      <c r="ES12" s="1"/>
      <c r="ET12" s="1"/>
      <c r="EU12" s="1"/>
      <c r="EV12" s="1"/>
      <c r="EW12" s="1"/>
      <c r="EX12" s="1"/>
      <c r="EY12" s="1"/>
      <c r="EZ12" s="9" t="s">
        <v>241</v>
      </c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79"/>
      <c r="IL12" s="79"/>
      <c r="IM12" s="79"/>
      <c r="IN12" s="79"/>
      <c r="IO12" s="79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</row>
    <row r="13" spans="1:343" ht="18" customHeight="1" x14ac:dyDescent="0.2">
      <c r="D13" s="61" t="s">
        <v>262</v>
      </c>
      <c r="E13" s="1">
        <v>11681</v>
      </c>
      <c r="F13" s="1">
        <v>2018</v>
      </c>
      <c r="I13" s="1">
        <f t="shared" si="0"/>
        <v>63.4</v>
      </c>
      <c r="J13" s="39"/>
      <c r="K13" s="1"/>
      <c r="L13" s="1"/>
      <c r="M13" s="1">
        <f>3+5</f>
        <v>8</v>
      </c>
      <c r="N13" s="1"/>
      <c r="O13" s="1"/>
      <c r="P13" s="1"/>
      <c r="Q13" s="1"/>
      <c r="R13" s="1"/>
      <c r="S13" s="1">
        <f>1+1</f>
        <v>2</v>
      </c>
      <c r="T13" s="1">
        <f>2+6</f>
        <v>8</v>
      </c>
      <c r="U13" s="1"/>
      <c r="V13" s="1"/>
      <c r="W13" s="1"/>
      <c r="X13" s="1"/>
      <c r="Y13" s="1"/>
      <c r="Z13" s="1"/>
      <c r="AA13" s="1"/>
      <c r="AB13" s="9" t="s">
        <v>241</v>
      </c>
      <c r="AC13" s="1"/>
      <c r="AD13" s="1"/>
      <c r="AE13" s="1"/>
      <c r="AF13" s="9" t="s">
        <v>241</v>
      </c>
      <c r="AG13" s="1"/>
      <c r="AH13" s="1"/>
      <c r="AI13" s="9" t="s">
        <v>241</v>
      </c>
      <c r="AJ13" s="1">
        <f>3+6</f>
        <v>9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 t="s">
        <v>241</v>
      </c>
      <c r="BJ13" s="1">
        <f>1+1</f>
        <v>2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>
        <f>2+4</f>
        <v>6</v>
      </c>
      <c r="CM13" s="1">
        <v>1</v>
      </c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>
        <f>2*1.2</f>
        <v>2.4</v>
      </c>
      <c r="EN13" s="1"/>
      <c r="EO13" s="1"/>
      <c r="EP13" s="1"/>
      <c r="EQ13" s="1"/>
      <c r="ER13" s="1"/>
      <c r="ES13" s="1"/>
      <c r="ET13" s="1"/>
      <c r="EU13" s="1"/>
      <c r="EV13" s="1"/>
      <c r="EW13" s="1">
        <f>5*1.2</f>
        <v>6</v>
      </c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>
        <v>3</v>
      </c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>
        <f>2+8</f>
        <v>10</v>
      </c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>
        <f>4</f>
        <v>4</v>
      </c>
      <c r="KP13" s="1"/>
      <c r="KQ13" s="1"/>
      <c r="KR13" s="1"/>
      <c r="KS13" s="1"/>
      <c r="KT13" s="1"/>
      <c r="KU13" s="1"/>
      <c r="KV13" s="1">
        <v>2</v>
      </c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</row>
    <row r="14" spans="1:343" ht="18" customHeight="1" x14ac:dyDescent="0.2">
      <c r="A14" s="39"/>
      <c r="D14" s="61" t="s">
        <v>518</v>
      </c>
      <c r="E14" s="1">
        <v>11998</v>
      </c>
      <c r="F14" s="1">
        <v>2011</v>
      </c>
      <c r="I14" s="1">
        <f t="shared" si="0"/>
        <v>23</v>
      </c>
      <c r="J14" s="3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9"/>
      <c r="AC14" s="1"/>
      <c r="AD14" s="1"/>
      <c r="AE14" s="1"/>
      <c r="AF14" s="9"/>
      <c r="AG14" s="1"/>
      <c r="AH14" s="1"/>
      <c r="AI14" s="9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>
        <v>8</v>
      </c>
      <c r="EB14" s="1">
        <f>6+9</f>
        <v>15</v>
      </c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</row>
    <row r="15" spans="1:343" ht="18" customHeight="1" x14ac:dyDescent="0.2">
      <c r="A15" s="39"/>
      <c r="D15" s="61" t="s">
        <v>526</v>
      </c>
      <c r="E15" s="1">
        <v>10856</v>
      </c>
      <c r="I15" s="1">
        <f t="shared" si="0"/>
        <v>11</v>
      </c>
      <c r="J15" s="3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9"/>
      <c r="AC15" s="1"/>
      <c r="AD15" s="1"/>
      <c r="AE15" s="1"/>
      <c r="AF15" s="9"/>
      <c r="AG15" s="1"/>
      <c r="AH15" s="1"/>
      <c r="AI15" s="9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>
        <f>3+3</f>
        <v>6</v>
      </c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>
        <f>2+3</f>
        <v>5</v>
      </c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</row>
    <row r="16" spans="1:343" ht="18" customHeight="1" x14ac:dyDescent="0.2">
      <c r="D16" s="61" t="s">
        <v>261</v>
      </c>
      <c r="E16" s="1">
        <v>11682</v>
      </c>
      <c r="F16" s="1">
        <v>2018</v>
      </c>
      <c r="I16" s="1">
        <f t="shared" si="0"/>
        <v>67</v>
      </c>
      <c r="J16" s="39"/>
      <c r="K16" s="1"/>
      <c r="L16" s="1"/>
      <c r="M16" s="1">
        <f>2+5</f>
        <v>7</v>
      </c>
      <c r="N16" s="1"/>
      <c r="O16" s="1"/>
      <c r="P16" s="1"/>
      <c r="Q16" s="1"/>
      <c r="R16" s="1"/>
      <c r="S16" s="1">
        <f>2+2</f>
        <v>4</v>
      </c>
      <c r="T16" s="1">
        <f>3+7</f>
        <v>10</v>
      </c>
      <c r="U16" s="1"/>
      <c r="V16" s="1"/>
      <c r="W16" s="1"/>
      <c r="X16" s="1"/>
      <c r="Y16" s="1"/>
      <c r="Z16" s="1"/>
      <c r="AA16" s="1"/>
      <c r="AB16" s="1">
        <f>1+1</f>
        <v>2</v>
      </c>
      <c r="AC16" s="1"/>
      <c r="AD16" s="1"/>
      <c r="AE16" s="1"/>
      <c r="AF16" s="9" t="s">
        <v>241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>
        <f>1+7</f>
        <v>8</v>
      </c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>
        <f>1+4</f>
        <v>5</v>
      </c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>
        <f>1+4</f>
        <v>5</v>
      </c>
      <c r="KP16" s="1"/>
      <c r="KQ16" s="1"/>
      <c r="KR16" s="1"/>
      <c r="KS16" s="1"/>
      <c r="KT16" s="1"/>
      <c r="KU16" s="1"/>
      <c r="KV16" s="1">
        <f>1+4</f>
        <v>5</v>
      </c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>
        <f>3+7</f>
        <v>10</v>
      </c>
      <c r="LQ16" s="1"/>
      <c r="LR16" s="1"/>
      <c r="LS16" s="1"/>
      <c r="LT16" s="1"/>
      <c r="LU16" s="1"/>
      <c r="LV16" s="1"/>
      <c r="LW16" s="1"/>
      <c r="LX16" s="1"/>
      <c r="LY16" s="1"/>
      <c r="LZ16" s="1">
        <f>3+8</f>
        <v>11</v>
      </c>
      <c r="MA16" s="1"/>
      <c r="MB16" s="1"/>
      <c r="MC16" s="1"/>
      <c r="MD16" s="1"/>
      <c r="ME16" s="1"/>
    </row>
    <row r="17" spans="1:343" s="10" customFormat="1" ht="18" customHeight="1" x14ac:dyDescent="0.2">
      <c r="A17" s="12">
        <v>3</v>
      </c>
      <c r="B17" s="11" t="s">
        <v>162</v>
      </c>
      <c r="C17" s="1">
        <v>7530</v>
      </c>
      <c r="D17" s="4" t="s">
        <v>163</v>
      </c>
      <c r="E17" s="1">
        <v>10474</v>
      </c>
      <c r="F17" s="1">
        <v>2011</v>
      </c>
      <c r="G17" s="4" t="s">
        <v>164</v>
      </c>
      <c r="H17" s="4"/>
      <c r="I17" s="1">
        <f t="shared" si="0"/>
        <v>39</v>
      </c>
      <c r="J17" s="12">
        <f>AL18+Tabuľka2[[#This Row],[Stĺpec44]]+Tabuľka2[[#This Row],[Stĺpec45]]+Tabuľka2[[#This Row],[Stĺpec52]]+BB18+Tabuľka2[[#This Row],[Stĺpec53]]+BC18+CT18+DP18+DT18+II19+JB18+JB19+JH18+JH19</f>
        <v>139.6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>
        <f>7</f>
        <v>7</v>
      </c>
      <c r="AU17" s="1">
        <v>5</v>
      </c>
      <c r="AV17" s="1"/>
      <c r="AW17" s="1"/>
      <c r="AX17" s="1"/>
      <c r="AY17" s="1"/>
      <c r="AZ17" s="1"/>
      <c r="BA17" s="1"/>
      <c r="BB17" s="1">
        <f>5+7</f>
        <v>12</v>
      </c>
      <c r="BC17" s="1">
        <f>6+9</f>
        <v>15</v>
      </c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/>
      <c r="DD17"/>
      <c r="DE17"/>
      <c r="DF17"/>
      <c r="DG17"/>
      <c r="DH17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</row>
    <row r="18" spans="1:343" s="10" customFormat="1" ht="18" customHeight="1" x14ac:dyDescent="0.2">
      <c r="A18" s="12"/>
      <c r="B18" s="11"/>
      <c r="C18" s="1"/>
      <c r="D18" s="4" t="s">
        <v>304</v>
      </c>
      <c r="E18" s="1">
        <v>11635</v>
      </c>
      <c r="F18" s="1">
        <v>2008</v>
      </c>
      <c r="G18" s="4"/>
      <c r="H18" s="4"/>
      <c r="I18" s="1">
        <f t="shared" si="0"/>
        <v>83.8</v>
      </c>
      <c r="J18" s="3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>
        <f>4+7</f>
        <v>11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>
        <f>6+9</f>
        <v>15</v>
      </c>
      <c r="BC18" s="1">
        <f>5+8</f>
        <v>13</v>
      </c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>
        <f>(0+3)*1.2</f>
        <v>3.5999999999999996</v>
      </c>
      <c r="CS18" s="1"/>
      <c r="CT18" s="1">
        <f>(0+4)*1.2</f>
        <v>4.8</v>
      </c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>
        <f>(0+4)*1.2</f>
        <v>4.8</v>
      </c>
      <c r="DQ18" s="1"/>
      <c r="DR18" s="1"/>
      <c r="DS18" s="1"/>
      <c r="DT18" s="1">
        <f>(1+4)*1.2</f>
        <v>6</v>
      </c>
      <c r="DU18" s="1"/>
      <c r="DV18" s="1"/>
      <c r="DW18" s="1"/>
      <c r="DX18" s="1"/>
      <c r="DY18" s="1">
        <f>(0+3)*1.2</f>
        <v>3.5999999999999996</v>
      </c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>
        <f>4+6</f>
        <v>10</v>
      </c>
      <c r="JC18" s="1"/>
      <c r="JD18" s="1"/>
      <c r="JE18" s="1"/>
      <c r="JF18" s="1"/>
      <c r="JG18" s="1"/>
      <c r="JH18" s="1">
        <f>5+7</f>
        <v>12</v>
      </c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</row>
    <row r="19" spans="1:343" s="10" customFormat="1" ht="18" customHeight="1" x14ac:dyDescent="0.2">
      <c r="A19" s="39"/>
      <c r="B19" s="11"/>
      <c r="C19" s="1"/>
      <c r="D19" s="4" t="s">
        <v>497</v>
      </c>
      <c r="E19" s="1"/>
      <c r="F19" s="1"/>
      <c r="G19" s="4"/>
      <c r="H19" s="4"/>
      <c r="I19" s="1">
        <f t="shared" si="0"/>
        <v>27</v>
      </c>
      <c r="J19" s="3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 t="s">
        <v>241</v>
      </c>
      <c r="IF19" s="1"/>
      <c r="IG19" s="1">
        <v>3</v>
      </c>
      <c r="IH19" s="1"/>
      <c r="II19" s="1">
        <v>6</v>
      </c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>
        <f>2+5</f>
        <v>7</v>
      </c>
      <c r="JC19" s="1"/>
      <c r="JD19" s="1"/>
      <c r="JE19" s="1"/>
      <c r="JF19" s="1"/>
      <c r="JG19" s="1"/>
      <c r="JH19" s="1">
        <f>4+7</f>
        <v>11</v>
      </c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</row>
    <row r="20" spans="1:343" s="10" customFormat="1" ht="18" customHeight="1" x14ac:dyDescent="0.2">
      <c r="A20" s="12">
        <v>4</v>
      </c>
      <c r="B20" s="11" t="s">
        <v>192</v>
      </c>
      <c r="C20" s="1">
        <v>7987</v>
      </c>
      <c r="D20" s="4" t="s">
        <v>253</v>
      </c>
      <c r="E20" s="1">
        <v>8021</v>
      </c>
      <c r="F20" s="1"/>
      <c r="G20" s="4" t="s">
        <v>92</v>
      </c>
      <c r="H20"/>
      <c r="I20" s="1">
        <f t="shared" si="0"/>
        <v>162.4</v>
      </c>
      <c r="J20" s="12">
        <f>Tabuľka2[[#This Row],[Stĺpec21]]+Tabuľka2[[#This Row],[Stĺpec73]]+Tabuľka2[[#This Row],[Stĺpec87]]+Tabuľka2[[#This Row],[Stĺpec88]]+Tabuľka2[[#This Row],[Stĺpec154]]+Tabuľka2[[#This Row],[Stĺpec153]]+Tabuľka2[[#This Row],[Stĺpec186]]+Tabuľka2[[#This Row],[Stĺpec176]]+Tabuľka2[[#This Row],[Stĺpec165]]+Tabuľka2[[#This Row],[Stĺpec268]]+Tabuľka2[[#This Row],[Stĺpec264]]+Tabuľka2[[#This Row],[Stĺpec259]]+Tabuľka2[[#This Row],[Stĺpec289]]+Tabuľka2[[#This Row],[Stĺpec287]]+Tabuľka2[[#This Row],[Stĺpec275]]</f>
        <v>131.39999999999998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f>5+4</f>
        <v>9</v>
      </c>
      <c r="W20" s="1">
        <v>6</v>
      </c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>
        <v>5</v>
      </c>
      <c r="AM20" s="9" t="s">
        <v>241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>
        <f>4+4</f>
        <v>8</v>
      </c>
      <c r="CE20" s="1">
        <v>5</v>
      </c>
      <c r="CF20" s="1"/>
      <c r="CG20" s="1"/>
      <c r="CH20" s="1"/>
      <c r="CI20" s="1"/>
      <c r="CJ20" s="1"/>
      <c r="CK20" s="1"/>
      <c r="CL20" s="1"/>
      <c r="CM20" s="1"/>
      <c r="CN20" s="1"/>
      <c r="CO20" s="1">
        <f>5+1</f>
        <v>6</v>
      </c>
      <c r="CP20" s="1">
        <v>4</v>
      </c>
      <c r="CQ20" s="1"/>
      <c r="CR20" s="1"/>
      <c r="CS20" s="1"/>
      <c r="CT20" s="1"/>
      <c r="CU20" s="1"/>
      <c r="CV20" s="1"/>
      <c r="CW20" s="1"/>
      <c r="CX20" s="1">
        <f>3+3</f>
        <v>6</v>
      </c>
      <c r="CY20" s="1">
        <f>6+6</f>
        <v>12</v>
      </c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>
        <f>3+3</f>
        <v>6</v>
      </c>
      <c r="EI20" s="1">
        <f>6+6</f>
        <v>12</v>
      </c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>
        <f>3+3</f>
        <v>6</v>
      </c>
      <c r="FW20" s="1"/>
      <c r="FX20" s="1"/>
      <c r="FY20" s="1"/>
      <c r="FZ20" s="1"/>
      <c r="GA20" s="1"/>
      <c r="GB20" s="1"/>
      <c r="GC20" s="1"/>
      <c r="GD20" s="1"/>
      <c r="GE20" s="1"/>
      <c r="GF20" s="1">
        <f>2+4</f>
        <v>6</v>
      </c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>
        <f>6+6</f>
        <v>12</v>
      </c>
      <c r="HS20" s="1">
        <v>6</v>
      </c>
      <c r="HT20" s="1"/>
      <c r="HU20" s="1"/>
      <c r="HV20" s="1"/>
      <c r="HW20" s="1">
        <f>(5+3)*1.2</f>
        <v>9.6</v>
      </c>
      <c r="HX20" s="1">
        <v>5</v>
      </c>
      <c r="HY20" s="1"/>
      <c r="HZ20" s="1"/>
      <c r="IA20" s="1"/>
      <c r="IB20" s="1">
        <f>(5+4)*1.2</f>
        <v>10.799999999999999</v>
      </c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>
        <f>6+5</f>
        <v>11</v>
      </c>
      <c r="JR20" s="1"/>
      <c r="JS20" s="1">
        <f>4+6</f>
        <v>10</v>
      </c>
      <c r="JT20" s="1"/>
      <c r="JU20" s="1"/>
      <c r="JV20" s="1"/>
      <c r="JW20" s="1"/>
      <c r="JX20" s="1"/>
      <c r="JY20" s="1"/>
      <c r="JZ20" s="1"/>
      <c r="KA20" s="1"/>
      <c r="KB20" s="1"/>
      <c r="KC20" s="85"/>
      <c r="KD20" s="85"/>
      <c r="KE20" s="85">
        <v>7</v>
      </c>
      <c r="KF20" s="85"/>
      <c r="KG20" s="85"/>
      <c r="KH20" s="85"/>
      <c r="KI20" s="85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</row>
    <row r="21" spans="1:343" s="10" customFormat="1" ht="18" customHeight="1" x14ac:dyDescent="0.2">
      <c r="A21" s="39"/>
      <c r="B21" s="11"/>
      <c r="C21" s="1"/>
      <c r="D21" s="4" t="s">
        <v>574</v>
      </c>
      <c r="E21" s="1">
        <v>10277</v>
      </c>
      <c r="F21" s="1"/>
      <c r="G21" s="4"/>
      <c r="H21"/>
      <c r="I21" s="1"/>
      <c r="J21" s="39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9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85"/>
      <c r="KD21" s="85"/>
      <c r="KE21" s="85"/>
      <c r="KF21" s="85"/>
      <c r="KG21" s="85"/>
      <c r="KH21" s="85"/>
      <c r="KI21" s="85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9" t="s">
        <v>241</v>
      </c>
      <c r="LD21" s="1"/>
      <c r="LE21" s="1"/>
      <c r="LF21" s="1"/>
      <c r="LG21" s="9" t="s">
        <v>241</v>
      </c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</row>
    <row r="22" spans="1:343" ht="18" customHeight="1" x14ac:dyDescent="0.2">
      <c r="A22" s="12">
        <v>5</v>
      </c>
      <c r="B22" s="11" t="s">
        <v>157</v>
      </c>
      <c r="C22" s="1">
        <v>7124</v>
      </c>
      <c r="D22" t="s">
        <v>158</v>
      </c>
      <c r="E22" s="1">
        <v>6813</v>
      </c>
      <c r="F22" s="1">
        <v>2004</v>
      </c>
      <c r="G22" t="s">
        <v>42</v>
      </c>
      <c r="I22" s="1">
        <f t="shared" ref="I22:I46" si="1">SUM(K22:ME22)</f>
        <v>39.599999999999994</v>
      </c>
      <c r="J22" s="12">
        <f>AJ23+BJ23+Tabuľka2[[#This Row],[Stĺpec79]]+EN23+EW23+EX23+GB23+Tabuľka2[[#This Row],[Stĺpec264]]+Tabuľka2[[#This Row],[Stĺpec263]]+Tabuľka2[[#This Row],[Stĺpec259]]+IN23+IQ23+KV23+LP23+LZ23</f>
        <v>89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9" t="s">
        <v>241</v>
      </c>
      <c r="AL22" s="1">
        <v>3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>
        <f>2+1</f>
        <v>3</v>
      </c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9" t="s">
        <v>241</v>
      </c>
      <c r="CO22" s="1"/>
      <c r="CP22" s="1">
        <v>5</v>
      </c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79"/>
      <c r="FI22" s="79"/>
      <c r="FJ22" s="79"/>
      <c r="FK22" s="79"/>
      <c r="FL22" s="79"/>
      <c r="FM22" s="76"/>
      <c r="FN22" s="79"/>
      <c r="FO22" s="79"/>
      <c r="FP22" s="76"/>
      <c r="FQ22" s="79"/>
      <c r="FR22" s="79"/>
      <c r="FS22" s="79"/>
      <c r="FT22" s="79"/>
      <c r="FU22" s="79">
        <f>1+2</f>
        <v>3</v>
      </c>
      <c r="FV22" s="79">
        <v>2</v>
      </c>
      <c r="FW22" s="79"/>
      <c r="FX22" s="79"/>
      <c r="FY22" s="79"/>
      <c r="FZ22" s="76"/>
      <c r="GA22" s="79"/>
      <c r="GB22" s="76"/>
      <c r="GC22" s="79"/>
      <c r="GD22" s="79"/>
      <c r="GE22" s="76"/>
      <c r="GF22" s="79">
        <f>1+2</f>
        <v>3</v>
      </c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>
        <f>(4+3)*1.2</f>
        <v>8.4</v>
      </c>
      <c r="HX22" s="1">
        <v>5</v>
      </c>
      <c r="HY22" s="1"/>
      <c r="HZ22" s="1"/>
      <c r="IA22" s="1"/>
      <c r="IB22" s="1">
        <f>(4+2)*1.2</f>
        <v>7.1999999999999993</v>
      </c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</row>
    <row r="23" spans="1:343" ht="18" customHeight="1" x14ac:dyDescent="0.2">
      <c r="D23" s="4" t="s">
        <v>279</v>
      </c>
      <c r="E23" s="1">
        <v>11747</v>
      </c>
      <c r="F23" s="1">
        <v>2017</v>
      </c>
      <c r="G23" s="4"/>
      <c r="I23" s="1">
        <f t="shared" si="1"/>
        <v>79.400000000000006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9" t="s">
        <v>241</v>
      </c>
      <c r="AJ23" s="1">
        <f>1+6</f>
        <v>7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>
        <f>2+6</f>
        <v>8</v>
      </c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>
        <v>1</v>
      </c>
      <c r="DB23" s="1">
        <v>1</v>
      </c>
      <c r="DC23" s="1"/>
      <c r="DD23" s="1"/>
      <c r="DE23" s="1"/>
      <c r="DF23" s="1"/>
      <c r="DG23" s="1"/>
      <c r="DH23" s="1"/>
      <c r="DI23" s="1">
        <f>1+1</f>
        <v>2</v>
      </c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>
        <v>2</v>
      </c>
      <c r="EN23" s="1">
        <f>4*1.2</f>
        <v>4.8</v>
      </c>
      <c r="EO23" s="1"/>
      <c r="EP23" s="1"/>
      <c r="EQ23" s="1"/>
      <c r="ER23" s="1"/>
      <c r="ES23" s="1"/>
      <c r="ET23" s="1"/>
      <c r="EU23" s="1"/>
      <c r="EV23" s="1"/>
      <c r="EW23" s="1">
        <f>2+7</f>
        <v>9</v>
      </c>
      <c r="EX23" s="1">
        <f>3*1.2</f>
        <v>3.5999999999999996</v>
      </c>
      <c r="EY23" s="1"/>
      <c r="EZ23" s="1"/>
      <c r="FA23" s="1"/>
      <c r="FB23" s="1"/>
      <c r="FC23" s="1"/>
      <c r="FD23" s="1"/>
      <c r="FE23" s="1"/>
      <c r="FF23" s="1"/>
      <c r="FG23" s="1"/>
      <c r="FH23" s="85"/>
      <c r="FI23" s="85"/>
      <c r="FJ23" s="85"/>
      <c r="FK23" s="85"/>
      <c r="FL23" s="85"/>
      <c r="FM23" s="81"/>
      <c r="FN23" s="85"/>
      <c r="FO23" s="85"/>
      <c r="FP23" s="81"/>
      <c r="FQ23" s="85"/>
      <c r="FR23" s="85"/>
      <c r="FS23" s="85"/>
      <c r="FT23" s="85">
        <v>1</v>
      </c>
      <c r="FU23" s="85"/>
      <c r="FV23" s="85"/>
      <c r="FW23" s="85"/>
      <c r="FX23" s="85"/>
      <c r="FY23" s="85"/>
      <c r="FZ23" s="81"/>
      <c r="GA23" s="85"/>
      <c r="GB23" s="81">
        <f>2+5</f>
        <v>7</v>
      </c>
      <c r="GC23" s="85"/>
      <c r="GD23" s="85"/>
      <c r="GE23" s="81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>
        <f>2+3</f>
        <v>5</v>
      </c>
      <c r="IO23" s="1"/>
      <c r="IP23" s="1"/>
      <c r="IQ23" s="1">
        <v>4</v>
      </c>
      <c r="IR23" s="1"/>
      <c r="IS23" s="1"/>
      <c r="IT23" s="1"/>
      <c r="IU23" s="1">
        <f>3</f>
        <v>3</v>
      </c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>
        <v>3</v>
      </c>
      <c r="KP23" s="1" t="s">
        <v>241</v>
      </c>
      <c r="KQ23" s="1"/>
      <c r="KR23" s="1"/>
      <c r="KS23" s="1"/>
      <c r="KT23" s="1"/>
      <c r="KU23" s="1"/>
      <c r="KV23" s="1">
        <v>4</v>
      </c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>
        <f>2+1</f>
        <v>3</v>
      </c>
      <c r="LP23" s="1">
        <f>1+3</f>
        <v>4</v>
      </c>
      <c r="LQ23" s="1"/>
      <c r="LR23" s="1"/>
      <c r="LS23" s="1"/>
      <c r="LT23" s="1"/>
      <c r="LU23" s="1"/>
      <c r="LV23" s="1"/>
      <c r="LW23" s="1"/>
      <c r="LX23" s="1"/>
      <c r="LY23" s="1"/>
      <c r="LZ23" s="1">
        <f>2+5</f>
        <v>7</v>
      </c>
      <c r="MA23" s="1"/>
      <c r="MB23" s="1"/>
      <c r="MC23" s="1"/>
      <c r="MD23" s="1"/>
      <c r="ME23" s="1"/>
    </row>
    <row r="24" spans="1:343" ht="18" customHeight="1" x14ac:dyDescent="0.2">
      <c r="A24" s="12">
        <v>6</v>
      </c>
      <c r="B24" s="11" t="s">
        <v>193</v>
      </c>
      <c r="C24" s="1">
        <v>8039</v>
      </c>
      <c r="D24" s="4" t="s">
        <v>301</v>
      </c>
      <c r="E24" s="1">
        <v>11767</v>
      </c>
      <c r="F24" s="1">
        <v>2005</v>
      </c>
      <c r="G24" s="4" t="s">
        <v>83</v>
      </c>
      <c r="I24" s="1">
        <f t="shared" si="1"/>
        <v>80.600000000000009</v>
      </c>
      <c r="J24" s="12">
        <f>Tabuľka2[[#This Row],[Stĺpec8]]</f>
        <v>80.600000000000009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9"/>
      <c r="AJ24" s="1"/>
      <c r="AK24" s="1">
        <v>2</v>
      </c>
      <c r="AL24" s="1">
        <v>5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>
        <f>4+6</f>
        <v>10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>
        <v>2</v>
      </c>
      <c r="CO24" s="1">
        <f>6+5</f>
        <v>11</v>
      </c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85"/>
      <c r="FI24" s="85"/>
      <c r="FJ24" s="85"/>
      <c r="FK24" s="85"/>
      <c r="FL24" s="85"/>
      <c r="FM24" s="81"/>
      <c r="FN24" s="85"/>
      <c r="FO24" s="85"/>
      <c r="FP24" s="81"/>
      <c r="FQ24" s="85"/>
      <c r="FR24" s="85"/>
      <c r="FS24" s="85"/>
      <c r="FT24" s="85"/>
      <c r="FU24" s="85">
        <f>4+4</f>
        <v>8</v>
      </c>
      <c r="FV24" s="85"/>
      <c r="FW24" s="85"/>
      <c r="FX24" s="85"/>
      <c r="FY24" s="85"/>
      <c r="FZ24" s="81"/>
      <c r="GA24" s="85"/>
      <c r="GB24" s="81"/>
      <c r="GC24" s="85"/>
      <c r="GD24" s="85"/>
      <c r="GE24" s="81"/>
      <c r="GF24" s="85">
        <f>5+6</f>
        <v>11</v>
      </c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1"/>
      <c r="HN24" s="1"/>
      <c r="HO24" s="1"/>
      <c r="HP24" s="1"/>
      <c r="HQ24" s="1">
        <f>4+6</f>
        <v>10</v>
      </c>
      <c r="HR24" s="1"/>
      <c r="HS24" s="1"/>
      <c r="HT24" s="1"/>
      <c r="HU24" s="1"/>
      <c r="HV24" s="1">
        <f>(3+4)*1.2</f>
        <v>8.4</v>
      </c>
      <c r="HW24" s="1"/>
      <c r="HX24" s="1"/>
      <c r="HY24" s="1"/>
      <c r="HZ24" s="1"/>
      <c r="IA24" s="1">
        <f>(4+7)*1.2</f>
        <v>13.2</v>
      </c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</row>
    <row r="25" spans="1:343" ht="18" customHeight="1" x14ac:dyDescent="0.2">
      <c r="A25" s="12">
        <v>7</v>
      </c>
      <c r="B25" s="11" t="s">
        <v>155</v>
      </c>
      <c r="C25" s="1">
        <v>7855</v>
      </c>
      <c r="D25" t="s">
        <v>156</v>
      </c>
      <c r="E25" s="1">
        <v>10622</v>
      </c>
      <c r="F25" s="1">
        <v>2011</v>
      </c>
      <c r="G25" t="s">
        <v>42</v>
      </c>
      <c r="I25" s="1">
        <f t="shared" si="1"/>
        <v>56</v>
      </c>
      <c r="J25" s="12">
        <f>Tabuľka2[[#This Row],[Stĺpec8]]</f>
        <v>56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>
        <f>3+4</f>
        <v>7</v>
      </c>
      <c r="AL25" s="1">
        <f>3+7</f>
        <v>10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FH25" s="79"/>
      <c r="FI25" s="79"/>
      <c r="FJ25" s="79"/>
      <c r="FK25" s="79"/>
      <c r="FL25" s="79"/>
      <c r="FM25" s="76"/>
      <c r="FN25" s="79"/>
      <c r="FO25" s="79"/>
      <c r="FP25" s="76"/>
      <c r="FQ25" s="79"/>
      <c r="FR25" s="79"/>
      <c r="FS25" s="79"/>
      <c r="FT25" s="79"/>
      <c r="FU25" s="79"/>
      <c r="FV25" s="79">
        <f>5+4</f>
        <v>9</v>
      </c>
      <c r="FW25" s="79"/>
      <c r="FX25" s="79"/>
      <c r="FY25" s="79"/>
      <c r="FZ25" s="79"/>
      <c r="GA25" s="79"/>
      <c r="GB25" s="79"/>
      <c r="GC25" s="79"/>
      <c r="GD25" s="79"/>
      <c r="GE25" s="76"/>
      <c r="GF25" s="79">
        <f>4+5</f>
        <v>9</v>
      </c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79"/>
      <c r="JI25" s="79"/>
      <c r="JJ25" s="79"/>
      <c r="JK25" s="79"/>
      <c r="JL25" s="79"/>
      <c r="JM25" s="79"/>
      <c r="JN25" s="79"/>
      <c r="JO25" s="79"/>
      <c r="JP25" s="79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>
        <f>5+5</f>
        <v>10</v>
      </c>
      <c r="MC25" s="1">
        <f>5+6</f>
        <v>11</v>
      </c>
      <c r="MD25" s="1"/>
      <c r="ME25" s="1"/>
    </row>
    <row r="26" spans="1:343" s="10" customFormat="1" ht="18" customHeight="1" x14ac:dyDescent="0.2">
      <c r="A26" s="12">
        <v>8</v>
      </c>
      <c r="B26" s="11" t="s">
        <v>280</v>
      </c>
      <c r="C26" s="1">
        <v>8293</v>
      </c>
      <c r="D26" s="62" t="s">
        <v>282</v>
      </c>
      <c r="E26" s="1">
        <v>11082</v>
      </c>
      <c r="F26" s="1">
        <v>2016</v>
      </c>
      <c r="G26" s="4" t="s">
        <v>281</v>
      </c>
      <c r="H26"/>
      <c r="I26" s="1">
        <f t="shared" si="1"/>
        <v>44.400000000000006</v>
      </c>
      <c r="J26" s="12">
        <f>Tabuľka2[[#This Row],[Stĺpec8]]</f>
        <v>44.400000000000006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 t="s">
        <v>241</v>
      </c>
      <c r="AJ26" s="9" t="s">
        <v>241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 t="s">
        <v>241</v>
      </c>
      <c r="BJ26" s="1">
        <v>1</v>
      </c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>
        <f>1+1</f>
        <v>2</v>
      </c>
      <c r="DB26" s="1">
        <v>1</v>
      </c>
      <c r="DC26" s="1"/>
      <c r="DD26" s="1"/>
      <c r="DE26" s="1"/>
      <c r="DF26" s="1"/>
      <c r="DG26" s="1"/>
      <c r="DH26" s="1"/>
      <c r="DI26" s="9" t="s">
        <v>241</v>
      </c>
      <c r="DJ26" s="1">
        <f>2+4</f>
        <v>6</v>
      </c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9" t="s">
        <v>241</v>
      </c>
      <c r="EN26" s="1">
        <f>5*1.2</f>
        <v>6</v>
      </c>
      <c r="EO26" s="1"/>
      <c r="EP26" s="1"/>
      <c r="EQ26" s="1"/>
      <c r="ER26" s="1"/>
      <c r="ES26" s="1"/>
      <c r="ET26" s="1"/>
      <c r="EU26" s="1"/>
      <c r="EV26" s="1"/>
      <c r="EW26" s="1">
        <v>5</v>
      </c>
      <c r="EX26" s="1">
        <f>1*1.2</f>
        <v>1.2</v>
      </c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>
        <v>2</v>
      </c>
      <c r="HP26" s="1">
        <f>2+2</f>
        <v>4</v>
      </c>
      <c r="HQ26" s="1"/>
      <c r="HR26" s="1"/>
      <c r="HS26" s="1"/>
      <c r="HT26" s="1">
        <f>2+3</f>
        <v>5</v>
      </c>
      <c r="HU26" s="1"/>
      <c r="HV26" s="9" t="s">
        <v>241</v>
      </c>
      <c r="HW26" s="1"/>
      <c r="HX26" s="1"/>
      <c r="HY26" s="1">
        <f>1+2</f>
        <v>3</v>
      </c>
      <c r="HZ26" s="1"/>
      <c r="IA26" s="1">
        <f>1+1.2</f>
        <v>2.2000000000000002</v>
      </c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85"/>
      <c r="KD26" s="85"/>
      <c r="KE26" s="85"/>
      <c r="KF26" s="85"/>
      <c r="KG26" s="85"/>
      <c r="KH26" s="85"/>
      <c r="KI26" s="85"/>
      <c r="KJ26" s="1"/>
      <c r="KK26" s="1"/>
      <c r="KL26" s="1"/>
      <c r="KM26" s="1"/>
      <c r="KN26" s="1"/>
      <c r="KO26" s="1">
        <v>3</v>
      </c>
      <c r="KP26" s="1" t="s">
        <v>241</v>
      </c>
      <c r="KQ26" s="1"/>
      <c r="KR26" s="1"/>
      <c r="KS26" s="1"/>
      <c r="KT26" s="1"/>
      <c r="KU26" s="1"/>
      <c r="KV26" s="1">
        <v>2</v>
      </c>
      <c r="KW26" s="1">
        <v>1</v>
      </c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</row>
    <row r="27" spans="1:343" s="10" customFormat="1" ht="18" customHeight="1" x14ac:dyDescent="0.2">
      <c r="A27" s="12">
        <v>9</v>
      </c>
      <c r="B27" s="11" t="s">
        <v>244</v>
      </c>
      <c r="C27" s="1">
        <v>9127</v>
      </c>
      <c r="D27" s="4" t="s">
        <v>245</v>
      </c>
      <c r="E27" s="1"/>
      <c r="F27" s="1"/>
      <c r="G27" s="4" t="s">
        <v>34</v>
      </c>
      <c r="H27"/>
      <c r="I27" s="1">
        <f t="shared" si="1"/>
        <v>38.4</v>
      </c>
      <c r="J27" s="12">
        <f>Tabuľka2[[#This Row],[Stĺpec8]]</f>
        <v>38.4</v>
      </c>
      <c r="K27" s="1"/>
      <c r="L27" s="1"/>
      <c r="M27" s="1"/>
      <c r="N27" s="1">
        <v>2</v>
      </c>
      <c r="O27" s="1"/>
      <c r="P27" s="1"/>
      <c r="Q27" s="1"/>
      <c r="R27" s="1"/>
      <c r="S27" s="9" t="s">
        <v>241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 t="s">
        <v>241</v>
      </c>
      <c r="AJ27" s="1"/>
      <c r="AK27" s="1"/>
      <c r="AL27" s="1"/>
      <c r="AM27" s="1"/>
      <c r="AN27" s="1"/>
      <c r="AO27" s="1"/>
      <c r="AP27" s="1"/>
      <c r="AQ27" s="1"/>
      <c r="AR27" s="9" t="s">
        <v>241</v>
      </c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 t="s">
        <v>241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>
        <v>1</v>
      </c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 t="s">
        <v>241</v>
      </c>
      <c r="DE27" s="9" t="s">
        <v>241</v>
      </c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9" t="s">
        <v>241</v>
      </c>
      <c r="ES27" s="1"/>
      <c r="ET27" s="1"/>
      <c r="EU27" s="1"/>
      <c r="EV27" s="1"/>
      <c r="EW27" s="1"/>
      <c r="EX27" s="1"/>
      <c r="EY27" s="1"/>
      <c r="EZ27" s="1"/>
      <c r="FA27" s="1">
        <v>1</v>
      </c>
      <c r="FB27" s="1"/>
      <c r="FC27" s="1"/>
      <c r="FD27" s="1"/>
      <c r="FE27" s="1"/>
      <c r="FF27" s="1"/>
      <c r="FG27" s="1"/>
      <c r="FH27" s="1"/>
      <c r="FI27" s="1"/>
      <c r="FJ27" s="1"/>
      <c r="FK27" s="1">
        <v>2</v>
      </c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>
        <f>2+1.2</f>
        <v>3.2</v>
      </c>
      <c r="HW27" s="1"/>
      <c r="HX27" s="1"/>
      <c r="HY27" s="1"/>
      <c r="HZ27" s="1"/>
      <c r="IA27" s="1">
        <f>2+1.2</f>
        <v>3.2</v>
      </c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>
        <f>5+4</f>
        <v>9</v>
      </c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85"/>
      <c r="KD27" s="85">
        <f>6+5</f>
        <v>11</v>
      </c>
      <c r="KE27" s="85"/>
      <c r="KF27" s="85"/>
      <c r="KG27" s="85"/>
      <c r="KH27" s="85"/>
      <c r="KI27" s="85"/>
      <c r="KJ27" s="1"/>
      <c r="KK27" s="1"/>
      <c r="KL27" s="1"/>
      <c r="KM27" s="1"/>
      <c r="KN27" s="1"/>
      <c r="KO27" s="1"/>
      <c r="KP27" s="1"/>
      <c r="KQ27" s="1">
        <v>3</v>
      </c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>
        <f>1+2</f>
        <v>3</v>
      </c>
      <c r="MC27" s="1"/>
      <c r="MD27" s="1"/>
      <c r="ME27" s="1"/>
    </row>
    <row r="28" spans="1:343" s="10" customFormat="1" ht="18" customHeight="1" x14ac:dyDescent="0.2">
      <c r="A28" s="39"/>
      <c r="B28" s="11"/>
      <c r="C28" s="1"/>
      <c r="D28" s="4" t="s">
        <v>425</v>
      </c>
      <c r="E28" s="1">
        <v>11986</v>
      </c>
      <c r="F28" s="1">
        <v>2018</v>
      </c>
      <c r="G28" s="4"/>
      <c r="H28"/>
      <c r="I28" s="1">
        <f t="shared" si="1"/>
        <v>0</v>
      </c>
      <c r="J28" s="39"/>
      <c r="K28" s="1"/>
      <c r="L28" s="1"/>
      <c r="M28" s="1"/>
      <c r="N28" s="1"/>
      <c r="O28" s="1"/>
      <c r="P28" s="1"/>
      <c r="Q28" s="1"/>
      <c r="R28" s="1"/>
      <c r="S28" s="9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9"/>
      <c r="AJ28" s="1"/>
      <c r="AK28" s="1"/>
      <c r="AL28" s="1"/>
      <c r="AM28" s="1"/>
      <c r="AN28" s="1"/>
      <c r="AO28" s="1"/>
      <c r="AP28" s="1"/>
      <c r="AQ28" s="1"/>
      <c r="AR28" s="9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9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9" t="s">
        <v>241</v>
      </c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85"/>
      <c r="KD28" s="85"/>
      <c r="KE28" s="85"/>
      <c r="KF28" s="85"/>
      <c r="KG28" s="85"/>
      <c r="KH28" s="85"/>
      <c r="KI28" s="85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</row>
    <row r="29" spans="1:343" s="10" customFormat="1" ht="18" customHeight="1" x14ac:dyDescent="0.2">
      <c r="A29" s="12">
        <v>10</v>
      </c>
      <c r="B29" s="11" t="s">
        <v>150</v>
      </c>
      <c r="C29" s="1">
        <v>8085</v>
      </c>
      <c r="D29" t="s">
        <v>151</v>
      </c>
      <c r="E29" s="1">
        <v>9143</v>
      </c>
      <c r="F29" s="1">
        <v>2011</v>
      </c>
      <c r="G29" t="s">
        <v>121</v>
      </c>
      <c r="H29"/>
      <c r="I29" s="1">
        <f t="shared" si="1"/>
        <v>35</v>
      </c>
      <c r="J29" s="12">
        <f>Tabuľka2[[#This Row],[Stĺpec8]]</f>
        <v>35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 s="1"/>
      <c r="DX29" s="1"/>
      <c r="DY29" s="1"/>
      <c r="DZ29" s="1"/>
      <c r="EA29" s="1"/>
      <c r="EB29" s="1"/>
      <c r="EC29" s="1">
        <f>4+7</f>
        <v>11</v>
      </c>
      <c r="ED29" s="1"/>
      <c r="EE29" s="1">
        <f>2+3</f>
        <v>5</v>
      </c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>
        <f>4+5</f>
        <v>9</v>
      </c>
      <c r="ES29"/>
      <c r="ET29"/>
      <c r="EU29"/>
      <c r="EV29"/>
      <c r="EW29"/>
      <c r="EX29"/>
      <c r="EY29"/>
      <c r="EZ29"/>
      <c r="FA29">
        <f>4+6</f>
        <v>10</v>
      </c>
      <c r="FB29"/>
      <c r="FC29"/>
      <c r="FD29"/>
      <c r="FE29"/>
      <c r="FF29"/>
      <c r="FG29"/>
      <c r="FH29" s="79"/>
      <c r="FI29" s="79"/>
      <c r="FJ29" s="79"/>
      <c r="FK29" s="79"/>
      <c r="FL29" s="79"/>
      <c r="FM29" s="76"/>
      <c r="FN29" s="79"/>
      <c r="FO29" s="79"/>
      <c r="FP29" s="76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6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79"/>
      <c r="JI29" s="79"/>
      <c r="JJ29" s="79"/>
      <c r="JK29" s="79"/>
      <c r="JL29" s="79"/>
      <c r="JM29" s="79"/>
      <c r="JN29" s="79"/>
      <c r="JO29" s="79"/>
      <c r="JP29" s="79"/>
      <c r="JQ29" s="79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</row>
    <row r="30" spans="1:343" s="10" customFormat="1" ht="18" customHeight="1" x14ac:dyDescent="0.2">
      <c r="A30" s="12">
        <v>11</v>
      </c>
      <c r="B30" s="11" t="s">
        <v>263</v>
      </c>
      <c r="C30" s="1"/>
      <c r="D30" s="61" t="s">
        <v>165</v>
      </c>
      <c r="E30" s="1">
        <v>7701</v>
      </c>
      <c r="F30" s="1">
        <v>2007</v>
      </c>
      <c r="G30" s="4" t="s">
        <v>34</v>
      </c>
      <c r="H30"/>
      <c r="I30" s="1">
        <f t="shared" si="1"/>
        <v>1</v>
      </c>
      <c r="J30" s="12">
        <f>SUM(I30:I31)</f>
        <v>19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1</v>
      </c>
      <c r="AE30" s="1"/>
      <c r="AF30" s="1"/>
      <c r="AG30" s="1"/>
      <c r="AH30" s="1"/>
      <c r="AI30" s="1"/>
      <c r="AJ30" s="1"/>
      <c r="AK30" s="9" t="s">
        <v>241</v>
      </c>
      <c r="AL30" s="1"/>
      <c r="AM30" s="1"/>
      <c r="AN30" s="1"/>
      <c r="AO30" s="1"/>
      <c r="AP30" s="1"/>
      <c r="AQ30" s="1"/>
      <c r="AR30" s="9" t="s">
        <v>241</v>
      </c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9" t="s">
        <v>241</v>
      </c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9" t="s">
        <v>241</v>
      </c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9" t="s">
        <v>241</v>
      </c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85"/>
      <c r="KD30" s="85"/>
      <c r="KE30" s="85"/>
      <c r="KF30" s="85"/>
      <c r="KG30" s="85"/>
      <c r="KH30" s="85"/>
      <c r="KI30" s="85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</row>
    <row r="31" spans="1:343" s="10" customFormat="1" ht="18" customHeight="1" x14ac:dyDescent="0.2">
      <c r="A31" s="39"/>
      <c r="B31" s="11"/>
      <c r="C31" s="1"/>
      <c r="D31" s="4" t="s">
        <v>555</v>
      </c>
      <c r="E31" s="1">
        <v>12104</v>
      </c>
      <c r="F31" s="1">
        <v>2007</v>
      </c>
      <c r="G31" s="4"/>
      <c r="H31"/>
      <c r="I31" s="1">
        <f t="shared" si="1"/>
        <v>18</v>
      </c>
      <c r="J31" s="3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9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9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9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85"/>
      <c r="KD31" s="85"/>
      <c r="KE31" s="85"/>
      <c r="KF31" s="85"/>
      <c r="KG31" s="85"/>
      <c r="KH31" s="85"/>
      <c r="KI31" s="85"/>
      <c r="KJ31" s="1"/>
      <c r="KK31" s="1"/>
      <c r="KL31" s="1"/>
      <c r="KM31" s="1"/>
      <c r="KN31" s="1"/>
      <c r="KO31" s="1"/>
      <c r="KP31" s="1"/>
      <c r="KQ31" s="1">
        <v>2</v>
      </c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>
        <f>6+3</f>
        <v>9</v>
      </c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>
        <f>4+3</f>
        <v>7</v>
      </c>
      <c r="MC31" s="1"/>
      <c r="MD31" s="1"/>
      <c r="ME31" s="1"/>
    </row>
    <row r="32" spans="1:343" ht="18" customHeight="1" x14ac:dyDescent="0.2">
      <c r="A32" s="12">
        <v>12</v>
      </c>
      <c r="B32" s="11" t="s">
        <v>180</v>
      </c>
      <c r="C32" s="1">
        <v>8891</v>
      </c>
      <c r="D32" s="4" t="s">
        <v>181</v>
      </c>
      <c r="E32" s="1">
        <v>10998</v>
      </c>
      <c r="G32" s="4" t="s">
        <v>138</v>
      </c>
      <c r="H32" s="4"/>
      <c r="I32" s="1">
        <f t="shared" si="1"/>
        <v>15</v>
      </c>
      <c r="J32" s="12">
        <f>Tabuľka2[[#This Row],[Stĺpec8]]</f>
        <v>15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9" t="s">
        <v>241</v>
      </c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>
        <f>1+3</f>
        <v>4</v>
      </c>
      <c r="ER32" s="9" t="s">
        <v>241</v>
      </c>
      <c r="ES32" s="1"/>
      <c r="ET32" s="1"/>
      <c r="EU32" s="1"/>
      <c r="EV32" s="1"/>
      <c r="EW32" s="1"/>
      <c r="EX32" s="1"/>
      <c r="EY32" s="1"/>
      <c r="EZ32" s="9" t="s">
        <v>241</v>
      </c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 t="s">
        <v>241</v>
      </c>
      <c r="FU32" s="1" t="s">
        <v>241</v>
      </c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 t="s">
        <v>241</v>
      </c>
      <c r="GH32" s="1" t="s">
        <v>241</v>
      </c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>
        <f>1+5</f>
        <v>6</v>
      </c>
      <c r="HV32" s="9" t="s">
        <v>241</v>
      </c>
      <c r="HW32" s="1"/>
      <c r="HX32" s="1"/>
      <c r="HY32" s="1"/>
      <c r="HZ32" s="9" t="s">
        <v>241</v>
      </c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9" t="s">
        <v>241</v>
      </c>
      <c r="KO32" s="1"/>
      <c r="KP32" s="1" t="s">
        <v>241</v>
      </c>
      <c r="KQ32" s="1"/>
      <c r="KR32" s="1"/>
      <c r="KS32" s="1"/>
      <c r="KT32" s="1"/>
      <c r="KU32" s="9" t="s">
        <v>241</v>
      </c>
      <c r="KV32" s="1"/>
      <c r="KW32" s="1"/>
      <c r="KX32" s="1"/>
      <c r="KY32" s="1"/>
      <c r="KZ32" s="1"/>
      <c r="LA32" s="1"/>
      <c r="LB32" s="1"/>
      <c r="LC32" s="1">
        <v>3</v>
      </c>
      <c r="LD32" s="1"/>
      <c r="LE32" s="1"/>
      <c r="LF32" s="1"/>
      <c r="LG32" s="1">
        <v>2</v>
      </c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</row>
    <row r="33" spans="1:343" s="10" customFormat="1" ht="18" customHeight="1" x14ac:dyDescent="0.2">
      <c r="A33" s="12">
        <v>13</v>
      </c>
      <c r="B33" s="11" t="s">
        <v>159</v>
      </c>
      <c r="C33" s="1">
        <v>8349</v>
      </c>
      <c r="D33" t="s">
        <v>160</v>
      </c>
      <c r="E33" s="1">
        <v>10933</v>
      </c>
      <c r="F33" s="1">
        <v>2006</v>
      </c>
      <c r="G33" t="s">
        <v>34</v>
      </c>
      <c r="H33"/>
      <c r="I33" s="1">
        <f t="shared" si="1"/>
        <v>14</v>
      </c>
      <c r="J33" s="12">
        <f>Tabuľka2[[#This Row],[Stĺpec8]]</f>
        <v>14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>
        <v>5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>
        <f>3+6</f>
        <v>9</v>
      </c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79"/>
      <c r="JI33" s="79"/>
      <c r="JJ33" s="79"/>
      <c r="JK33" s="79"/>
      <c r="JL33" s="79"/>
      <c r="JM33" s="79"/>
      <c r="JN33" s="79"/>
      <c r="JO33" s="79"/>
      <c r="JP33" s="79"/>
      <c r="JQ33" s="79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</row>
    <row r="34" spans="1:343" ht="18" customHeight="1" x14ac:dyDescent="0.2">
      <c r="A34" s="12">
        <v>14</v>
      </c>
      <c r="B34" s="11" t="s">
        <v>184</v>
      </c>
      <c r="C34" s="1">
        <v>8610</v>
      </c>
      <c r="D34" s="4" t="s">
        <v>194</v>
      </c>
      <c r="E34" s="1">
        <v>10031</v>
      </c>
      <c r="F34" s="1">
        <v>2003</v>
      </c>
      <c r="G34" s="4" t="s">
        <v>83</v>
      </c>
      <c r="H34" s="4"/>
      <c r="I34" s="1">
        <f t="shared" si="1"/>
        <v>5</v>
      </c>
      <c r="J34" s="12">
        <f>SUM(I34:I36)</f>
        <v>13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>
        <v>2</v>
      </c>
      <c r="AJ34" s="1"/>
      <c r="AK34" s="9" t="s">
        <v>241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>
        <v>1</v>
      </c>
      <c r="BJ34" s="1"/>
      <c r="BK34" s="9" t="s">
        <v>241</v>
      </c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 t="s">
        <v>241</v>
      </c>
      <c r="DF34" s="1"/>
      <c r="DG34" s="1"/>
      <c r="DH34" s="1"/>
      <c r="DI34" s="1"/>
      <c r="DJ34" s="1"/>
      <c r="DK34" s="1"/>
      <c r="DL34" s="1">
        <v>2</v>
      </c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79"/>
      <c r="JU34" s="79"/>
      <c r="JV34" s="79"/>
      <c r="JW34" s="79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 t="s">
        <v>241</v>
      </c>
      <c r="KQ34" s="1"/>
      <c r="KR34" s="1"/>
      <c r="KS34" s="1"/>
      <c r="KT34" s="1"/>
      <c r="KU34" s="1"/>
      <c r="KV34" s="1"/>
      <c r="KW34" s="9" t="s">
        <v>241</v>
      </c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</row>
    <row r="35" spans="1:343" ht="18" customHeight="1" x14ac:dyDescent="0.2">
      <c r="D35" s="4" t="s">
        <v>185</v>
      </c>
      <c r="E35" s="1">
        <v>10631</v>
      </c>
      <c r="F35" s="1">
        <v>2013</v>
      </c>
      <c r="G35" s="4"/>
      <c r="H35" s="4"/>
      <c r="I35" s="1">
        <f t="shared" si="1"/>
        <v>1</v>
      </c>
      <c r="J35" s="3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 t="s">
        <v>241</v>
      </c>
      <c r="AJ35" s="1"/>
      <c r="AK35" s="9" t="s">
        <v>241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 t="s">
        <v>241</v>
      </c>
      <c r="BJ35" s="1"/>
      <c r="BK35" s="1">
        <v>1</v>
      </c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85"/>
      <c r="JU35" s="85"/>
      <c r="JV35" s="85"/>
      <c r="JW35" s="85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9" t="s">
        <v>241</v>
      </c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</row>
    <row r="36" spans="1:343" ht="18" customHeight="1" x14ac:dyDescent="0.2">
      <c r="A36" s="39"/>
      <c r="D36" s="4" t="s">
        <v>191</v>
      </c>
      <c r="E36" s="1">
        <v>10175</v>
      </c>
      <c r="F36" s="1">
        <v>2004</v>
      </c>
      <c r="G36" s="4"/>
      <c r="H36" s="4"/>
      <c r="I36" s="1">
        <f t="shared" si="1"/>
        <v>7</v>
      </c>
      <c r="J36" s="3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9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 t="s">
        <v>241</v>
      </c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>
        <f>4+1</f>
        <v>5</v>
      </c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85"/>
      <c r="JU36" s="85"/>
      <c r="JV36" s="85"/>
      <c r="JW36" s="85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>
        <v>2</v>
      </c>
      <c r="KQ36" s="1"/>
      <c r="KR36" s="1"/>
      <c r="KS36" s="1"/>
      <c r="KT36" s="1"/>
      <c r="KU36" s="1"/>
      <c r="KV36" s="1"/>
      <c r="KW36" s="9" t="s">
        <v>241</v>
      </c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</row>
    <row r="37" spans="1:343" s="10" customFormat="1" ht="18" customHeight="1" x14ac:dyDescent="0.2">
      <c r="A37" s="12">
        <v>15</v>
      </c>
      <c r="B37" s="11" t="s">
        <v>286</v>
      </c>
      <c r="C37" s="1">
        <v>9237</v>
      </c>
      <c r="D37" s="4" t="s">
        <v>287</v>
      </c>
      <c r="E37" s="1">
        <v>11810</v>
      </c>
      <c r="F37" s="1">
        <v>2016</v>
      </c>
      <c r="G37" s="4" t="s">
        <v>177</v>
      </c>
      <c r="H37"/>
      <c r="I37" s="1">
        <f t="shared" si="1"/>
        <v>6</v>
      </c>
      <c r="J37" s="12">
        <f>Tabuľka2[[#This Row],[Stĺpec8]]</f>
        <v>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9" t="s">
        <v>241</v>
      </c>
      <c r="AJ37" s="9" t="s">
        <v>241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>
        <v>1</v>
      </c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85"/>
      <c r="JU37" s="85"/>
      <c r="JV37" s="85"/>
      <c r="JW37" s="85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>
        <v>2</v>
      </c>
      <c r="KO37" s="1"/>
      <c r="KP37" s="1"/>
      <c r="KQ37" s="1"/>
      <c r="KR37" s="1"/>
      <c r="KS37" s="1"/>
      <c r="KT37" s="1"/>
      <c r="KU37" s="1"/>
      <c r="KV37" s="1">
        <v>3</v>
      </c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</row>
    <row r="38" spans="1:343" ht="18" customHeight="1" x14ac:dyDescent="0.2">
      <c r="A38" s="12">
        <v>15</v>
      </c>
      <c r="B38" s="11" t="s">
        <v>215</v>
      </c>
      <c r="C38" s="1">
        <v>8952</v>
      </c>
      <c r="D38" s="4" t="s">
        <v>167</v>
      </c>
      <c r="E38" s="1">
        <v>10093</v>
      </c>
      <c r="F38" s="1">
        <v>2004</v>
      </c>
      <c r="G38" s="4" t="s">
        <v>168</v>
      </c>
      <c r="I38" s="1">
        <f t="shared" si="1"/>
        <v>6</v>
      </c>
      <c r="J38" s="12">
        <f>Tabuľka2[[#This Row],[Stĺpec8]]</f>
        <v>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9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>
        <f>3</f>
        <v>3</v>
      </c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>
        <v>2</v>
      </c>
      <c r="EQ38" s="1"/>
      <c r="ER38" s="1"/>
      <c r="ES38" s="1"/>
      <c r="ET38" s="1"/>
      <c r="EU38" s="1"/>
      <c r="EV38" s="1"/>
      <c r="EW38" s="1"/>
      <c r="EX38" s="1"/>
      <c r="EY38" s="1">
        <v>1</v>
      </c>
      <c r="EZ38" s="1"/>
      <c r="FA38" s="1"/>
      <c r="FB38" s="1"/>
      <c r="FC38" s="1"/>
      <c r="FD38" s="1"/>
      <c r="FE38" s="1"/>
      <c r="FF38" s="1"/>
      <c r="FG38" s="1"/>
      <c r="FH38" s="85"/>
      <c r="FI38" s="85"/>
      <c r="FJ38" s="85"/>
      <c r="FK38" s="85"/>
      <c r="FL38" s="85"/>
      <c r="FM38" s="81"/>
      <c r="FN38" s="85"/>
      <c r="FO38" s="85"/>
      <c r="FP38" s="81"/>
      <c r="FQ38" s="85"/>
      <c r="FR38" s="85"/>
      <c r="FS38" s="85"/>
      <c r="FT38" s="85"/>
      <c r="FU38" s="85"/>
      <c r="FV38" s="85"/>
      <c r="FW38" s="85"/>
      <c r="FX38" s="85"/>
      <c r="FY38" s="85"/>
      <c r="FZ38" s="81"/>
      <c r="GA38" s="85"/>
      <c r="GB38" s="81"/>
      <c r="GC38" s="85"/>
      <c r="GD38" s="85"/>
      <c r="GE38" s="81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9" t="s">
        <v>241</v>
      </c>
      <c r="KO38" s="1"/>
      <c r="KP38" s="1"/>
      <c r="KQ38" s="1"/>
      <c r="KR38" s="1"/>
      <c r="KS38" s="1"/>
      <c r="KT38" s="9" t="s">
        <v>241</v>
      </c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</row>
    <row r="39" spans="1:343" ht="18" customHeight="1" x14ac:dyDescent="0.2">
      <c r="A39" s="12">
        <v>17</v>
      </c>
      <c r="B39" s="11" t="s">
        <v>201</v>
      </c>
      <c r="C39" s="1">
        <v>8401</v>
      </c>
      <c r="D39" t="s">
        <v>202</v>
      </c>
      <c r="E39" s="1">
        <v>9925</v>
      </c>
      <c r="G39" t="s">
        <v>203</v>
      </c>
      <c r="H39" s="4"/>
      <c r="I39" s="1">
        <f t="shared" si="1"/>
        <v>5</v>
      </c>
      <c r="J39" s="12">
        <f>Tabuľka2[[#This Row],[Stĺpec8]]</f>
        <v>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9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9"/>
      <c r="DE39" s="9"/>
      <c r="DF39" s="1"/>
      <c r="DG39" s="1"/>
      <c r="DH39" s="1"/>
      <c r="DI39" s="1"/>
      <c r="DJ39" s="1"/>
      <c r="DK39" s="9"/>
      <c r="DL39" s="9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9"/>
      <c r="FA39" s="9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 t="s">
        <v>241</v>
      </c>
      <c r="IK39" s="1" t="s">
        <v>241</v>
      </c>
      <c r="IL39" s="1"/>
      <c r="IM39" s="1"/>
      <c r="IN39" s="1"/>
      <c r="IO39" s="1" t="s">
        <v>241</v>
      </c>
      <c r="IP39" s="1">
        <f>4+1</f>
        <v>5</v>
      </c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</row>
    <row r="40" spans="1:343" s="10" customFormat="1" ht="18" customHeight="1" x14ac:dyDescent="0.2">
      <c r="A40" s="12">
        <v>18</v>
      </c>
      <c r="B40" s="11" t="s">
        <v>166</v>
      </c>
      <c r="C40" s="1">
        <v>7931</v>
      </c>
      <c r="D40" t="s">
        <v>167</v>
      </c>
      <c r="E40" s="1">
        <v>10096</v>
      </c>
      <c r="F40" s="1">
        <v>2004</v>
      </c>
      <c r="G40" t="s">
        <v>168</v>
      </c>
      <c r="H40"/>
      <c r="I40" s="1">
        <f t="shared" si="1"/>
        <v>3</v>
      </c>
      <c r="J40" s="12">
        <f>I40</f>
        <v>3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 t="s">
        <v>241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 t="s">
        <v>241</v>
      </c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 t="s">
        <v>241</v>
      </c>
      <c r="DF40" s="1"/>
      <c r="DG40" s="1"/>
      <c r="DH40" s="1"/>
      <c r="DI40" s="1"/>
      <c r="DJ40"/>
      <c r="DK40"/>
      <c r="DL40">
        <v>1</v>
      </c>
      <c r="DM40"/>
      <c r="DN40"/>
      <c r="DO40"/>
      <c r="DP40"/>
      <c r="DQ40"/>
      <c r="DR40"/>
      <c r="DS40"/>
      <c r="DT40"/>
      <c r="DU40"/>
      <c r="DV40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 t="s">
        <v>241</v>
      </c>
      <c r="ES40" s="1"/>
      <c r="ET40" s="1"/>
      <c r="EU40" s="1"/>
      <c r="EV40" s="1"/>
      <c r="EW40" s="1"/>
      <c r="EX40" s="1"/>
      <c r="EY40" s="1"/>
      <c r="EZ40" s="1"/>
      <c r="FA40" s="1">
        <v>1</v>
      </c>
      <c r="FB40" s="1"/>
      <c r="FC40" s="1"/>
      <c r="FD40" s="1"/>
      <c r="FE40" s="1"/>
      <c r="FF40" s="1"/>
      <c r="FG40" s="1"/>
      <c r="FH40" s="79"/>
      <c r="FI40" s="79"/>
      <c r="FJ40" s="76"/>
      <c r="FK40" s="76"/>
      <c r="FL40" s="79"/>
      <c r="FM40" s="76"/>
      <c r="FN40" s="79"/>
      <c r="FO40" s="79"/>
      <c r="FP40" s="76"/>
      <c r="FQ40" s="79"/>
      <c r="FR40" s="79"/>
      <c r="FS40" s="79"/>
      <c r="FT40" s="79" t="s">
        <v>241</v>
      </c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6"/>
      <c r="GF40" s="79"/>
      <c r="GG40" s="79" t="s">
        <v>241</v>
      </c>
      <c r="GH40" s="79">
        <v>1</v>
      </c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79"/>
      <c r="JA40" s="79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79"/>
      <c r="KD40" s="79"/>
      <c r="KE40" s="79"/>
      <c r="KF40" s="79"/>
      <c r="KG40" s="79"/>
      <c r="KH40" s="79"/>
      <c r="KI40" s="79"/>
      <c r="KJ40" s="1"/>
      <c r="KK40" s="1"/>
      <c r="KL40" s="1"/>
      <c r="KM40" s="1"/>
      <c r="KN40" s="1"/>
      <c r="KO40" s="1"/>
      <c r="KP40" s="1" t="s">
        <v>241</v>
      </c>
      <c r="KQ40" s="1"/>
      <c r="KR40" s="1"/>
      <c r="KS40" s="1"/>
      <c r="KT40" s="1"/>
      <c r="KU40" s="1"/>
      <c r="KV40" s="1"/>
      <c r="KW40" s="9" t="s">
        <v>241</v>
      </c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</row>
    <row r="41" spans="1:343" s="10" customFormat="1" ht="18" customHeight="1" x14ac:dyDescent="0.2">
      <c r="A41" s="12">
        <v>19</v>
      </c>
      <c r="B41" s="170" t="s">
        <v>186</v>
      </c>
      <c r="C41" s="1">
        <v>8506</v>
      </c>
      <c r="D41" s="171" t="s">
        <v>187</v>
      </c>
      <c r="E41" s="1">
        <v>9361</v>
      </c>
      <c r="F41" s="1"/>
      <c r="G41" s="171" t="s">
        <v>78</v>
      </c>
      <c r="H41" s="171"/>
      <c r="I41" s="1">
        <f t="shared" si="1"/>
        <v>2</v>
      </c>
      <c r="J41" s="12">
        <f>I41</f>
        <v>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 t="s">
        <v>241</v>
      </c>
      <c r="FU41" s="1" t="s">
        <v>241</v>
      </c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 t="s">
        <v>241</v>
      </c>
      <c r="GH41" s="1" t="s">
        <v>241</v>
      </c>
      <c r="GI41" s="1">
        <v>2</v>
      </c>
      <c r="GJ41" s="9" t="s">
        <v>241</v>
      </c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</row>
    <row r="42" spans="1:343" ht="17.45" customHeight="1" x14ac:dyDescent="0.2">
      <c r="A42" s="39">
        <v>19</v>
      </c>
      <c r="B42" s="170" t="s">
        <v>572</v>
      </c>
      <c r="C42" s="25">
        <v>7889</v>
      </c>
      <c r="D42" s="89" t="s">
        <v>573</v>
      </c>
      <c r="E42" s="25">
        <v>11015</v>
      </c>
      <c r="F42" s="25"/>
      <c r="G42" s="4" t="s">
        <v>95</v>
      </c>
      <c r="H42" s="4"/>
      <c r="I42" s="1">
        <f t="shared" si="1"/>
        <v>2</v>
      </c>
      <c r="J42" s="39">
        <f>Tabuľka2[[#This Row],[Stĺpec8]]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9"/>
      <c r="DF42" s="1"/>
      <c r="DG42" s="1"/>
      <c r="DH42" s="1"/>
      <c r="DI42" s="1"/>
      <c r="DJ42" s="1"/>
      <c r="DK42" s="9"/>
      <c r="DL42" s="9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9"/>
      <c r="FA42" s="9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9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9"/>
      <c r="KO42" s="1"/>
      <c r="KP42" s="1"/>
      <c r="KQ42" s="1"/>
      <c r="KR42" s="1"/>
      <c r="KS42" s="1"/>
      <c r="KT42" s="1"/>
      <c r="KU42" s="9"/>
      <c r="KV42" s="1"/>
      <c r="KW42" s="1"/>
      <c r="KX42" s="1"/>
      <c r="KY42" s="1"/>
      <c r="KZ42" s="1"/>
      <c r="LA42" s="9"/>
      <c r="LB42" s="9"/>
      <c r="LC42" s="1">
        <v>1</v>
      </c>
      <c r="LD42" s="1"/>
      <c r="LE42" s="1"/>
      <c r="LF42" s="1"/>
      <c r="LG42" s="1">
        <v>1</v>
      </c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</row>
    <row r="43" spans="1:343" s="10" customFormat="1" ht="18" customHeight="1" x14ac:dyDescent="0.2">
      <c r="A43" s="12">
        <v>21</v>
      </c>
      <c r="B43" s="11" t="s">
        <v>173</v>
      </c>
      <c r="C43" s="1">
        <v>8607</v>
      </c>
      <c r="D43" t="s">
        <v>174</v>
      </c>
      <c r="E43" s="1">
        <v>10187</v>
      </c>
      <c r="F43" s="1">
        <v>2011</v>
      </c>
      <c r="G43" t="s">
        <v>83</v>
      </c>
      <c r="H43"/>
      <c r="I43" s="1">
        <f t="shared" si="1"/>
        <v>1</v>
      </c>
      <c r="J43" s="12">
        <f>Tabuľka2[[#This Row],[Stĺpec8]]</f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9" t="s">
        <v>241</v>
      </c>
      <c r="AJ43" s="1"/>
      <c r="AK43" s="9" t="s">
        <v>241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9" t="s">
        <v>241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79"/>
      <c r="JU43" s="79"/>
      <c r="JV43" s="79"/>
      <c r="JW43" s="79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9" t="s">
        <v>241</v>
      </c>
      <c r="KO43" s="1"/>
      <c r="KP43" s="1"/>
      <c r="KQ43" s="1"/>
      <c r="KR43" s="1"/>
      <c r="KS43" s="1"/>
      <c r="KT43" s="1"/>
      <c r="KU43" s="1">
        <v>1</v>
      </c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</row>
    <row r="44" spans="1:343" s="10" customFormat="1" ht="18" customHeight="1" x14ac:dyDescent="0.2">
      <c r="A44" s="12">
        <v>21</v>
      </c>
      <c r="B44" s="11" t="s">
        <v>504</v>
      </c>
      <c r="C44" s="1">
        <v>8545</v>
      </c>
      <c r="D44" s="4" t="s">
        <v>505</v>
      </c>
      <c r="E44" s="1">
        <v>11656</v>
      </c>
      <c r="F44" s="1">
        <v>2015</v>
      </c>
      <c r="G44" s="4" t="s">
        <v>171</v>
      </c>
      <c r="H44" s="4"/>
      <c r="I44" s="1">
        <f t="shared" si="1"/>
        <v>1</v>
      </c>
      <c r="J44" s="12">
        <f>I44</f>
        <v>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9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>
        <v>1</v>
      </c>
      <c r="IK44" s="1"/>
      <c r="IL44" s="1"/>
      <c r="IM44" s="1"/>
      <c r="IN44" s="1"/>
      <c r="IO44" s="1" t="s">
        <v>241</v>
      </c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</row>
    <row r="45" spans="1:343" s="10" customFormat="1" ht="18" customHeight="1" x14ac:dyDescent="0.2">
      <c r="A45" s="12">
        <v>21</v>
      </c>
      <c r="B45" s="11" t="s">
        <v>247</v>
      </c>
      <c r="C45" s="1">
        <v>9077</v>
      </c>
      <c r="D45" s="4" t="s">
        <v>246</v>
      </c>
      <c r="E45" s="1">
        <v>10855</v>
      </c>
      <c r="F45" s="1"/>
      <c r="G45" s="4" t="s">
        <v>140</v>
      </c>
      <c r="H45"/>
      <c r="I45" s="1">
        <f t="shared" si="1"/>
        <v>1</v>
      </c>
      <c r="J45" s="12">
        <f>Tabuľka2[[#This Row],[Stĺpec8]]</f>
        <v>1</v>
      </c>
      <c r="K45" s="1"/>
      <c r="L45" s="1"/>
      <c r="M45" s="1"/>
      <c r="N45" s="1">
        <v>1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85"/>
      <c r="KD45" s="85"/>
      <c r="KE45" s="85"/>
      <c r="KF45" s="85"/>
      <c r="KG45" s="85"/>
      <c r="KH45" s="85"/>
      <c r="KI45" s="85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</row>
    <row r="46" spans="1:343" s="10" customFormat="1" ht="18" customHeight="1" x14ac:dyDescent="0.2">
      <c r="A46" s="12">
        <v>21</v>
      </c>
      <c r="B46" s="11" t="s">
        <v>339</v>
      </c>
      <c r="C46" s="1">
        <v>9000</v>
      </c>
      <c r="D46" s="4" t="s">
        <v>340</v>
      </c>
      <c r="E46" s="1">
        <v>11806</v>
      </c>
      <c r="F46" s="1">
        <v>2016</v>
      </c>
      <c r="G46" s="4" t="s">
        <v>101</v>
      </c>
      <c r="H46"/>
      <c r="I46" s="1">
        <f t="shared" si="1"/>
        <v>1</v>
      </c>
      <c r="J46" s="12">
        <f>Tabuľka2[[#This Row],[Stĺpec8]]</f>
        <v>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9"/>
      <c r="AJ46" s="1"/>
      <c r="AK46" s="1"/>
      <c r="AL46" s="1"/>
      <c r="AM46" s="1"/>
      <c r="AN46" s="1"/>
      <c r="AO46" s="9"/>
      <c r="AP46" s="9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>
        <v>1</v>
      </c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85"/>
      <c r="JU46" s="85"/>
      <c r="JV46" s="85"/>
      <c r="JW46" s="85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</row>
    <row r="47" spans="1:343" s="10" customFormat="1" ht="18" customHeight="1" x14ac:dyDescent="0.2">
      <c r="A47" s="39"/>
      <c r="B47" s="11"/>
      <c r="C47" s="1"/>
      <c r="D47" s="4" t="s">
        <v>530</v>
      </c>
      <c r="E47" s="1">
        <v>10757</v>
      </c>
      <c r="F47" s="1">
        <v>2012</v>
      </c>
      <c r="G47" s="4"/>
      <c r="H47"/>
      <c r="I47" s="1">
        <f t="shared" ref="I47:I65" si="2">SUM(K47:ME47)</f>
        <v>0</v>
      </c>
      <c r="J47" s="3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9"/>
      <c r="AJ47" s="1"/>
      <c r="AK47" s="1"/>
      <c r="AL47" s="1"/>
      <c r="AM47" s="1"/>
      <c r="AN47" s="1"/>
      <c r="AO47" s="9"/>
      <c r="AP47" s="9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85"/>
      <c r="JU47" s="85"/>
      <c r="JV47" s="85"/>
      <c r="JW47" s="85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9" t="s">
        <v>241</v>
      </c>
      <c r="KN47" s="1"/>
      <c r="KO47" s="1"/>
      <c r="KP47" s="1"/>
      <c r="KQ47" s="1"/>
      <c r="KR47" s="1"/>
      <c r="KS47" s="1"/>
      <c r="KT47" s="9" t="s">
        <v>241</v>
      </c>
      <c r="KU47" s="9" t="s">
        <v>241</v>
      </c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</row>
    <row r="48" spans="1:343" s="10" customFormat="1" ht="18" customHeight="1" x14ac:dyDescent="0.2">
      <c r="A48" s="12"/>
      <c r="B48" s="11"/>
      <c r="C48" s="1"/>
      <c r="D48" s="4" t="s">
        <v>341</v>
      </c>
      <c r="E48" s="1">
        <v>11805</v>
      </c>
      <c r="F48" s="1">
        <v>2008</v>
      </c>
      <c r="G48" s="4"/>
      <c r="H48"/>
      <c r="I48" s="1">
        <f t="shared" si="2"/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9"/>
      <c r="AJ48" s="1"/>
      <c r="AK48" s="1"/>
      <c r="AL48" s="1"/>
      <c r="AM48" s="1"/>
      <c r="AN48" s="1"/>
      <c r="AO48" s="9"/>
      <c r="AP48" s="9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9" t="s">
        <v>241</v>
      </c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85"/>
      <c r="JU48" s="85"/>
      <c r="JV48" s="85"/>
      <c r="JW48" s="85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</row>
    <row r="49" spans="1:343" s="10" customFormat="1" ht="18" customHeight="1" x14ac:dyDescent="0.2">
      <c r="A49" s="12">
        <v>25</v>
      </c>
      <c r="B49" s="11" t="s">
        <v>169</v>
      </c>
      <c r="C49" s="1">
        <v>9094</v>
      </c>
      <c r="D49" s="4" t="s">
        <v>288</v>
      </c>
      <c r="E49" s="1">
        <v>11863</v>
      </c>
      <c r="F49" s="1">
        <v>2011</v>
      </c>
      <c r="G49" t="s">
        <v>83</v>
      </c>
      <c r="H49"/>
      <c r="I49" s="1">
        <f t="shared" si="2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9" t="s">
        <v>241</v>
      </c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9" t="s">
        <v>241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79"/>
      <c r="JU49" s="79"/>
      <c r="JV49" s="79"/>
      <c r="JW49" s="79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</row>
    <row r="50" spans="1:343" s="10" customFormat="1" ht="18" customHeight="1" x14ac:dyDescent="0.2">
      <c r="A50" s="12">
        <v>25</v>
      </c>
      <c r="B50" s="11" t="s">
        <v>175</v>
      </c>
      <c r="C50" s="1">
        <v>8182</v>
      </c>
      <c r="D50" t="s">
        <v>176</v>
      </c>
      <c r="E50" s="1">
        <v>9149</v>
      </c>
      <c r="F50" s="1">
        <v>2011</v>
      </c>
      <c r="G50" t="s">
        <v>177</v>
      </c>
      <c r="H50"/>
      <c r="I50" s="1">
        <f t="shared" si="2"/>
        <v>0</v>
      </c>
      <c r="J50" s="12">
        <f>Tabuľka2[[#This Row],[Stĺpec8]]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 t="s">
        <v>241</v>
      </c>
      <c r="AJ50" s="1"/>
      <c r="AK50" s="9" t="s">
        <v>241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 t="s">
        <v>241</v>
      </c>
      <c r="BJ50" s="1"/>
      <c r="BK50" s="9" t="s">
        <v>241</v>
      </c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 t="s">
        <v>241</v>
      </c>
      <c r="FU50" s="1" t="s">
        <v>241</v>
      </c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 t="s">
        <v>241</v>
      </c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 t="s">
        <v>241</v>
      </c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79"/>
      <c r="JU50" s="79"/>
      <c r="JV50" s="79"/>
      <c r="JW50" s="79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 t="s">
        <v>241</v>
      </c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</row>
    <row r="51" spans="1:343" s="10" customFormat="1" ht="18" customHeight="1" x14ac:dyDescent="0.2">
      <c r="A51" s="12">
        <v>25</v>
      </c>
      <c r="B51" s="11" t="s">
        <v>283</v>
      </c>
      <c r="C51" s="1">
        <v>8605</v>
      </c>
      <c r="D51" s="4" t="s">
        <v>284</v>
      </c>
      <c r="E51" s="1">
        <v>10996</v>
      </c>
      <c r="F51" s="1">
        <v>2008</v>
      </c>
      <c r="G51" s="4" t="s">
        <v>83</v>
      </c>
      <c r="H51"/>
      <c r="I51" s="1">
        <f t="shared" si="2"/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 t="s">
        <v>241</v>
      </c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9" t="s">
        <v>241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85"/>
      <c r="JU51" s="85"/>
      <c r="JV51" s="85"/>
      <c r="JW51" s="85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9" t="s">
        <v>241</v>
      </c>
      <c r="KO51" s="1"/>
      <c r="KP51" s="1"/>
      <c r="KQ51" s="1"/>
      <c r="KR51" s="1"/>
      <c r="KS51" s="1"/>
      <c r="KT51" s="1"/>
      <c r="KU51" s="9" t="s">
        <v>241</v>
      </c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</row>
    <row r="52" spans="1:343" s="10" customFormat="1" ht="18" customHeight="1" x14ac:dyDescent="0.2">
      <c r="A52" s="12">
        <v>25</v>
      </c>
      <c r="B52" s="11" t="s">
        <v>322</v>
      </c>
      <c r="C52" s="1">
        <v>9178</v>
      </c>
      <c r="D52" s="4" t="s">
        <v>323</v>
      </c>
      <c r="E52" s="1">
        <v>11903</v>
      </c>
      <c r="F52" s="1">
        <v>2008</v>
      </c>
      <c r="G52" s="4" t="s">
        <v>324</v>
      </c>
      <c r="H52"/>
      <c r="I52" s="1">
        <f t="shared" si="2"/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 t="s">
        <v>241</v>
      </c>
      <c r="AP52" s="9" t="s">
        <v>241</v>
      </c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85"/>
      <c r="JU52" s="85"/>
      <c r="JV52" s="85"/>
      <c r="JW52" s="85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</row>
    <row r="53" spans="1:343" s="10" customFormat="1" ht="18" customHeight="1" x14ac:dyDescent="0.2">
      <c r="A53" s="12">
        <v>25</v>
      </c>
      <c r="B53" s="11" t="s">
        <v>326</v>
      </c>
      <c r="C53" s="1">
        <v>8329</v>
      </c>
      <c r="D53" s="4" t="s">
        <v>327</v>
      </c>
      <c r="E53" s="1">
        <v>11408</v>
      </c>
      <c r="F53" s="1">
        <v>2013</v>
      </c>
      <c r="G53" s="4" t="s">
        <v>324</v>
      </c>
      <c r="H53"/>
      <c r="I53" s="1">
        <f t="shared" si="2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 t="s">
        <v>241</v>
      </c>
      <c r="AP53" s="9" t="s">
        <v>241</v>
      </c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85"/>
      <c r="JU53" s="85"/>
      <c r="JV53" s="85"/>
      <c r="JW53" s="85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</row>
    <row r="54" spans="1:343" s="10" customFormat="1" ht="18" customHeight="1" x14ac:dyDescent="0.2">
      <c r="A54" s="12">
        <v>25</v>
      </c>
      <c r="B54" s="11" t="s">
        <v>399</v>
      </c>
      <c r="C54" s="1">
        <v>8104</v>
      </c>
      <c r="D54" s="4" t="s">
        <v>400</v>
      </c>
      <c r="E54" s="1">
        <v>10660</v>
      </c>
      <c r="F54" s="1"/>
      <c r="G54" s="4" t="s">
        <v>95</v>
      </c>
      <c r="H54"/>
      <c r="I54" s="1">
        <f t="shared" si="2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9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9" t="s">
        <v>241</v>
      </c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85"/>
      <c r="JU54" s="85"/>
      <c r="JV54" s="85"/>
      <c r="JW54" s="85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9" t="s">
        <v>241</v>
      </c>
      <c r="LD54" s="1"/>
      <c r="LE54" s="1"/>
      <c r="LF54" s="1"/>
      <c r="LG54" s="9" t="s">
        <v>241</v>
      </c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</row>
    <row r="55" spans="1:343" s="10" customFormat="1" ht="18" customHeight="1" x14ac:dyDescent="0.2">
      <c r="A55" s="12">
        <v>25</v>
      </c>
      <c r="B55" s="11" t="s">
        <v>236</v>
      </c>
      <c r="C55" s="1">
        <v>8540</v>
      </c>
      <c r="D55" t="s">
        <v>237</v>
      </c>
      <c r="E55" s="1">
        <v>10063</v>
      </c>
      <c r="F55" s="1"/>
      <c r="G55" t="s">
        <v>138</v>
      </c>
      <c r="H55"/>
      <c r="I55" s="1">
        <f t="shared" si="2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9" t="s">
        <v>241</v>
      </c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85"/>
      <c r="JU55" s="85"/>
      <c r="JV55" s="85"/>
      <c r="JW55" s="85"/>
      <c r="JX55" s="1"/>
      <c r="JY55" s="1"/>
      <c r="JZ55" s="1"/>
      <c r="KA55" s="1"/>
      <c r="KB55" s="1"/>
      <c r="KC55" s="79"/>
      <c r="KD55" s="79"/>
      <c r="KE55" s="79"/>
      <c r="KF55" s="79"/>
      <c r="KG55" s="79"/>
      <c r="KH55" s="79"/>
      <c r="KI55" s="79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</row>
    <row r="56" spans="1:343" ht="18" customHeight="1" x14ac:dyDescent="0.2">
      <c r="A56" s="12">
        <v>25</v>
      </c>
      <c r="B56" s="11" t="s">
        <v>427</v>
      </c>
      <c r="C56" s="1">
        <v>8305</v>
      </c>
      <c r="D56" s="4" t="s">
        <v>428</v>
      </c>
      <c r="E56" s="1">
        <v>10577</v>
      </c>
      <c r="F56" s="1">
        <v>2006</v>
      </c>
      <c r="G56" s="4" t="s">
        <v>429</v>
      </c>
      <c r="H56" s="4"/>
      <c r="I56" s="1">
        <f t="shared" si="2"/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9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9" t="s">
        <v>241</v>
      </c>
      <c r="DE56" s="9" t="s">
        <v>241</v>
      </c>
      <c r="DF56" s="1"/>
      <c r="DG56" s="1"/>
      <c r="DH56" s="1"/>
      <c r="DI56" s="1"/>
      <c r="DJ56" s="1"/>
      <c r="DK56" s="9" t="s">
        <v>241</v>
      </c>
      <c r="DL56" s="9" t="s">
        <v>241</v>
      </c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9" t="s">
        <v>241</v>
      </c>
      <c r="FA56" s="9" t="s">
        <v>241</v>
      </c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</row>
    <row r="57" spans="1:343" ht="18" customHeight="1" x14ac:dyDescent="0.2">
      <c r="A57" s="12">
        <v>25</v>
      </c>
      <c r="B57" s="11" t="s">
        <v>199</v>
      </c>
      <c r="C57" s="1">
        <v>8840</v>
      </c>
      <c r="D57" t="s">
        <v>200</v>
      </c>
      <c r="F57" s="1">
        <v>2003</v>
      </c>
      <c r="G57" t="s">
        <v>171</v>
      </c>
      <c r="H57" s="4"/>
      <c r="I57" s="1">
        <f t="shared" si="2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9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9"/>
      <c r="DE57" s="9"/>
      <c r="DF57" s="1"/>
      <c r="DG57" s="1"/>
      <c r="DH57" s="1"/>
      <c r="DI57" s="1"/>
      <c r="DJ57" s="1"/>
      <c r="DK57" s="9"/>
      <c r="DL57" s="9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9"/>
      <c r="FA57" s="9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 t="s">
        <v>241</v>
      </c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</row>
    <row r="58" spans="1:343" ht="18" customHeight="1" x14ac:dyDescent="0.2">
      <c r="A58" s="12">
        <v>25</v>
      </c>
      <c r="B58" s="11" t="s">
        <v>509</v>
      </c>
      <c r="C58" s="1">
        <v>9259</v>
      </c>
      <c r="D58" t="s">
        <v>510</v>
      </c>
      <c r="E58" s="1">
        <v>9812</v>
      </c>
      <c r="F58" s="1">
        <v>2004</v>
      </c>
      <c r="G58" t="s">
        <v>171</v>
      </c>
      <c r="H58" s="4"/>
      <c r="I58" s="1">
        <f t="shared" si="2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9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9"/>
      <c r="DE58" s="9"/>
      <c r="DF58" s="1"/>
      <c r="DG58" s="1"/>
      <c r="DH58" s="1"/>
      <c r="DI58" s="1"/>
      <c r="DJ58" s="1"/>
      <c r="DK58" s="9"/>
      <c r="DL58" s="9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9"/>
      <c r="FA58" s="9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 t="s">
        <v>241</v>
      </c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</row>
    <row r="59" spans="1:343" ht="17.45" customHeight="1" x14ac:dyDescent="0.2">
      <c r="A59" s="12">
        <v>25</v>
      </c>
      <c r="B59" s="11" t="s">
        <v>430</v>
      </c>
      <c r="D59" s="4" t="s">
        <v>431</v>
      </c>
      <c r="E59" s="1">
        <v>10576</v>
      </c>
      <c r="F59" s="1">
        <v>2011</v>
      </c>
      <c r="G59" s="4" t="s">
        <v>429</v>
      </c>
      <c r="H59" s="4"/>
      <c r="I59" s="1">
        <f t="shared" si="2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9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9" t="s">
        <v>241</v>
      </c>
      <c r="DE59" s="9" t="s">
        <v>241</v>
      </c>
      <c r="DF59" s="1"/>
      <c r="DG59" s="1"/>
      <c r="DH59" s="1"/>
      <c r="DI59" s="1"/>
      <c r="DJ59" s="1"/>
      <c r="DK59" s="9" t="s">
        <v>241</v>
      </c>
      <c r="DL59" s="9" t="s">
        <v>241</v>
      </c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9" t="s">
        <v>241</v>
      </c>
      <c r="FA59" s="9" t="s">
        <v>241</v>
      </c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</row>
    <row r="60" spans="1:343" ht="17.45" customHeight="1" x14ac:dyDescent="0.2">
      <c r="A60" s="39">
        <v>25</v>
      </c>
      <c r="B60" s="11" t="s">
        <v>527</v>
      </c>
      <c r="C60" s="1">
        <v>9051</v>
      </c>
      <c r="D60" s="4" t="s">
        <v>467</v>
      </c>
      <c r="E60" s="1">
        <v>10253</v>
      </c>
      <c r="G60" s="4" t="s">
        <v>524</v>
      </c>
      <c r="H60" s="4"/>
      <c r="I60" s="1">
        <f t="shared" si="2"/>
        <v>0</v>
      </c>
      <c r="J60" s="39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9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9"/>
      <c r="DE60" s="9"/>
      <c r="DF60" s="1"/>
      <c r="DG60" s="1"/>
      <c r="DH60" s="1"/>
      <c r="DI60" s="1"/>
      <c r="DJ60" s="1"/>
      <c r="DK60" s="9"/>
      <c r="DL60" s="9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9"/>
      <c r="FA60" s="9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9" t="s">
        <v>241</v>
      </c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</row>
    <row r="61" spans="1:343" ht="17.45" customHeight="1" x14ac:dyDescent="0.2">
      <c r="A61" s="39">
        <v>25</v>
      </c>
      <c r="B61" s="170" t="s">
        <v>539</v>
      </c>
      <c r="C61" s="25">
        <v>8767</v>
      </c>
      <c r="D61" s="89" t="s">
        <v>540</v>
      </c>
      <c r="E61" s="25">
        <v>8150</v>
      </c>
      <c r="F61" s="25">
        <v>2001</v>
      </c>
      <c r="G61" s="4"/>
      <c r="H61" s="4"/>
      <c r="I61" s="1">
        <f t="shared" si="2"/>
        <v>0</v>
      </c>
      <c r="J61" s="39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9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9"/>
      <c r="DE61" s="9"/>
      <c r="DF61" s="1"/>
      <c r="DG61" s="1"/>
      <c r="DH61" s="1"/>
      <c r="DI61" s="1"/>
      <c r="DJ61" s="1"/>
      <c r="DK61" s="9"/>
      <c r="DL61" s="9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9"/>
      <c r="FA61" s="9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9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9" t="s">
        <v>241</v>
      </c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</row>
    <row r="62" spans="1:343" ht="17.45" customHeight="1" x14ac:dyDescent="0.2">
      <c r="A62" s="39">
        <v>25</v>
      </c>
      <c r="B62" s="170" t="s">
        <v>541</v>
      </c>
      <c r="C62" s="25">
        <v>9417</v>
      </c>
      <c r="D62" s="89" t="s">
        <v>542</v>
      </c>
      <c r="E62" s="25">
        <v>10238</v>
      </c>
      <c r="F62" s="25">
        <v>2010</v>
      </c>
      <c r="G62" s="4" t="s">
        <v>83</v>
      </c>
      <c r="H62" s="4"/>
      <c r="I62" s="1">
        <f t="shared" si="2"/>
        <v>0</v>
      </c>
      <c r="J62" s="39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9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9"/>
      <c r="DE62" s="9"/>
      <c r="DF62" s="1"/>
      <c r="DG62" s="1"/>
      <c r="DH62" s="1"/>
      <c r="DI62" s="1"/>
      <c r="DJ62" s="1"/>
      <c r="DK62" s="9"/>
      <c r="DL62" s="9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9"/>
      <c r="FA62" s="9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9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9" t="s">
        <v>241</v>
      </c>
      <c r="KO62" s="1"/>
      <c r="KP62" s="1"/>
      <c r="KQ62" s="1"/>
      <c r="KR62" s="1"/>
      <c r="KS62" s="1"/>
      <c r="KT62" s="1"/>
      <c r="KU62" s="9" t="s">
        <v>241</v>
      </c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</row>
    <row r="63" spans="1:343" ht="17.45" customHeight="1" x14ac:dyDescent="0.2">
      <c r="A63" s="39">
        <v>25</v>
      </c>
      <c r="B63" s="170" t="s">
        <v>558</v>
      </c>
      <c r="C63" s="25">
        <v>8919</v>
      </c>
      <c r="D63" s="89" t="s">
        <v>559</v>
      </c>
      <c r="E63" s="25">
        <v>8731</v>
      </c>
      <c r="F63" s="25"/>
      <c r="G63" s="4" t="s">
        <v>560</v>
      </c>
      <c r="H63" s="4"/>
      <c r="I63" s="1">
        <f t="shared" si="2"/>
        <v>0</v>
      </c>
      <c r="J63" s="39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9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9"/>
      <c r="DE63" s="9"/>
      <c r="DF63" s="1"/>
      <c r="DG63" s="1"/>
      <c r="DH63" s="1"/>
      <c r="DI63" s="1"/>
      <c r="DJ63" s="1"/>
      <c r="DK63" s="9"/>
      <c r="DL63" s="9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9"/>
      <c r="FA63" s="9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9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9"/>
      <c r="KO63" s="1"/>
      <c r="KP63" s="1"/>
      <c r="KQ63" s="1"/>
      <c r="KR63" s="1"/>
      <c r="KS63" s="1"/>
      <c r="KT63" s="1"/>
      <c r="KU63" s="9"/>
      <c r="KV63" s="1"/>
      <c r="KW63" s="1"/>
      <c r="KX63" s="1"/>
      <c r="KY63" s="1"/>
      <c r="KZ63" s="1"/>
      <c r="LA63" s="9" t="s">
        <v>241</v>
      </c>
      <c r="LB63" s="1"/>
      <c r="LC63" s="1"/>
      <c r="LD63" s="1"/>
      <c r="LE63" s="9" t="s">
        <v>241</v>
      </c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</row>
    <row r="64" spans="1:343" ht="17.45" customHeight="1" x14ac:dyDescent="0.2">
      <c r="A64" s="39">
        <v>25</v>
      </c>
      <c r="B64" s="170" t="s">
        <v>562</v>
      </c>
      <c r="C64" s="25">
        <v>8105</v>
      </c>
      <c r="D64" s="89" t="s">
        <v>563</v>
      </c>
      <c r="E64" s="25">
        <v>9004</v>
      </c>
      <c r="F64" s="25"/>
      <c r="G64" s="4" t="s">
        <v>95</v>
      </c>
      <c r="H64" s="4"/>
      <c r="I64" s="1">
        <f t="shared" si="2"/>
        <v>0</v>
      </c>
      <c r="J64" s="39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9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9"/>
      <c r="DE64" s="9"/>
      <c r="DF64" s="1"/>
      <c r="DG64" s="1"/>
      <c r="DH64" s="1"/>
      <c r="DI64" s="1"/>
      <c r="DJ64" s="1"/>
      <c r="DK64" s="9"/>
      <c r="DL64" s="9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9"/>
      <c r="FA64" s="9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9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9"/>
      <c r="KO64" s="1"/>
      <c r="KP64" s="1"/>
      <c r="KQ64" s="1"/>
      <c r="KR64" s="1"/>
      <c r="KS64" s="1"/>
      <c r="KT64" s="1"/>
      <c r="KU64" s="9"/>
      <c r="KV64" s="1"/>
      <c r="KW64" s="1"/>
      <c r="KX64" s="1"/>
      <c r="KY64" s="1"/>
      <c r="KZ64" s="1"/>
      <c r="LA64" s="9"/>
      <c r="LB64" s="9" t="s">
        <v>241</v>
      </c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</row>
    <row r="65" spans="1:343" s="159" customFormat="1" ht="18" customHeight="1" x14ac:dyDescent="0.2">
      <c r="A65" s="152">
        <v>25</v>
      </c>
      <c r="B65" s="161" t="s">
        <v>363</v>
      </c>
      <c r="C65" s="91">
        <v>8601</v>
      </c>
      <c r="D65" s="154" t="s">
        <v>179</v>
      </c>
      <c r="E65" s="91">
        <v>9364</v>
      </c>
      <c r="F65" s="91">
        <v>2010</v>
      </c>
      <c r="G65" s="154" t="s">
        <v>364</v>
      </c>
      <c r="H65" s="155"/>
      <c r="I65" s="1">
        <f t="shared" si="2"/>
        <v>0</v>
      </c>
      <c r="J65" s="12">
        <f>Tabuľka2[[#This Row],[Stĺpec8]]</f>
        <v>0</v>
      </c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156"/>
      <c r="AJ65" s="91"/>
      <c r="AK65" s="91"/>
      <c r="AL65" s="91"/>
      <c r="AM65" s="91"/>
      <c r="AN65" s="91"/>
      <c r="AO65" s="156"/>
      <c r="AP65" s="156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156"/>
      <c r="BI65" s="156" t="s">
        <v>241</v>
      </c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160"/>
      <c r="JU65" s="160"/>
      <c r="JV65" s="160"/>
      <c r="JW65" s="160"/>
      <c r="JX65" s="91"/>
      <c r="JY65" s="91"/>
      <c r="JZ65" s="91"/>
      <c r="KA65" s="91"/>
      <c r="KB65" s="91"/>
      <c r="KC65" s="91"/>
      <c r="KD65" s="91"/>
      <c r="KE65" s="91"/>
      <c r="KF65" s="91"/>
      <c r="KG65" s="91"/>
      <c r="KH65" s="91"/>
      <c r="KI65" s="91"/>
      <c r="KJ65" s="91"/>
      <c r="KK65" s="91"/>
      <c r="KL65" s="91"/>
      <c r="KM65" s="91"/>
      <c r="KN65" s="91"/>
      <c r="KO65" s="91"/>
      <c r="KP65" s="91" t="s">
        <v>241</v>
      </c>
      <c r="KQ65" s="91"/>
      <c r="KR65" s="91"/>
      <c r="KS65" s="91"/>
      <c r="KT65" s="91"/>
      <c r="KU65" s="91"/>
      <c r="KV65" s="91"/>
      <c r="KW65" s="91"/>
      <c r="KX65" s="91"/>
      <c r="KY65" s="91"/>
      <c r="KZ65" s="91"/>
      <c r="LA65" s="91"/>
      <c r="LB65" s="91"/>
      <c r="LC65" s="91"/>
      <c r="LD65" s="91"/>
      <c r="LE65" s="91"/>
      <c r="LF65" s="91"/>
      <c r="LG65" s="91"/>
      <c r="LH65" s="91"/>
      <c r="LI65" s="91"/>
      <c r="LJ65" s="91"/>
      <c r="LK65" s="91"/>
      <c r="LL65" s="91"/>
      <c r="LM65" s="91"/>
      <c r="LN65" s="91"/>
      <c r="LO65" s="91"/>
      <c r="LP65" s="91"/>
      <c r="LQ65" s="91"/>
      <c r="LR65" s="91"/>
      <c r="LS65" s="91"/>
      <c r="LT65" s="91"/>
      <c r="LU65" s="91"/>
      <c r="LV65" s="91"/>
      <c r="LW65" s="91"/>
      <c r="LX65" s="91"/>
      <c r="LY65" s="91"/>
      <c r="LZ65" s="91"/>
      <c r="MA65" s="91"/>
      <c r="MB65" s="91"/>
      <c r="MC65" s="91"/>
      <c r="MD65" s="91"/>
      <c r="ME65" s="91"/>
    </row>
    <row r="66" spans="1:343" s="10" customFormat="1" ht="18" customHeight="1" x14ac:dyDescent="0.2">
      <c r="A66" s="12">
        <v>41</v>
      </c>
      <c r="B66" s="11" t="s">
        <v>128</v>
      </c>
      <c r="C66" s="1"/>
      <c r="D66" s="4"/>
      <c r="E66" s="1"/>
      <c r="F66" s="1"/>
      <c r="G66"/>
      <c r="H66"/>
      <c r="I66" s="1"/>
      <c r="J66" s="39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9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85"/>
      <c r="JU66" s="85"/>
      <c r="JV66" s="85"/>
      <c r="JW66" s="85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</row>
  </sheetData>
  <sortState ref="A17:J19">
    <sortCondition descending="1" ref="J9:J11"/>
  </sortState>
  <mergeCells count="11">
    <mergeCell ref="F5:F7"/>
    <mergeCell ref="G5:G7"/>
    <mergeCell ref="I5:I7"/>
    <mergeCell ref="J5:J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K9:CP9 CR8:CR9 JL8:ME8 CS8:HV8 HX8:JJ8 CS9:ME9 K8:BO8 BS8:CP8">
    <cfRule type="top10" dxfId="25" priority="262" rank="15"/>
  </conditionalFormatting>
  <conditionalFormatting sqref="K22:AK22 K23:CZ23 DC23:DH23 DJ23:EL23 EN23:ME23 AM22:BJ22 BL22:FT22 FV22:GE22 GG22:ME22">
    <cfRule type="top10" dxfId="24" priority="4" rank="15"/>
  </conditionalFormatting>
  <conditionalFormatting sqref="K20:V21 AM20:CD21 CF20:CN21 X20:AK21 CP20:ME21">
    <cfRule type="top10" dxfId="23" priority="3" rank="15"/>
  </conditionalFormatting>
  <conditionalFormatting sqref="K11:ME15 K16:LO16 LQ16:ME16 K10:KP10 KR10:ME10">
    <cfRule type="top10" dxfId="22" priority="2" rank="15"/>
  </conditionalFormatting>
  <conditionalFormatting sqref="K17:ME19">
    <cfRule type="top10" dxfId="21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ME62"/>
  <sheetViews>
    <sheetView showGridLines="0" showZeros="0" workbookViewId="0">
      <pane xSplit="10" ySplit="7" topLeftCell="K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2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130" customWidth="1"/>
    <col min="75" max="75" width="10.28515625" style="130" customWidth="1"/>
    <col min="76" max="76" width="6.140625" style="130" customWidth="1"/>
    <col min="77" max="79" width="4.7109375" style="130" customWidth="1"/>
    <col min="80" max="81" width="5.5703125" style="130" customWidth="1"/>
    <col min="82" max="82" width="9.28515625" style="130" customWidth="1"/>
    <col min="83" max="259" width="4.7109375" style="130" customWidth="1"/>
    <col min="260" max="260" width="5.7109375" style="130" customWidth="1"/>
    <col min="261" max="261" width="6" style="130" customWidth="1"/>
    <col min="262" max="264" width="4.7109375" style="130" customWidth="1"/>
    <col min="265" max="265" width="6.140625" style="130" customWidth="1"/>
    <col min="266" max="266" width="6.42578125" style="130" customWidth="1"/>
    <col min="267" max="267" width="11.5703125" style="130" customWidth="1"/>
    <col min="268" max="343" width="4.7109375" style="130" customWidth="1"/>
  </cols>
  <sheetData>
    <row r="1" spans="1:343" ht="24.95" customHeight="1" x14ac:dyDescent="0.4">
      <c r="A1" s="228" t="s">
        <v>238</v>
      </c>
      <c r="B1" s="229"/>
      <c r="C1" s="229"/>
      <c r="D1" s="229"/>
      <c r="E1" s="229"/>
      <c r="F1" s="229"/>
      <c r="G1" s="229"/>
      <c r="H1" s="112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T1" s="126"/>
      <c r="IU1" s="126"/>
      <c r="IV1" s="126"/>
      <c r="IW1" s="126"/>
      <c r="IX1" s="126"/>
      <c r="IY1" s="126"/>
      <c r="IZ1" s="126"/>
      <c r="JA1" s="126"/>
      <c r="JB1" s="126"/>
      <c r="JC1" s="126"/>
      <c r="JD1" s="126"/>
      <c r="JE1" s="126"/>
      <c r="JF1" s="126"/>
      <c r="JG1" s="126"/>
      <c r="JH1" s="126"/>
      <c r="JI1" s="126"/>
      <c r="JJ1" s="126"/>
      <c r="JK1" s="126"/>
      <c r="JL1" s="126"/>
      <c r="JM1" s="126"/>
      <c r="JN1" s="126"/>
      <c r="JO1" s="126"/>
      <c r="JP1" s="126"/>
      <c r="JQ1" s="126"/>
      <c r="JR1" s="126"/>
      <c r="JS1" s="126"/>
      <c r="JT1" s="126"/>
      <c r="JU1" s="126"/>
      <c r="JV1" s="126"/>
      <c r="JW1" s="126"/>
      <c r="JX1" s="126"/>
      <c r="JY1" s="126"/>
      <c r="JZ1" s="126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126"/>
      <c r="KN1" s="126"/>
      <c r="KO1" s="126"/>
      <c r="KP1" s="126"/>
      <c r="KQ1" s="126"/>
      <c r="KR1" s="126"/>
      <c r="KS1" s="126"/>
      <c r="KT1" s="126"/>
      <c r="KU1" s="126"/>
      <c r="KV1" s="126"/>
      <c r="KW1" s="126"/>
      <c r="KX1" s="126"/>
      <c r="KY1" s="126"/>
      <c r="KZ1" s="126"/>
      <c r="LA1" s="126"/>
      <c r="LB1" s="126"/>
      <c r="LC1" s="126"/>
      <c r="LD1" s="126"/>
      <c r="LE1" s="126"/>
      <c r="LF1" s="126"/>
      <c r="LG1" s="126"/>
      <c r="LH1" s="126"/>
      <c r="LI1" s="126"/>
      <c r="LJ1" s="126"/>
      <c r="LK1" s="126"/>
      <c r="LL1" s="126"/>
      <c r="LM1" s="126"/>
      <c r="LN1" s="126"/>
      <c r="LO1" s="126"/>
      <c r="LP1" s="126"/>
      <c r="LQ1" s="126"/>
      <c r="LR1" s="126"/>
      <c r="LS1" s="126"/>
      <c r="LT1" s="126"/>
      <c r="LU1" s="126"/>
      <c r="LV1" s="126"/>
      <c r="LW1" s="126"/>
      <c r="LX1" s="126"/>
      <c r="LY1" s="126"/>
      <c r="LZ1" s="126"/>
      <c r="MA1" s="126"/>
      <c r="MB1" s="126"/>
      <c r="MC1" s="126"/>
      <c r="MD1" s="126"/>
      <c r="ME1" s="126"/>
    </row>
    <row r="2" spans="1:343" ht="15" customHeight="1" x14ac:dyDescent="0.4">
      <c r="A2" s="5"/>
      <c r="B2" s="22"/>
      <c r="D2" s="6"/>
      <c r="G2" s="6"/>
      <c r="H2" s="6"/>
      <c r="I2" s="1" t="s">
        <v>0</v>
      </c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8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  <c r="IX2" s="127"/>
      <c r="IY2" s="127"/>
      <c r="IZ2" s="127"/>
      <c r="JA2" s="127"/>
      <c r="JB2" s="127"/>
      <c r="JC2" s="127"/>
      <c r="JD2" s="127"/>
      <c r="JE2" s="127"/>
      <c r="JF2" s="127"/>
      <c r="JG2" s="127"/>
      <c r="JH2" s="127"/>
      <c r="JI2" s="127"/>
      <c r="JJ2" s="127"/>
      <c r="JK2" s="127"/>
      <c r="JL2" s="127"/>
      <c r="JM2" s="127"/>
      <c r="JN2" s="127"/>
      <c r="JO2" s="127"/>
      <c r="JP2" s="127"/>
      <c r="JQ2" s="127"/>
      <c r="JR2" s="127"/>
      <c r="JS2" s="127"/>
      <c r="JT2" s="127"/>
      <c r="JU2" s="127"/>
      <c r="JV2" s="127"/>
      <c r="JW2" s="127"/>
      <c r="JX2" s="127"/>
      <c r="JY2" s="127"/>
      <c r="JZ2" s="127"/>
      <c r="KA2" s="127"/>
      <c r="KB2" s="127"/>
      <c r="KC2" s="127"/>
      <c r="KD2" s="127"/>
      <c r="KE2" s="127"/>
      <c r="KF2" s="127"/>
      <c r="KG2" s="127"/>
      <c r="KH2" s="127"/>
      <c r="KI2" s="127"/>
      <c r="KJ2" s="127"/>
      <c r="KK2" s="127"/>
      <c r="KL2" s="127"/>
      <c r="KM2" s="127"/>
      <c r="KN2" s="127"/>
      <c r="KO2" s="127"/>
      <c r="KP2" s="127"/>
      <c r="KQ2" s="127"/>
      <c r="KR2" s="127"/>
      <c r="KS2" s="127"/>
      <c r="KT2" s="127"/>
      <c r="KU2" s="127"/>
      <c r="KV2" s="127"/>
      <c r="KW2" s="127"/>
      <c r="KX2" s="127"/>
      <c r="KY2" s="127"/>
      <c r="KZ2" s="127"/>
      <c r="LA2" s="127"/>
      <c r="LB2" s="127"/>
      <c r="LC2" s="127"/>
      <c r="LD2" s="127"/>
      <c r="LE2" s="127"/>
      <c r="LF2" s="127"/>
      <c r="LG2" s="127"/>
      <c r="LH2" s="127"/>
      <c r="LI2" s="127"/>
      <c r="LJ2" s="127"/>
      <c r="LK2" s="127"/>
      <c r="LL2" s="127"/>
      <c r="LM2" s="127"/>
      <c r="LN2" s="127"/>
      <c r="LO2" s="127"/>
      <c r="LP2" s="127"/>
      <c r="LQ2" s="127"/>
      <c r="LR2" s="127"/>
      <c r="LS2" s="127"/>
      <c r="LT2" s="127"/>
      <c r="LU2" s="127"/>
      <c r="LV2" s="127"/>
      <c r="LW2" s="127"/>
      <c r="LX2" s="127"/>
      <c r="LY2" s="127"/>
      <c r="LZ2" s="127"/>
      <c r="MA2" s="127"/>
      <c r="MB2" s="127"/>
      <c r="MC2" s="127"/>
      <c r="MD2" s="127"/>
      <c r="ME2" s="127"/>
    </row>
    <row r="3" spans="1:343" ht="24.95" customHeight="1" x14ac:dyDescent="0.35">
      <c r="A3" s="230" t="s">
        <v>415</v>
      </c>
      <c r="B3" s="230"/>
      <c r="C3" s="230"/>
      <c r="D3" s="230"/>
      <c r="E3" s="230"/>
      <c r="F3" s="230"/>
      <c r="G3" s="230"/>
      <c r="H3" s="113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  <c r="IM3" s="129"/>
      <c r="IN3" s="129"/>
      <c r="IO3" s="129"/>
      <c r="IP3" s="129"/>
      <c r="IQ3" s="129"/>
      <c r="IR3" s="129"/>
      <c r="IS3" s="129"/>
      <c r="IT3" s="129"/>
      <c r="IU3" s="129"/>
      <c r="IV3" s="129"/>
      <c r="IW3" s="129"/>
      <c r="IX3" s="129"/>
      <c r="IY3" s="129"/>
      <c r="IZ3" s="129"/>
      <c r="JA3" s="129"/>
      <c r="JB3" s="129"/>
      <c r="JC3" s="129"/>
      <c r="JD3" s="129"/>
      <c r="JE3" s="129"/>
      <c r="JF3" s="129"/>
      <c r="JG3" s="129"/>
      <c r="JH3" s="129"/>
      <c r="JI3" s="129"/>
      <c r="JJ3" s="129"/>
      <c r="JK3" s="129"/>
      <c r="JL3" s="129"/>
      <c r="JM3" s="129"/>
      <c r="JN3" s="129"/>
      <c r="JO3" s="129"/>
      <c r="JP3" s="129"/>
      <c r="JQ3" s="129"/>
      <c r="JR3" s="129"/>
      <c r="JS3" s="129"/>
      <c r="JT3" s="129"/>
      <c r="JU3" s="129"/>
      <c r="JV3" s="129"/>
      <c r="JW3" s="129"/>
      <c r="JX3" s="129"/>
      <c r="JY3" s="129"/>
      <c r="JZ3" s="129"/>
      <c r="KA3" s="129"/>
      <c r="KB3" s="129"/>
      <c r="KC3" s="129"/>
      <c r="KD3" s="129"/>
      <c r="KE3" s="129"/>
      <c r="KF3" s="129"/>
      <c r="KG3" s="129"/>
      <c r="KH3" s="129"/>
      <c r="KI3" s="129"/>
      <c r="KJ3" s="129"/>
      <c r="KK3" s="129"/>
      <c r="KL3" s="129"/>
      <c r="KM3" s="129"/>
      <c r="KN3" s="129"/>
      <c r="KO3" s="129"/>
      <c r="KP3" s="129"/>
      <c r="KQ3" s="129"/>
      <c r="KR3" s="129"/>
      <c r="KS3" s="129"/>
      <c r="KT3" s="129"/>
      <c r="KU3" s="129"/>
      <c r="KV3" s="129"/>
      <c r="KW3" s="129"/>
      <c r="KX3" s="129"/>
      <c r="KY3" s="129"/>
      <c r="KZ3" s="129"/>
      <c r="LA3" s="129"/>
      <c r="LB3" s="129"/>
      <c r="LC3" s="129"/>
      <c r="LD3" s="129"/>
      <c r="LE3" s="129"/>
      <c r="LF3" s="129"/>
      <c r="LG3" s="129"/>
      <c r="LH3" s="129"/>
      <c r="LI3" s="129"/>
      <c r="LJ3" s="129"/>
      <c r="LK3" s="129"/>
      <c r="LL3" s="129"/>
      <c r="LM3" s="129"/>
      <c r="LN3" s="129"/>
      <c r="LO3" s="129"/>
      <c r="LP3" s="129"/>
      <c r="LQ3" s="129"/>
      <c r="LR3" s="129"/>
      <c r="LS3" s="129"/>
      <c r="LT3" s="129"/>
      <c r="LU3" s="129"/>
      <c r="LV3" s="129"/>
      <c r="LW3" s="129"/>
      <c r="LX3" s="129"/>
      <c r="LY3" s="129"/>
      <c r="LZ3" s="129"/>
      <c r="MA3" s="129"/>
      <c r="MB3" s="129"/>
      <c r="MC3" s="129"/>
      <c r="MD3" s="129"/>
      <c r="ME3" s="129"/>
    </row>
    <row r="4" spans="1:343" ht="15" customHeight="1" x14ac:dyDescent="0.2"/>
    <row r="5" spans="1:343" ht="15" x14ac:dyDescent="0.25">
      <c r="A5" s="231" t="s">
        <v>1</v>
      </c>
      <c r="B5" s="222" t="s">
        <v>2</v>
      </c>
      <c r="C5" s="222" t="s">
        <v>3</v>
      </c>
      <c r="D5" s="222" t="s">
        <v>4</v>
      </c>
      <c r="E5" s="222" t="s">
        <v>3</v>
      </c>
      <c r="F5" s="222" t="s">
        <v>5</v>
      </c>
      <c r="G5" s="222" t="s">
        <v>6</v>
      </c>
      <c r="H5" s="109"/>
      <c r="I5" s="225" t="s">
        <v>7</v>
      </c>
      <c r="J5" s="225" t="s">
        <v>189</v>
      </c>
      <c r="K5" s="18" t="str">
        <f>Seniori!K5</f>
        <v>29.01.2022</v>
      </c>
      <c r="L5" s="18"/>
      <c r="M5" s="18">
        <f>Seniori!M5</f>
        <v>0</v>
      </c>
      <c r="N5" s="18">
        <f>Seniori!N5</f>
        <v>0</v>
      </c>
      <c r="O5" s="18">
        <f>Seniori!O5</f>
        <v>0</v>
      </c>
      <c r="P5" s="18">
        <f>Seniori!P5</f>
        <v>0</v>
      </c>
      <c r="Q5" s="18">
        <f>Seniori!Q5</f>
        <v>0</v>
      </c>
      <c r="R5" s="18" t="str">
        <f>Seniori!R5</f>
        <v>05.-06.03.2022</v>
      </c>
      <c r="S5" s="18"/>
      <c r="T5" s="18"/>
      <c r="U5" s="18">
        <f>Seniori!U5</f>
        <v>0</v>
      </c>
      <c r="V5" s="18">
        <f>Seniori!V5</f>
        <v>0</v>
      </c>
      <c r="W5" s="18">
        <f>Seniori!W5</f>
        <v>0</v>
      </c>
      <c r="X5" s="18">
        <f>Seniori!X5</f>
        <v>0</v>
      </c>
      <c r="Y5" s="18" t="str">
        <f>Seniori!Y5</f>
        <v>11.-13.03.2022</v>
      </c>
      <c r="Z5" s="18"/>
      <c r="AA5" s="18" t="str">
        <f>Seniori!AA5</f>
        <v>11.-13.03.2022</v>
      </c>
      <c r="AB5" s="18"/>
      <c r="AC5" s="18"/>
      <c r="AD5" s="18">
        <f>Seniori!AD5</f>
        <v>0</v>
      </c>
      <c r="AE5" s="18">
        <f>Seniori!AE5</f>
        <v>0</v>
      </c>
      <c r="AF5" s="18">
        <f>Seniori!AF5</f>
        <v>0</v>
      </c>
      <c r="AG5" s="18">
        <f>Seniori!AG5</f>
        <v>0</v>
      </c>
      <c r="AH5" s="18" t="str">
        <f>Seniori!AH5</f>
        <v>19.03.2022</v>
      </c>
      <c r="AI5" s="18"/>
      <c r="AJ5" s="18"/>
      <c r="AK5" s="18">
        <f>Seniori!AK5</f>
        <v>0</v>
      </c>
      <c r="AL5" s="18">
        <f>Seniori!AL5</f>
        <v>0</v>
      </c>
      <c r="AM5" s="18">
        <f>Seniori!AM5</f>
        <v>0</v>
      </c>
      <c r="AN5" s="18">
        <f>Seniori!AN5</f>
        <v>0</v>
      </c>
      <c r="AO5" s="18" t="str">
        <f>Seniori!AO5</f>
        <v>03.04.2022</v>
      </c>
      <c r="AP5" s="18"/>
      <c r="AQ5" s="18" t="str">
        <f>Seniori!AQ5</f>
        <v>09.-10.04.2022</v>
      </c>
      <c r="AR5" s="18"/>
      <c r="AS5" s="18"/>
      <c r="AT5" s="18">
        <f>Seniori!AT5</f>
        <v>0</v>
      </c>
      <c r="AU5" s="18">
        <f>Seniori!AU5</f>
        <v>0</v>
      </c>
      <c r="AV5" s="18">
        <f>Seniori!AV5</f>
        <v>0</v>
      </c>
      <c r="AW5" s="18">
        <f>Seniori!AW5</f>
        <v>0</v>
      </c>
      <c r="AX5" s="18">
        <f>Seniori!AX5</f>
        <v>0</v>
      </c>
      <c r="AY5" s="18">
        <f>Seniori!AY5</f>
        <v>0</v>
      </c>
      <c r="AZ5" s="18">
        <f>Seniori!AZ5</f>
        <v>0</v>
      </c>
      <c r="BA5" s="18">
        <f>Seniori!BA5</f>
        <v>0</v>
      </c>
      <c r="BB5" s="18">
        <f>Seniori!BB5</f>
        <v>0</v>
      </c>
      <c r="BC5" s="18">
        <f>Seniori!BC5</f>
        <v>0</v>
      </c>
      <c r="BD5" s="18">
        <f>Seniori!BD5</f>
        <v>0</v>
      </c>
      <c r="BE5" s="18">
        <f>Seniori!BE5</f>
        <v>0</v>
      </c>
      <c r="BF5" s="18">
        <f>Seniori!BF5</f>
        <v>0</v>
      </c>
      <c r="BG5" s="18">
        <f>Seniori!BG5</f>
        <v>0</v>
      </c>
      <c r="BH5" s="18" t="str">
        <f>Seniori!BH5</f>
        <v>16.04.2022</v>
      </c>
      <c r="BI5" s="18"/>
      <c r="BJ5" s="18">
        <f>Seniori!BJ5</f>
        <v>0</v>
      </c>
      <c r="BK5" s="18">
        <f>Seniori!BK5</f>
        <v>0</v>
      </c>
      <c r="BL5" s="18">
        <f>Seniori!BL5</f>
        <v>0</v>
      </c>
      <c r="BM5" s="18">
        <f>Seniori!BM5</f>
        <v>0</v>
      </c>
      <c r="BN5" s="18">
        <f>Seniori!BN5</f>
        <v>0</v>
      </c>
      <c r="BO5" s="18" t="str">
        <f>Seniori!BO5</f>
        <v>14.-16.04.2022</v>
      </c>
      <c r="BP5" s="18"/>
      <c r="BQ5" s="18"/>
      <c r="BR5" s="18"/>
      <c r="BS5" s="18" t="str">
        <f>Seniori!BS5</f>
        <v>30.04.-01.05.2022</v>
      </c>
      <c r="BT5" s="18"/>
      <c r="BU5" s="18"/>
      <c r="BV5" s="18"/>
      <c r="BW5" s="18">
        <f>Seniori!BW5</f>
        <v>0</v>
      </c>
      <c r="BX5" s="18">
        <f>Seniori!BX5</f>
        <v>0</v>
      </c>
      <c r="BY5" s="18">
        <f>Seniori!BY5</f>
        <v>0</v>
      </c>
      <c r="BZ5" s="18">
        <f>Seniori!BZ5</f>
        <v>0</v>
      </c>
      <c r="CA5" s="18">
        <f>Seniori!CA5</f>
        <v>0</v>
      </c>
      <c r="CB5" s="18" t="str">
        <f>Seniori!CB5</f>
        <v>07.05.2022</v>
      </c>
      <c r="CC5" s="18"/>
      <c r="CD5" s="18"/>
      <c r="CE5" s="18">
        <f>Seniori!CE5</f>
        <v>0</v>
      </c>
      <c r="CF5" s="18">
        <f>Seniori!CF5</f>
        <v>0</v>
      </c>
      <c r="CG5" s="18">
        <f>Seniori!CG5</f>
        <v>0</v>
      </c>
      <c r="CH5" s="18" t="str">
        <f>Seniori!CH5</f>
        <v>08.05.2022</v>
      </c>
      <c r="CI5" s="18"/>
      <c r="CJ5" s="18"/>
      <c r="CK5" s="18">
        <f>Seniori!CK5</f>
        <v>0</v>
      </c>
      <c r="CL5" s="18" t="str">
        <f>Seniori!CL5</f>
        <v>14.05.2022</v>
      </c>
      <c r="CM5" s="18"/>
      <c r="CN5" s="18"/>
      <c r="CO5" s="18">
        <f>Seniori!CO5</f>
        <v>0</v>
      </c>
      <c r="CP5" s="18">
        <f>Seniori!CP5</f>
        <v>0</v>
      </c>
      <c r="CQ5" s="18">
        <f>Seniori!CQ5</f>
        <v>0</v>
      </c>
      <c r="CR5" s="18" t="str">
        <f>Seniori!CR5</f>
        <v>20.-22.05.2022</v>
      </c>
      <c r="CS5" s="18"/>
      <c r="CT5" s="18"/>
      <c r="CU5" s="18"/>
      <c r="CV5" s="18" t="str">
        <f>Seniori!CV5</f>
        <v>28.05.2022</v>
      </c>
      <c r="CW5" s="18"/>
      <c r="CX5" s="18"/>
      <c r="CY5" s="18">
        <f>Seniori!CY5</f>
        <v>0</v>
      </c>
      <c r="CZ5" s="18">
        <f>Seniori!CZ5</f>
        <v>0</v>
      </c>
      <c r="DA5" s="18" t="str">
        <f>Seniori!DA5</f>
        <v>04.-05.06.2022</v>
      </c>
      <c r="DB5" s="18"/>
      <c r="DC5" s="18"/>
      <c r="DD5" s="18"/>
      <c r="DE5" s="18">
        <f>Seniori!DE5</f>
        <v>0</v>
      </c>
      <c r="DF5" s="18">
        <f>Seniori!DF5</f>
        <v>0</v>
      </c>
      <c r="DG5" s="18">
        <f>Seniori!DG5</f>
        <v>0</v>
      </c>
      <c r="DH5" s="18">
        <f>Seniori!DH5</f>
        <v>0</v>
      </c>
      <c r="DI5" s="18">
        <f>Seniori!DI5</f>
        <v>0</v>
      </c>
      <c r="DJ5" s="18">
        <f>Seniori!DJ5</f>
        <v>0</v>
      </c>
      <c r="DK5" s="18">
        <f>Seniori!DK5</f>
        <v>0</v>
      </c>
      <c r="DL5" s="18">
        <f>Seniori!DL5</f>
        <v>0</v>
      </c>
      <c r="DM5" s="18">
        <f>Seniori!DM5</f>
        <v>0</v>
      </c>
      <c r="DN5" s="18">
        <f>Seniori!DN5</f>
        <v>0</v>
      </c>
      <c r="DO5" s="18">
        <f>Seniori!DO5</f>
        <v>0</v>
      </c>
      <c r="DP5" s="18" t="str">
        <f>Seniori!DP5</f>
        <v>10.-12.06.2022</v>
      </c>
      <c r="DQ5" s="18"/>
      <c r="DR5" s="18"/>
      <c r="DS5" s="18">
        <f>Seniori!DS5</f>
        <v>0</v>
      </c>
      <c r="DT5" s="18">
        <f>Seniori!DT5</f>
        <v>0</v>
      </c>
      <c r="DU5" s="18">
        <f>Seniori!DU5</f>
        <v>0</v>
      </c>
      <c r="DV5" s="18">
        <f>Seniori!DV5</f>
        <v>0</v>
      </c>
      <c r="DW5" s="18">
        <f>Seniori!DW5</f>
        <v>0</v>
      </c>
      <c r="DX5" s="18">
        <f>Seniori!DX5</f>
        <v>0</v>
      </c>
      <c r="DY5" s="18">
        <f>Seniori!DY5</f>
        <v>0</v>
      </c>
      <c r="DZ5" s="18">
        <f>Seniori!DZ5</f>
        <v>0</v>
      </c>
      <c r="EA5" s="18" t="str">
        <f>Seniori!EA5</f>
        <v>11.-12.06.2022</v>
      </c>
      <c r="EB5" s="18"/>
      <c r="EC5" s="18"/>
      <c r="ED5" s="18">
        <f>Seniori!ED5</f>
        <v>0</v>
      </c>
      <c r="EE5" s="18">
        <f>Seniori!EE5</f>
        <v>0</v>
      </c>
      <c r="EF5" s="18" t="str">
        <f>Seniori!EF5</f>
        <v>11.06.2022</v>
      </c>
      <c r="EG5" s="18"/>
      <c r="EH5" s="18"/>
      <c r="EI5" s="18">
        <f>Seniori!EI5</f>
        <v>0</v>
      </c>
      <c r="EJ5" s="18">
        <f>Seniori!EJ5</f>
        <v>0</v>
      </c>
      <c r="EK5" s="18">
        <f>Seniori!EK5</f>
        <v>0</v>
      </c>
      <c r="EL5" s="18" t="str">
        <f>Seniori!EL5</f>
        <v>12.06.2022</v>
      </c>
      <c r="EM5" s="18" t="str">
        <f>Seniori!EM5</f>
        <v>18.-19.06.2022</v>
      </c>
      <c r="EN5" s="18"/>
      <c r="EO5" s="18"/>
      <c r="EP5" s="18"/>
      <c r="EQ5" s="18">
        <f>Seniori!EQ5</f>
        <v>0</v>
      </c>
      <c r="ER5" s="18">
        <f>Seniori!ER5</f>
        <v>0</v>
      </c>
      <c r="ES5" s="18">
        <f>Seniori!ES5</f>
        <v>0</v>
      </c>
      <c r="ET5" s="18">
        <f>Seniori!ET5</f>
        <v>0</v>
      </c>
      <c r="EU5" s="18">
        <f>Seniori!EU5</f>
        <v>0</v>
      </c>
      <c r="EV5" s="18">
        <f>Seniori!EV5</f>
        <v>0</v>
      </c>
      <c r="EW5" s="18">
        <f>Seniori!EW5</f>
        <v>0</v>
      </c>
      <c r="EX5" s="18">
        <f>Seniori!EX5</f>
        <v>0</v>
      </c>
      <c r="EY5" s="18">
        <f>Seniori!EY5</f>
        <v>0</v>
      </c>
      <c r="EZ5" s="18">
        <f>Seniori!EZ5</f>
        <v>0</v>
      </c>
      <c r="FA5" s="18">
        <f>Seniori!FA5</f>
        <v>0</v>
      </c>
      <c r="FB5" s="18">
        <f>Seniori!FB5</f>
        <v>0</v>
      </c>
      <c r="FC5" s="18">
        <f>Seniori!FC5</f>
        <v>0</v>
      </c>
      <c r="FD5" s="18">
        <f>Seniori!FD5</f>
        <v>0</v>
      </c>
      <c r="FE5" s="18">
        <f>Seniori!FE5</f>
        <v>0</v>
      </c>
      <c r="FF5" s="18" t="str">
        <f>Seniori!FF5</f>
        <v>02.07.2022</v>
      </c>
      <c r="FG5" s="18"/>
      <c r="FH5" s="18"/>
      <c r="FI5" s="18">
        <f>Seniori!FI5</f>
        <v>0</v>
      </c>
      <c r="FJ5" s="18">
        <f>Seniori!FJ5</f>
        <v>0</v>
      </c>
      <c r="FK5" s="18">
        <f>Seniori!FK5</f>
        <v>0</v>
      </c>
      <c r="FL5" s="18">
        <f>Seniori!FL5</f>
        <v>0</v>
      </c>
      <c r="FM5" s="18">
        <f>Seniori!FM5</f>
        <v>0</v>
      </c>
      <c r="FN5" s="18" t="str">
        <f>Seniori!FN5</f>
        <v>03.07.2022</v>
      </c>
      <c r="FO5" s="18"/>
      <c r="FP5" s="18"/>
      <c r="FQ5" s="18">
        <f>Seniori!FQ5</f>
        <v>0</v>
      </c>
      <c r="FR5" s="18" t="str">
        <f>Seniori!FR5</f>
        <v>16.-17.07.2022</v>
      </c>
      <c r="FS5" s="18"/>
      <c r="FT5" s="18"/>
      <c r="FU5" s="18">
        <f>Seniori!FU5</f>
        <v>0</v>
      </c>
      <c r="FV5" s="18">
        <f>Seniori!FV5</f>
        <v>0</v>
      </c>
      <c r="FW5" s="18">
        <f>Seniori!FW5</f>
        <v>0</v>
      </c>
      <c r="FX5" s="18">
        <f>Seniori!FX5</f>
        <v>0</v>
      </c>
      <c r="FY5" s="18">
        <f>Seniori!FY5</f>
        <v>0</v>
      </c>
      <c r="FZ5" s="18">
        <f>Seniori!FZ5</f>
        <v>0</v>
      </c>
      <c r="GA5" s="18">
        <f>Seniori!GA5</f>
        <v>0</v>
      </c>
      <c r="GB5" s="18">
        <f>Seniori!GB5</f>
        <v>0</v>
      </c>
      <c r="GC5" s="18">
        <f>Seniori!GC5</f>
        <v>0</v>
      </c>
      <c r="GD5" s="18">
        <f>Seniori!GD5</f>
        <v>0</v>
      </c>
      <c r="GE5" s="18">
        <f>Seniori!GE5</f>
        <v>0</v>
      </c>
      <c r="GF5" s="18">
        <f>Seniori!GF5</f>
        <v>0</v>
      </c>
      <c r="GG5" s="18">
        <f>Seniori!GG5</f>
        <v>0</v>
      </c>
      <c r="GH5" s="18">
        <f>Seniori!GH5</f>
        <v>0</v>
      </c>
      <c r="GI5" s="18" t="str">
        <f>Seniori!GI5</f>
        <v>31.07.2022</v>
      </c>
      <c r="GJ5" s="18"/>
      <c r="GK5" s="18"/>
      <c r="GL5" s="18">
        <f>Seniori!GL5</f>
        <v>0</v>
      </c>
      <c r="GM5" s="18" t="str">
        <f>Seniori!GM5</f>
        <v>30.-31.08.</v>
      </c>
      <c r="GN5" s="18"/>
      <c r="GO5" s="18"/>
      <c r="GP5" s="18">
        <f>Seniori!GP5</f>
        <v>0</v>
      </c>
      <c r="GQ5" s="18">
        <f>Seniori!GQ5</f>
        <v>0</v>
      </c>
      <c r="GR5" s="18">
        <f>Seniori!GR5</f>
        <v>0</v>
      </c>
      <c r="GS5" s="18">
        <f>Seniori!GS5</f>
        <v>0</v>
      </c>
      <c r="GT5" s="18">
        <f>Seniori!GT5</f>
        <v>0</v>
      </c>
      <c r="GU5" s="18">
        <f>Seniori!GU5</f>
        <v>0</v>
      </c>
      <c r="GV5" s="18">
        <f>Seniori!GV5</f>
        <v>0</v>
      </c>
      <c r="GW5" s="18">
        <f>Seniori!GW5</f>
        <v>0</v>
      </c>
      <c r="GX5" s="18">
        <f>Seniori!GX5</f>
        <v>0</v>
      </c>
      <c r="GY5" s="18">
        <f>Seniori!GY5</f>
        <v>0</v>
      </c>
      <c r="GZ5" s="18">
        <f>Seniori!GZ5</f>
        <v>0</v>
      </c>
      <c r="HA5" s="18" t="str">
        <f>Seniori!HA5</f>
        <v>13.-.14.08.2022</v>
      </c>
      <c r="HB5" s="18"/>
      <c r="HC5" s="18"/>
      <c r="HD5" s="18">
        <f>Seniori!HD5</f>
        <v>0</v>
      </c>
      <c r="HE5" s="18">
        <f>Seniori!HE5</f>
        <v>0</v>
      </c>
      <c r="HF5" s="18">
        <f>Seniori!HF5</f>
        <v>0</v>
      </c>
      <c r="HG5" s="18">
        <f>Seniori!HG5</f>
        <v>0</v>
      </c>
      <c r="HH5" s="18">
        <f>Seniori!HH5</f>
        <v>0</v>
      </c>
      <c r="HI5" s="18">
        <f>Seniori!HI5</f>
        <v>0</v>
      </c>
      <c r="HJ5" s="18">
        <f>Seniori!HJ5</f>
        <v>0</v>
      </c>
      <c r="HK5" s="18">
        <f>Seniori!HK5</f>
        <v>0</v>
      </c>
      <c r="HL5" s="18">
        <f>Seniori!HL5</f>
        <v>0</v>
      </c>
      <c r="HM5" s="18">
        <f>Seniori!HM5</f>
        <v>0</v>
      </c>
      <c r="HN5" s="18">
        <f>Seniori!HN5</f>
        <v>0</v>
      </c>
      <c r="HO5" s="18" t="str">
        <f>Seniori!HO5</f>
        <v>12.-14.08.</v>
      </c>
      <c r="HP5" s="18"/>
      <c r="HQ5" s="18"/>
      <c r="HR5" s="18">
        <f>Seniori!HR5</f>
        <v>0</v>
      </c>
      <c r="HS5" s="18">
        <f>Seniori!HS5</f>
        <v>0</v>
      </c>
      <c r="HT5" s="18">
        <f>Seniori!HT5</f>
        <v>0</v>
      </c>
      <c r="HU5" s="18">
        <f>Seniori!HU5</f>
        <v>0</v>
      </c>
      <c r="HV5" s="18">
        <f>Seniori!HV5</f>
        <v>0</v>
      </c>
      <c r="HW5" s="18">
        <f>Seniori!HW5</f>
        <v>0</v>
      </c>
      <c r="HX5" s="18">
        <f>Seniori!HX5</f>
        <v>0</v>
      </c>
      <c r="HY5" s="18">
        <f>Seniori!HY5</f>
        <v>0</v>
      </c>
      <c r="HZ5" s="18">
        <f>Seniori!HZ5</f>
        <v>0</v>
      </c>
      <c r="IA5" s="18">
        <f>Seniori!IA5</f>
        <v>0</v>
      </c>
      <c r="IB5" s="18">
        <f>Seniori!IB5</f>
        <v>0</v>
      </c>
      <c r="IC5" s="18" t="str">
        <f>Seniori!IC5</f>
        <v>17.-18.03.2022</v>
      </c>
      <c r="ID5" s="18"/>
      <c r="IE5" s="18" t="str">
        <f>Seniori!IE5</f>
        <v>12.-14.08.2022</v>
      </c>
      <c r="IF5" s="18"/>
      <c r="IG5" s="18"/>
      <c r="IH5" s="18">
        <f>Seniori!IH5</f>
        <v>0</v>
      </c>
      <c r="II5" s="18">
        <f>Seniori!II5</f>
        <v>0</v>
      </c>
      <c r="IJ5" s="18" t="str">
        <f>Seniori!IJ5</f>
        <v>20.-21.08.2022</v>
      </c>
      <c r="IK5" s="18"/>
      <c r="IL5" s="18"/>
      <c r="IM5" s="18">
        <f>Seniori!IM5</f>
        <v>0</v>
      </c>
      <c r="IN5" s="18">
        <f>Seniori!IN5</f>
        <v>0</v>
      </c>
      <c r="IO5" s="18">
        <f>Seniori!IO5</f>
        <v>0</v>
      </c>
      <c r="IP5" s="18">
        <f>Seniori!IP5</f>
        <v>0</v>
      </c>
      <c r="IQ5" s="18">
        <f>Seniori!IQ5</f>
        <v>0</v>
      </c>
      <c r="IR5" s="18">
        <f>Seniori!IR5</f>
        <v>0</v>
      </c>
      <c r="IS5" s="18">
        <f>Seniori!IS5</f>
        <v>0</v>
      </c>
      <c r="IT5" s="18">
        <f>Seniori!IT5</f>
        <v>0</v>
      </c>
      <c r="IU5" s="18">
        <f>Seniori!IU5</f>
        <v>0</v>
      </c>
      <c r="IV5" s="18" t="str">
        <f>Seniori!IV5</f>
        <v>28.-30.08.2022</v>
      </c>
      <c r="IW5" s="18"/>
      <c r="IX5" s="18" t="str">
        <f>Seniori!IX5</f>
        <v>29.-30.08.2022</v>
      </c>
      <c r="IY5" s="18"/>
      <c r="IZ5" s="18"/>
      <c r="JA5" s="18">
        <f>Seniori!JA5</f>
        <v>0</v>
      </c>
      <c r="JB5" s="18">
        <f>Seniori!JB5</f>
        <v>0</v>
      </c>
      <c r="JC5" s="18">
        <f>Seniori!JC5</f>
        <v>0</v>
      </c>
      <c r="JD5" s="18">
        <f>Seniori!JD5</f>
        <v>0</v>
      </c>
      <c r="JE5" s="18">
        <f>Seniori!JE5</f>
        <v>0</v>
      </c>
      <c r="JF5" s="18">
        <f>Seniori!JF5</f>
        <v>0</v>
      </c>
      <c r="JG5" s="18">
        <f>Seniori!JG5</f>
        <v>0</v>
      </c>
      <c r="JH5" s="18">
        <f>Seniori!JH5</f>
        <v>0</v>
      </c>
      <c r="JI5" s="18">
        <f>Seniori!JI5</f>
        <v>0</v>
      </c>
      <c r="JJ5" s="18">
        <f>Seniori!JJ5</f>
        <v>0</v>
      </c>
      <c r="JK5" s="18" t="str">
        <f>Seniori!JK5</f>
        <v>17.-18.09.2022</v>
      </c>
      <c r="JL5" s="18"/>
      <c r="JM5" s="18"/>
      <c r="JN5" s="18">
        <f>Seniori!JN5</f>
        <v>0</v>
      </c>
      <c r="JO5" s="18">
        <f>Seniori!JO5</f>
        <v>0</v>
      </c>
      <c r="JP5" s="18">
        <f>Seniori!JP5</f>
        <v>0</v>
      </c>
      <c r="JQ5" s="18">
        <f>Seniori!JQ5</f>
        <v>0</v>
      </c>
      <c r="JR5" s="18">
        <f>Seniori!JR5</f>
        <v>0</v>
      </c>
      <c r="JS5" s="18">
        <f>Seniori!JS5</f>
        <v>0</v>
      </c>
      <c r="JT5" s="18">
        <f>Seniori!JT5</f>
        <v>0</v>
      </c>
      <c r="JU5" s="18">
        <f>Seniori!JU5</f>
        <v>0</v>
      </c>
      <c r="JV5" s="18">
        <f>Seniori!JV5</f>
        <v>0</v>
      </c>
      <c r="JW5" s="18">
        <f>Seniori!JW5</f>
        <v>0</v>
      </c>
      <c r="JX5" s="18">
        <f>Seniori!JX5</f>
        <v>0</v>
      </c>
      <c r="JY5" s="18">
        <f>Seniori!JY5</f>
        <v>0</v>
      </c>
      <c r="JZ5" s="18">
        <f>Seniori!JZ5</f>
        <v>0</v>
      </c>
      <c r="KA5" s="18">
        <f>Seniori!KA5</f>
        <v>0</v>
      </c>
      <c r="KB5" s="18">
        <f>Seniori!KB5</f>
        <v>0</v>
      </c>
      <c r="KC5" s="18">
        <f>Seniori!KC5</f>
        <v>0</v>
      </c>
      <c r="KD5" s="18">
        <f>Seniori!KD5</f>
        <v>0</v>
      </c>
      <c r="KE5" s="18">
        <f>Seniori!KE5</f>
        <v>0</v>
      </c>
      <c r="KF5" s="18">
        <f>Seniori!KF5</f>
        <v>0</v>
      </c>
      <c r="KG5" s="18">
        <f>Seniori!KG5</f>
        <v>0</v>
      </c>
      <c r="KH5" s="18">
        <f>Seniori!KH5</f>
        <v>0</v>
      </c>
      <c r="KI5" s="18">
        <f>Seniori!KI5</f>
        <v>0</v>
      </c>
      <c r="KJ5" s="18">
        <f>Seniori!KJ5</f>
        <v>0</v>
      </c>
      <c r="KK5" s="18" t="str">
        <f>Seniori!KK5</f>
        <v>24.09.2022</v>
      </c>
      <c r="KL5" s="18"/>
      <c r="KM5" s="18" t="str">
        <f>Seniori!KM5</f>
        <v>08.-09.10.2022</v>
      </c>
      <c r="KN5" s="18"/>
      <c r="KO5" s="18"/>
      <c r="KP5" s="18">
        <f>Seniori!KP5</f>
        <v>0</v>
      </c>
      <c r="KQ5" s="18">
        <f>Seniori!KQ5</f>
        <v>0</v>
      </c>
      <c r="KR5" s="18">
        <f>Seniori!KR5</f>
        <v>0</v>
      </c>
      <c r="KS5" s="18">
        <f>Seniori!KS5</f>
        <v>0</v>
      </c>
      <c r="KT5" s="18">
        <f>Seniori!KT5</f>
        <v>0</v>
      </c>
      <c r="KU5" s="18">
        <f>Seniori!KU5</f>
        <v>0</v>
      </c>
      <c r="KV5" s="18">
        <f>Seniori!KV5</f>
        <v>0</v>
      </c>
      <c r="KW5" s="18">
        <f>Seniori!KW5</f>
        <v>0</v>
      </c>
      <c r="KX5" s="18">
        <f>Seniori!KX5</f>
        <v>0</v>
      </c>
      <c r="KY5" s="18">
        <f>Seniori!KY5</f>
        <v>0</v>
      </c>
      <c r="KZ5" s="18">
        <f>Seniori!KZ5</f>
        <v>0</v>
      </c>
      <c r="LA5" s="18" t="str">
        <f>Seniori!LA5</f>
        <v>15.10.2022</v>
      </c>
      <c r="LB5" s="18"/>
      <c r="LC5" s="18">
        <f>Seniori!LC5</f>
        <v>0</v>
      </c>
      <c r="LD5" s="18">
        <f>Seniori!LD5</f>
        <v>0</v>
      </c>
      <c r="LE5" s="18">
        <f>Seniori!LE5</f>
        <v>0</v>
      </c>
      <c r="LF5" s="18">
        <f>Seniori!LF5</f>
        <v>0</v>
      </c>
      <c r="LG5" s="18">
        <f>Seniori!LG5</f>
        <v>0</v>
      </c>
      <c r="LH5" s="18">
        <f>Seniori!LH5</f>
        <v>0</v>
      </c>
      <c r="LI5" s="18" t="str">
        <f>Seniori!LI5</f>
        <v>13.-15.05.2022</v>
      </c>
      <c r="LJ5" s="18"/>
      <c r="LK5" s="18"/>
      <c r="LL5" s="18"/>
      <c r="LM5" s="18" t="str">
        <f>Seniori!LM5</f>
        <v>21.-22.10.2022</v>
      </c>
      <c r="LN5" s="18"/>
      <c r="LO5" s="18"/>
      <c r="LP5" s="18">
        <f>Seniori!LP5</f>
        <v>0</v>
      </c>
      <c r="LQ5" s="18">
        <f>Seniori!LQ5</f>
        <v>0</v>
      </c>
      <c r="LR5" s="18">
        <f>Seniori!LR5</f>
        <v>0</v>
      </c>
      <c r="LS5" s="18">
        <f>Seniori!LS5</f>
        <v>0</v>
      </c>
      <c r="LT5" s="18">
        <f>Seniori!LT5</f>
        <v>0</v>
      </c>
      <c r="LU5" s="18">
        <f>Seniori!LU5</f>
        <v>0</v>
      </c>
      <c r="LV5" s="18">
        <f>Seniori!LV5</f>
        <v>0</v>
      </c>
      <c r="LW5" s="18">
        <f>Seniori!LW5</f>
        <v>0</v>
      </c>
      <c r="LX5" s="18">
        <f>Seniori!LX5</f>
        <v>0</v>
      </c>
      <c r="LY5" s="18">
        <f>Seniori!LY5</f>
        <v>0</v>
      </c>
      <c r="LZ5" s="18">
        <f>Seniori!LZ5</f>
        <v>0</v>
      </c>
      <c r="MA5" s="18">
        <f>Seniori!MA5</f>
        <v>0</v>
      </c>
      <c r="MB5" s="18">
        <f>Seniori!MB5</f>
        <v>0</v>
      </c>
      <c r="MC5" s="18">
        <f>Seniori!MC5</f>
        <v>0</v>
      </c>
      <c r="MD5" s="18">
        <f>Seniori!MD5</f>
        <v>0</v>
      </c>
      <c r="ME5" s="18">
        <f>Seniori!ME5</f>
        <v>0</v>
      </c>
    </row>
    <row r="6" spans="1:343" ht="18" customHeight="1" x14ac:dyDescent="0.25">
      <c r="A6" s="232"/>
      <c r="B6" s="223"/>
      <c r="C6" s="223"/>
      <c r="D6" s="223"/>
      <c r="E6" s="223"/>
      <c r="F6" s="223"/>
      <c r="G6" s="223"/>
      <c r="H6" s="110"/>
      <c r="I6" s="226"/>
      <c r="J6" s="226"/>
      <c r="K6" s="19" t="str">
        <f>Seniori!K6</f>
        <v>Motešice</v>
      </c>
      <c r="L6" s="19"/>
      <c r="M6" s="19">
        <f>Seniori!M6</f>
        <v>0</v>
      </c>
      <c r="N6" s="19">
        <f>Seniori!N6</f>
        <v>0</v>
      </c>
      <c r="O6" s="19">
        <f>Seniori!O6</f>
        <v>0</v>
      </c>
      <c r="P6" s="19">
        <f>Seniori!P6</f>
        <v>0</v>
      </c>
      <c r="Q6" s="19">
        <f>Seniori!Q6</f>
        <v>0</v>
      </c>
      <c r="R6" s="19" t="str">
        <f>Seniori!R6</f>
        <v>Motešice</v>
      </c>
      <c r="S6" s="19"/>
      <c r="T6" s="19"/>
      <c r="U6" s="19">
        <f>Seniori!U6</f>
        <v>0</v>
      </c>
      <c r="V6" s="19">
        <f>Seniori!V6</f>
        <v>0</v>
      </c>
      <c r="W6" s="19">
        <f>Seniori!W6</f>
        <v>0</v>
      </c>
      <c r="X6" s="19">
        <f>Seniori!X6</f>
        <v>0</v>
      </c>
      <c r="Y6" s="19" t="str">
        <f>Seniori!Y6</f>
        <v>Motešice CDI</v>
      </c>
      <c r="Z6" s="19"/>
      <c r="AA6" s="19" t="str">
        <f>Seniori!AA6</f>
        <v>Motešice</v>
      </c>
      <c r="AB6" s="19"/>
      <c r="AC6" s="19"/>
      <c r="AD6" s="19">
        <f>Seniori!AD6</f>
        <v>0</v>
      </c>
      <c r="AE6" s="19">
        <f>Seniori!AE6</f>
        <v>0</v>
      </c>
      <c r="AF6" s="19">
        <f>Seniori!AF6</f>
        <v>0</v>
      </c>
      <c r="AG6" s="19">
        <f>Seniori!AG6</f>
        <v>0</v>
      </c>
      <c r="AH6" s="19" t="str">
        <f>Seniori!AH6</f>
        <v>Pezinok</v>
      </c>
      <c r="AI6" s="19"/>
      <c r="AJ6" s="19"/>
      <c r="AK6" s="19">
        <f>Seniori!AK6</f>
        <v>0</v>
      </c>
      <c r="AL6" s="19">
        <f>Seniori!AL6</f>
        <v>0</v>
      </c>
      <c r="AM6" s="19">
        <f>Seniori!AM6</f>
        <v>0</v>
      </c>
      <c r="AN6" s="19">
        <f>Seniori!AN6</f>
        <v>0</v>
      </c>
      <c r="AO6" s="19" t="str">
        <f>Seniori!AO6</f>
        <v>Veľký Šariš</v>
      </c>
      <c r="AP6" s="19"/>
      <c r="AQ6" s="19" t="str">
        <f>Seniori!AQ6</f>
        <v>Motešice</v>
      </c>
      <c r="AR6" s="19"/>
      <c r="AS6" s="19"/>
      <c r="AT6" s="19">
        <f>Seniori!AT6</f>
        <v>0</v>
      </c>
      <c r="AU6" s="19">
        <f>Seniori!AU6</f>
        <v>0</v>
      </c>
      <c r="AV6" s="19">
        <f>Seniori!AV6</f>
        <v>0</v>
      </c>
      <c r="AW6" s="19">
        <f>Seniori!AW6</f>
        <v>0</v>
      </c>
      <c r="AX6" s="19">
        <f>Seniori!AX6</f>
        <v>0</v>
      </c>
      <c r="AY6" s="19">
        <f>Seniori!AY6</f>
        <v>0</v>
      </c>
      <c r="AZ6" s="19">
        <f>Seniori!AZ6</f>
        <v>0</v>
      </c>
      <c r="BA6" s="19">
        <f>Seniori!BA6</f>
        <v>0</v>
      </c>
      <c r="BB6" s="19">
        <f>Seniori!BB6</f>
        <v>0</v>
      </c>
      <c r="BC6" s="19">
        <f>Seniori!BC6</f>
        <v>0</v>
      </c>
      <c r="BD6" s="19">
        <f>Seniori!BD6</f>
        <v>0</v>
      </c>
      <c r="BE6" s="19">
        <f>Seniori!BE6</f>
        <v>0</v>
      </c>
      <c r="BF6" s="19">
        <f>Seniori!BF6</f>
        <v>0</v>
      </c>
      <c r="BG6" s="19">
        <f>Seniori!BG6</f>
        <v>0</v>
      </c>
      <c r="BH6" s="19" t="str">
        <f>Seniori!BH6</f>
        <v>Pezinok</v>
      </c>
      <c r="BI6" s="19"/>
      <c r="BJ6" s="19">
        <f>Seniori!BJ6</f>
        <v>0</v>
      </c>
      <c r="BK6" s="19">
        <f>Seniori!BK6</f>
        <v>0</v>
      </c>
      <c r="BL6" s="19">
        <f>Seniori!BL6</f>
        <v>0</v>
      </c>
      <c r="BM6" s="19">
        <f>Seniori!BM6</f>
        <v>0</v>
      </c>
      <c r="BN6" s="19">
        <f>Seniori!BN6</f>
        <v>0</v>
      </c>
      <c r="BO6" s="19" t="str">
        <f>Seniori!BO6</f>
        <v>Gőssendorf AUT CDI</v>
      </c>
      <c r="BP6" s="19"/>
      <c r="BQ6" s="19"/>
      <c r="BR6" s="19"/>
      <c r="BS6" s="19" t="str">
        <f>Seniori!BS6</f>
        <v>Máriakálnok HUN</v>
      </c>
      <c r="BT6" s="19"/>
      <c r="BU6" s="19"/>
      <c r="BV6" s="19"/>
      <c r="BW6" s="19">
        <f>Seniori!BW6</f>
        <v>0</v>
      </c>
      <c r="BX6" s="19">
        <f>Seniori!BX6</f>
        <v>0</v>
      </c>
      <c r="BY6" s="19">
        <f>Seniori!BY6</f>
        <v>0</v>
      </c>
      <c r="BZ6" s="19">
        <f>Seniori!BZ6</f>
        <v>0</v>
      </c>
      <c r="CA6" s="19">
        <f>Seniori!CA6</f>
        <v>0</v>
      </c>
      <c r="CB6" s="19" t="str">
        <f>Seniori!CB6</f>
        <v>Sokoľ</v>
      </c>
      <c r="CC6" s="19"/>
      <c r="CD6" s="19"/>
      <c r="CE6" s="19">
        <f>Seniori!CE6</f>
        <v>0</v>
      </c>
      <c r="CF6" s="19">
        <f>Seniori!CF6</f>
        <v>0</v>
      </c>
      <c r="CG6" s="19">
        <f>Seniori!CG6</f>
        <v>0</v>
      </c>
      <c r="CH6" s="19" t="str">
        <f>Seniori!CH6</f>
        <v>Panská Lícha CZE</v>
      </c>
      <c r="CI6" s="19"/>
      <c r="CJ6" s="19"/>
      <c r="CK6" s="19">
        <f>Seniori!CK6</f>
        <v>0</v>
      </c>
      <c r="CL6" s="19" t="str">
        <f>Seniori!CL6</f>
        <v>Vígľaš</v>
      </c>
      <c r="CM6" s="19"/>
      <c r="CN6" s="19"/>
      <c r="CO6" s="19">
        <f>Seniori!CO6</f>
        <v>0</v>
      </c>
      <c r="CP6" s="19">
        <f>Seniori!CP6</f>
        <v>0</v>
      </c>
      <c r="CQ6" s="19">
        <f>Seniori!CQ6</f>
        <v>0</v>
      </c>
      <c r="CR6" s="19" t="str">
        <f>Seniori!CR6</f>
        <v>Olomouc CZE CDI</v>
      </c>
      <c r="CS6" s="19"/>
      <c r="CT6" s="19"/>
      <c r="CU6" s="19"/>
      <c r="CV6" s="19" t="str">
        <f>Seniori!CV6</f>
        <v>Sokoľ</v>
      </c>
      <c r="CW6" s="19"/>
      <c r="CX6" s="19"/>
      <c r="CY6" s="19">
        <f>Seniori!CY6</f>
        <v>0</v>
      </c>
      <c r="CZ6" s="19">
        <f>Seniori!CZ6</f>
        <v>0</v>
      </c>
      <c r="DA6" s="19" t="str">
        <f>Seniori!DA6</f>
        <v>Topoľčianky</v>
      </c>
      <c r="DB6" s="19"/>
      <c r="DC6" s="19"/>
      <c r="DD6" s="19"/>
      <c r="DE6" s="19">
        <f>Seniori!DE6</f>
        <v>0</v>
      </c>
      <c r="DF6" s="19">
        <f>Seniori!DF6</f>
        <v>0</v>
      </c>
      <c r="DG6" s="19">
        <f>Seniori!DG6</f>
        <v>0</v>
      </c>
      <c r="DH6" s="19">
        <f>Seniori!DH6</f>
        <v>0</v>
      </c>
      <c r="DI6" s="19">
        <f>Seniori!DI6</f>
        <v>0</v>
      </c>
      <c r="DJ6" s="19">
        <f>Seniori!DJ6</f>
        <v>0</v>
      </c>
      <c r="DK6" s="19">
        <f>Seniori!DK6</f>
        <v>0</v>
      </c>
      <c r="DL6" s="19">
        <f>Seniori!DL6</f>
        <v>0</v>
      </c>
      <c r="DM6" s="19">
        <f>Seniori!DM6</f>
        <v>0</v>
      </c>
      <c r="DN6" s="19">
        <f>Seniori!DN6</f>
        <v>0</v>
      </c>
      <c r="DO6" s="19">
        <f>Seniori!DO6</f>
        <v>0</v>
      </c>
      <c r="DP6" s="19" t="str">
        <f>Seniori!DP6</f>
        <v>Šamorín CDI</v>
      </c>
      <c r="DQ6" s="19"/>
      <c r="DR6" s="19"/>
      <c r="DS6" s="19">
        <f>Seniori!DS6</f>
        <v>0</v>
      </c>
      <c r="DT6" s="19">
        <f>Seniori!DT6</f>
        <v>0</v>
      </c>
      <c r="DU6" s="19">
        <f>Seniori!DU6</f>
        <v>0</v>
      </c>
      <c r="DV6" s="19">
        <f>Seniori!DV6</f>
        <v>0</v>
      </c>
      <c r="DW6" s="19">
        <f>Seniori!DW6</f>
        <v>0</v>
      </c>
      <c r="DX6" s="19">
        <f>Seniori!DX6</f>
        <v>0</v>
      </c>
      <c r="DY6" s="19">
        <f>Seniori!DY6</f>
        <v>0</v>
      </c>
      <c r="DZ6" s="19">
        <f>Seniori!DZ6</f>
        <v>0</v>
      </c>
      <c r="EA6" s="19" t="str">
        <f>Seniori!EA6</f>
        <v>Šamorín</v>
      </c>
      <c r="EB6" s="19"/>
      <c r="EC6" s="19"/>
      <c r="ED6" s="19">
        <f>Seniori!ED6</f>
        <v>0</v>
      </c>
      <c r="EE6" s="19">
        <f>Seniori!EE6</f>
        <v>0</v>
      </c>
      <c r="EF6" s="19" t="str">
        <f>Seniori!EF6</f>
        <v>Sokoľ</v>
      </c>
      <c r="EG6" s="19"/>
      <c r="EH6" s="19"/>
      <c r="EI6" s="19">
        <f>Seniori!EI6</f>
        <v>0</v>
      </c>
      <c r="EJ6" s="19">
        <f>Seniori!EJ6</f>
        <v>0</v>
      </c>
      <c r="EK6" s="19">
        <f>Seniori!EK6</f>
        <v>0</v>
      </c>
      <c r="EL6" s="19" t="str">
        <f>Seniori!EL6</f>
        <v>Panská Lícha CZE</v>
      </c>
      <c r="EM6" s="19" t="str">
        <f>Seniori!EM6</f>
        <v>Topoľčianky MSR</v>
      </c>
      <c r="EN6" s="19"/>
      <c r="EO6" s="19"/>
      <c r="EP6" s="19"/>
      <c r="EQ6" s="19">
        <f>Seniori!EQ6</f>
        <v>0</v>
      </c>
      <c r="ER6" s="19">
        <f>Seniori!ER6</f>
        <v>0</v>
      </c>
      <c r="ES6" s="19">
        <f>Seniori!ES6</f>
        <v>0</v>
      </c>
      <c r="ET6" s="19">
        <f>Seniori!ET6</f>
        <v>0</v>
      </c>
      <c r="EU6" s="19">
        <f>Seniori!EU6</f>
        <v>0</v>
      </c>
      <c r="EV6" s="19">
        <f>Seniori!EV6</f>
        <v>0</v>
      </c>
      <c r="EW6" s="19">
        <f>Seniori!EW6</f>
        <v>0</v>
      </c>
      <c r="EX6" s="19">
        <f>Seniori!EX6</f>
        <v>0</v>
      </c>
      <c r="EY6" s="19">
        <f>Seniori!EY6</f>
        <v>0</v>
      </c>
      <c r="EZ6" s="19">
        <f>Seniori!EZ6</f>
        <v>0</v>
      </c>
      <c r="FA6" s="19">
        <f>Seniori!FA6</f>
        <v>0</v>
      </c>
      <c r="FB6" s="19">
        <f>Seniori!FB6</f>
        <v>0</v>
      </c>
      <c r="FC6" s="19">
        <f>Seniori!FC6</f>
        <v>0</v>
      </c>
      <c r="FD6" s="19">
        <f>Seniori!FD6</f>
        <v>0</v>
      </c>
      <c r="FE6" s="19">
        <f>Seniori!FE6</f>
        <v>0</v>
      </c>
      <c r="FF6" s="19" t="str">
        <f>Seniori!FF6</f>
        <v>Motešice</v>
      </c>
      <c r="FG6" s="19"/>
      <c r="FH6" s="19"/>
      <c r="FI6" s="19">
        <f>Seniori!FI6</f>
        <v>0</v>
      </c>
      <c r="FJ6" s="19">
        <f>Seniori!FJ6</f>
        <v>0</v>
      </c>
      <c r="FK6" s="19">
        <f>Seniori!FK6</f>
        <v>0</v>
      </c>
      <c r="FL6" s="19">
        <f>Seniori!FL6</f>
        <v>0</v>
      </c>
      <c r="FM6" s="19">
        <f>Seniori!FM6</f>
        <v>0</v>
      </c>
      <c r="FN6" s="19" t="str">
        <f>Seniori!FN6</f>
        <v>Motešice</v>
      </c>
      <c r="FO6" s="19"/>
      <c r="FP6" s="19"/>
      <c r="FQ6" s="19">
        <f>Seniori!FQ6</f>
        <v>0</v>
      </c>
      <c r="FR6" s="19" t="str">
        <f>Seniori!FR6</f>
        <v>Topoľčianky MSR</v>
      </c>
      <c r="FS6" s="19"/>
      <c r="FT6" s="19"/>
      <c r="FU6" s="19">
        <f>Seniori!FU6</f>
        <v>0</v>
      </c>
      <c r="FV6" s="19">
        <f>Seniori!FV6</f>
        <v>0</v>
      </c>
      <c r="FW6" s="19">
        <f>Seniori!FW6</f>
        <v>0</v>
      </c>
      <c r="FX6" s="19">
        <f>Seniori!FX6</f>
        <v>0</v>
      </c>
      <c r="FY6" s="19">
        <f>Seniori!FY6</f>
        <v>0</v>
      </c>
      <c r="FZ6" s="19">
        <f>Seniori!FZ6</f>
        <v>0</v>
      </c>
      <c r="GA6" s="19">
        <f>Seniori!GA6</f>
        <v>0</v>
      </c>
      <c r="GB6" s="19">
        <f>Seniori!GB6</f>
        <v>0</v>
      </c>
      <c r="GC6" s="19">
        <f>Seniori!GC6</f>
        <v>0</v>
      </c>
      <c r="GD6" s="19">
        <f>Seniori!GD6</f>
        <v>0</v>
      </c>
      <c r="GE6" s="19">
        <f>Seniori!GE6</f>
        <v>0</v>
      </c>
      <c r="GF6" s="19">
        <f>Seniori!GF6</f>
        <v>0</v>
      </c>
      <c r="GG6" s="19">
        <f>Seniori!GG6</f>
        <v>0</v>
      </c>
      <c r="GH6" s="19">
        <f>Seniori!GH6</f>
        <v>0</v>
      </c>
      <c r="GI6" s="19" t="str">
        <f>Seniori!GI6</f>
        <v>Spišská Teplica</v>
      </c>
      <c r="GJ6" s="19"/>
      <c r="GK6" s="19"/>
      <c r="GL6" s="19">
        <f>Seniori!GL6</f>
        <v>0</v>
      </c>
      <c r="GM6" s="19" t="str">
        <f>Seniori!GM6</f>
        <v>Olomouc CZE</v>
      </c>
      <c r="GN6" s="19"/>
      <c r="GO6" s="19"/>
      <c r="GP6" s="19">
        <f>Seniori!GP6</f>
        <v>0</v>
      </c>
      <c r="GQ6" s="19">
        <f>Seniori!GQ6</f>
        <v>0</v>
      </c>
      <c r="GR6" s="19">
        <f>Seniori!GR6</f>
        <v>0</v>
      </c>
      <c r="GS6" s="19">
        <f>Seniori!GS6</f>
        <v>0</v>
      </c>
      <c r="GT6" s="19">
        <f>Seniori!GT6</f>
        <v>0</v>
      </c>
      <c r="GU6" s="19">
        <f>Seniori!GU6</f>
        <v>0</v>
      </c>
      <c r="GV6" s="19">
        <f>Seniori!GV6</f>
        <v>0</v>
      </c>
      <c r="GW6" s="19">
        <f>Seniori!GW6</f>
        <v>0</v>
      </c>
      <c r="GX6" s="19">
        <f>Seniori!GX6</f>
        <v>0</v>
      </c>
      <c r="GY6" s="19">
        <f>Seniori!GY6</f>
        <v>0</v>
      </c>
      <c r="GZ6" s="19">
        <f>Seniori!GZ6</f>
        <v>0</v>
      </c>
      <c r="HA6" s="19" t="str">
        <f>Seniori!HA6</f>
        <v>Szilvásvárad HUN</v>
      </c>
      <c r="HB6" s="19"/>
      <c r="HC6" s="19"/>
      <c r="HD6" s="19"/>
      <c r="HE6" s="19">
        <f>Seniori!HE6</f>
        <v>0</v>
      </c>
      <c r="HF6" s="19">
        <f>Seniori!HF6</f>
        <v>0</v>
      </c>
      <c r="HG6" s="19">
        <f>Seniori!HG6</f>
        <v>0</v>
      </c>
      <c r="HH6" s="19">
        <f>Seniori!HH6</f>
        <v>0</v>
      </c>
      <c r="HI6" s="19">
        <f>Seniori!HI6</f>
        <v>0</v>
      </c>
      <c r="HJ6" s="19">
        <f>Seniori!HJ6</f>
        <v>0</v>
      </c>
      <c r="HK6" s="19">
        <f>Seniori!HK6</f>
        <v>0</v>
      </c>
      <c r="HL6" s="19">
        <f>Seniori!HL6</f>
        <v>0</v>
      </c>
      <c r="HM6" s="19">
        <f>Seniori!HM6</f>
        <v>0</v>
      </c>
      <c r="HN6" s="19">
        <f>Seniori!HN6</f>
        <v>0</v>
      </c>
      <c r="HO6" s="19" t="str">
        <f>Seniori!HO6</f>
        <v>Vígľaš MSR</v>
      </c>
      <c r="HP6" s="19"/>
      <c r="HQ6" s="19"/>
      <c r="HR6" s="19">
        <f>Seniori!HR6</f>
        <v>0</v>
      </c>
      <c r="HS6" s="19">
        <f>Seniori!HS6</f>
        <v>0</v>
      </c>
      <c r="HT6" s="19">
        <f>Seniori!HT6</f>
        <v>0</v>
      </c>
      <c r="HU6" s="19">
        <f>Seniori!HU6</f>
        <v>0</v>
      </c>
      <c r="HV6" s="19">
        <f>Seniori!HV6</f>
        <v>0</v>
      </c>
      <c r="HW6" s="19">
        <f>Seniori!HW6</f>
        <v>0</v>
      </c>
      <c r="HX6" s="19">
        <f>Seniori!HX6</f>
        <v>0</v>
      </c>
      <c r="HY6" s="19">
        <f>Seniori!HY6</f>
        <v>0</v>
      </c>
      <c r="HZ6" s="19">
        <f>Seniori!HZ6</f>
        <v>0</v>
      </c>
      <c r="IA6" s="19">
        <f>Seniori!IA6</f>
        <v>0</v>
      </c>
      <c r="IB6" s="19">
        <f>Seniori!IB6</f>
        <v>0</v>
      </c>
      <c r="IC6" s="19" t="str">
        <f>Seniori!IC6</f>
        <v>Ornago ITA CDI</v>
      </c>
      <c r="ID6" s="19"/>
      <c r="IE6" s="19" t="str">
        <f>Seniori!IE6</f>
        <v>Stadl Paura AUT</v>
      </c>
      <c r="IF6" s="19"/>
      <c r="IG6" s="19"/>
      <c r="IH6" s="19">
        <f>Seniori!IH6</f>
        <v>0</v>
      </c>
      <c r="II6" s="19">
        <f>Seniori!II6</f>
        <v>0</v>
      </c>
      <c r="IJ6" s="19" t="str">
        <f>Seniori!IJ6</f>
        <v>Dunajský Klátov</v>
      </c>
      <c r="IK6" s="19"/>
      <c r="IL6" s="19"/>
      <c r="IM6" s="19">
        <f>Seniori!IM6</f>
        <v>0</v>
      </c>
      <c r="IN6" s="19">
        <f>Seniori!IN6</f>
        <v>0</v>
      </c>
      <c r="IO6" s="19">
        <f>Seniori!IO6</f>
        <v>0</v>
      </c>
      <c r="IP6" s="19">
        <f>Seniori!IP6</f>
        <v>0</v>
      </c>
      <c r="IQ6" s="19">
        <f>Seniori!IQ6</f>
        <v>0</v>
      </c>
      <c r="IR6" s="19">
        <f>Seniori!IR6</f>
        <v>0</v>
      </c>
      <c r="IS6" s="19">
        <f>Seniori!IS6</f>
        <v>0</v>
      </c>
      <c r="IT6" s="19">
        <f>Seniori!IT6</f>
        <v>0</v>
      </c>
      <c r="IU6" s="19">
        <f>Seniori!IU6</f>
        <v>0</v>
      </c>
      <c r="IV6" s="19" t="str">
        <f>Seniori!IV6</f>
        <v>Šamorín CDI</v>
      </c>
      <c r="IW6" s="19"/>
      <c r="IX6" s="19" t="str">
        <f>Seniori!IX6</f>
        <v>Šamorín</v>
      </c>
      <c r="IY6" s="19"/>
      <c r="IZ6" s="19"/>
      <c r="JA6" s="19">
        <f>Seniori!JA6</f>
        <v>0</v>
      </c>
      <c r="JB6" s="19">
        <f>Seniori!JB6</f>
        <v>0</v>
      </c>
      <c r="JC6" s="19">
        <f>Seniori!JC6</f>
        <v>0</v>
      </c>
      <c r="JD6" s="19">
        <f>Seniori!JD6</f>
        <v>0</v>
      </c>
      <c r="JE6" s="19">
        <f>Seniori!JE6</f>
        <v>0</v>
      </c>
      <c r="JF6" s="19">
        <f>Seniori!JF6</f>
        <v>0</v>
      </c>
      <c r="JG6" s="19">
        <f>Seniori!JG6</f>
        <v>0</v>
      </c>
      <c r="JH6" s="19">
        <f>Seniori!JH6</f>
        <v>0</v>
      </c>
      <c r="JI6" s="19">
        <f>Seniori!JI6</f>
        <v>0</v>
      </c>
      <c r="JJ6" s="19">
        <f>Seniori!JJ6</f>
        <v>0</v>
      </c>
      <c r="JK6" s="19" t="str">
        <f>Seniori!JK6</f>
        <v>Motešice</v>
      </c>
      <c r="JL6" s="19"/>
      <c r="JM6" s="19"/>
      <c r="JN6" s="19">
        <f>Seniori!JN6</f>
        <v>0</v>
      </c>
      <c r="JO6" s="19">
        <f>Seniori!JO6</f>
        <v>0</v>
      </c>
      <c r="JP6" s="19">
        <f>Seniori!JP6</f>
        <v>0</v>
      </c>
      <c r="JQ6" s="19">
        <f>Seniori!JQ6</f>
        <v>0</v>
      </c>
      <c r="JR6" s="19">
        <f>Seniori!JR6</f>
        <v>0</v>
      </c>
      <c r="JS6" s="19">
        <f>Seniori!JS6</f>
        <v>0</v>
      </c>
      <c r="JT6" s="19">
        <f>Seniori!JT6</f>
        <v>0</v>
      </c>
      <c r="JU6" s="19">
        <f>Seniori!JU6</f>
        <v>0</v>
      </c>
      <c r="JV6" s="19">
        <f>Seniori!JV6</f>
        <v>0</v>
      </c>
      <c r="JW6" s="19">
        <f>Seniori!JW6</f>
        <v>0</v>
      </c>
      <c r="JX6" s="19">
        <f>Seniori!JX6</f>
        <v>0</v>
      </c>
      <c r="JY6" s="19">
        <f>Seniori!JY6</f>
        <v>0</v>
      </c>
      <c r="JZ6" s="19">
        <f>Seniori!JZ6</f>
        <v>0</v>
      </c>
      <c r="KA6" s="19">
        <f>Seniori!KA6</f>
        <v>0</v>
      </c>
      <c r="KB6" s="19">
        <f>Seniori!KB6</f>
        <v>0</v>
      </c>
      <c r="KC6" s="19">
        <f>Seniori!KC6</f>
        <v>0</v>
      </c>
      <c r="KD6" s="19">
        <f>Seniori!KD6</f>
        <v>0</v>
      </c>
      <c r="KE6" s="19">
        <f>Seniori!KE6</f>
        <v>0</v>
      </c>
      <c r="KF6" s="19">
        <f>Seniori!KF6</f>
        <v>0</v>
      </c>
      <c r="KG6" s="19">
        <f>Seniori!KG6</f>
        <v>0</v>
      </c>
      <c r="KH6" s="19">
        <f>Seniori!KH6</f>
        <v>0</v>
      </c>
      <c r="KI6" s="19">
        <f>Seniori!KI6</f>
        <v>0</v>
      </c>
      <c r="KJ6" s="19">
        <f>Seniori!KJ6</f>
        <v>0</v>
      </c>
      <c r="KK6" s="178" t="str">
        <f>Seniori!KK6</f>
        <v>Máriakálnok HUN</v>
      </c>
      <c r="KL6" s="19"/>
      <c r="KM6" s="19" t="str">
        <f>Seniori!KM6</f>
        <v>Pezinok</v>
      </c>
      <c r="KN6" s="19"/>
      <c r="KO6" s="19"/>
      <c r="KP6" s="19">
        <f>Seniori!KP6</f>
        <v>0</v>
      </c>
      <c r="KQ6" s="19">
        <f>Seniori!KQ6</f>
        <v>0</v>
      </c>
      <c r="KR6" s="19">
        <f>Seniori!KR6</f>
        <v>0</v>
      </c>
      <c r="KS6" s="19">
        <f>Seniori!KS6</f>
        <v>0</v>
      </c>
      <c r="KT6" s="19">
        <f>Seniori!KT6</f>
        <v>0</v>
      </c>
      <c r="KU6" s="19">
        <f>Seniori!KU6</f>
        <v>0</v>
      </c>
      <c r="KV6" s="19">
        <f>Seniori!KV6</f>
        <v>0</v>
      </c>
      <c r="KW6" s="19">
        <f>Seniori!KW6</f>
        <v>0</v>
      </c>
      <c r="KX6" s="19">
        <f>Seniori!KX6</f>
        <v>0</v>
      </c>
      <c r="KY6" s="19">
        <f>Seniori!KY6</f>
        <v>0</v>
      </c>
      <c r="KZ6" s="19">
        <f>Seniori!KZ6</f>
        <v>0</v>
      </c>
      <c r="LA6" s="19" t="str">
        <f>Seniori!LA6</f>
        <v>Vígľaš</v>
      </c>
      <c r="LB6" s="19"/>
      <c r="LC6" s="19">
        <f>Seniori!LC6</f>
        <v>0</v>
      </c>
      <c r="LD6" s="19">
        <f>Seniori!LD6</f>
        <v>0</v>
      </c>
      <c r="LE6" s="19">
        <f>Seniori!LE6</f>
        <v>0</v>
      </c>
      <c r="LF6" s="19">
        <f>Seniori!LF6</f>
        <v>0</v>
      </c>
      <c r="LG6" s="19">
        <f>Seniori!LG6</f>
        <v>0</v>
      </c>
      <c r="LH6" s="19">
        <f>Seniori!LH6</f>
        <v>0</v>
      </c>
      <c r="LI6" s="19" t="str">
        <f>Seniori!LI6</f>
        <v>Pilisjászfalu HUN CDI</v>
      </c>
      <c r="LJ6" s="19"/>
      <c r="LK6" s="19"/>
      <c r="LL6" s="19"/>
      <c r="LM6" s="19" t="str">
        <f>Seniori!LM6</f>
        <v>Motešice</v>
      </c>
      <c r="LN6" s="19"/>
      <c r="LO6" s="19"/>
      <c r="LP6" s="19">
        <f>Seniori!LP6</f>
        <v>0</v>
      </c>
      <c r="LQ6" s="19">
        <f>Seniori!LQ6</f>
        <v>0</v>
      </c>
      <c r="LR6" s="19">
        <f>Seniori!LR6</f>
        <v>0</v>
      </c>
      <c r="LS6" s="19">
        <f>Seniori!LS6</f>
        <v>0</v>
      </c>
      <c r="LT6" s="19">
        <f>Seniori!LT6</f>
        <v>0</v>
      </c>
      <c r="LU6" s="19">
        <f>Seniori!LU6</f>
        <v>0</v>
      </c>
      <c r="LV6" s="19">
        <f>Seniori!LV6</f>
        <v>0</v>
      </c>
      <c r="LW6" s="19">
        <f>Seniori!LW6</f>
        <v>0</v>
      </c>
      <c r="LX6" s="19">
        <f>Seniori!LX6</f>
        <v>0</v>
      </c>
      <c r="LY6" s="19">
        <f>Seniori!LY6</f>
        <v>0</v>
      </c>
      <c r="LZ6" s="19">
        <f>Seniori!LZ6</f>
        <v>0</v>
      </c>
      <c r="MA6" s="19">
        <f>Seniori!MA6</f>
        <v>0</v>
      </c>
      <c r="MB6" s="19">
        <f>Seniori!MB6</f>
        <v>0</v>
      </c>
      <c r="MC6" s="19">
        <f>Seniori!MC6</f>
        <v>0</v>
      </c>
      <c r="MD6" s="19">
        <f>Seniori!MD6</f>
        <v>0</v>
      </c>
      <c r="ME6" s="19">
        <f>Seniori!ME6</f>
        <v>0</v>
      </c>
    </row>
    <row r="7" spans="1:343" s="1" customFormat="1" ht="18" customHeight="1" x14ac:dyDescent="0.25">
      <c r="A7" s="233"/>
      <c r="B7" s="224"/>
      <c r="C7" s="224"/>
      <c r="D7" s="224"/>
      <c r="E7" s="224"/>
      <c r="F7" s="224"/>
      <c r="G7" s="224"/>
      <c r="H7" s="111"/>
      <c r="I7" s="227"/>
      <c r="J7" s="227"/>
      <c r="K7" s="20" t="str">
        <f>Seniori!K7</f>
        <v>P1</v>
      </c>
      <c r="L7" s="20" t="str">
        <f>Seniori!L7</f>
        <v>DUB</v>
      </c>
      <c r="M7" s="20" t="str">
        <f>Seniori!M7</f>
        <v>4r</v>
      </c>
      <c r="N7" s="20" t="str">
        <f>Seniori!N7</f>
        <v>DUA</v>
      </c>
      <c r="O7" s="20" t="str">
        <f>Seniori!O7</f>
        <v>JU</v>
      </c>
      <c r="P7" s="20" t="str">
        <f>Seniori!P7</f>
        <v>JD</v>
      </c>
      <c r="Q7" s="20" t="str">
        <f>Seniori!Q7</f>
        <v>IMII</v>
      </c>
      <c r="R7" s="20" t="str">
        <f>Seniori!R7</f>
        <v>P1</v>
      </c>
      <c r="S7" s="20" t="str">
        <f>Seniori!S7</f>
        <v>DUA</v>
      </c>
      <c r="T7" s="20" t="str">
        <f>Seniori!T7</f>
        <v>4r</v>
      </c>
      <c r="U7" s="20" t="str">
        <f>Seniori!U7</f>
        <v>DUB</v>
      </c>
      <c r="V7" s="20" t="str">
        <f>Seniori!V7</f>
        <v>JU</v>
      </c>
      <c r="W7" s="20" t="str">
        <f>Seniori!W7</f>
        <v>JD</v>
      </c>
      <c r="X7" s="20" t="str">
        <f>Seniori!X7</f>
        <v>GP</v>
      </c>
      <c r="Y7" s="20" t="str">
        <f>Seniori!Y7</f>
        <v>JD</v>
      </c>
      <c r="Z7" s="20" t="str">
        <f>Seniori!Z7</f>
        <v>JJ</v>
      </c>
      <c r="AA7" s="20" t="str">
        <f>Seniori!AA7</f>
        <v>P1</v>
      </c>
      <c r="AB7" s="20" t="str">
        <f>Seniori!AB7</f>
        <v>4r</v>
      </c>
      <c r="AC7" s="20" t="str">
        <f>Seniori!AC7</f>
        <v>P3</v>
      </c>
      <c r="AD7" s="20" t="str">
        <f>Seniori!AD7</f>
        <v>DUB</v>
      </c>
      <c r="AE7" s="20" t="str">
        <f>Seniori!AE7</f>
        <v>JU</v>
      </c>
      <c r="AF7" s="20" t="str">
        <f>Seniori!AF7</f>
        <v>4r</v>
      </c>
      <c r="AG7" s="20" t="str">
        <f>Seniori!AG7</f>
        <v>P4</v>
      </c>
      <c r="AH7" s="20" t="str">
        <f>Seniori!AH7</f>
        <v>P1</v>
      </c>
      <c r="AI7" s="20" t="str">
        <f>Seniori!AI7</f>
        <v>DUA</v>
      </c>
      <c r="AJ7" s="20" t="str">
        <f>Seniori!AJ7</f>
        <v>4r</v>
      </c>
      <c r="AK7" s="20" t="str">
        <f>Seniori!AK7</f>
        <v>DD</v>
      </c>
      <c r="AL7" s="20" t="str">
        <f>Seniori!AL7</f>
        <v>JD</v>
      </c>
      <c r="AM7" s="20" t="str">
        <f>Seniori!AM7</f>
        <v>YU</v>
      </c>
      <c r="AN7" s="20" t="str">
        <f>Seniori!AN7</f>
        <v>IMI</v>
      </c>
      <c r="AO7" s="20" t="str">
        <f>Seniori!AO7</f>
        <v>Z1</v>
      </c>
      <c r="AP7" s="20" t="str">
        <f>Seniori!AP7</f>
        <v>Z2</v>
      </c>
      <c r="AQ7" s="20" t="str">
        <f>Seniori!AQ7</f>
        <v>P1</v>
      </c>
      <c r="AR7" s="20" t="str">
        <f>Seniori!AR7</f>
        <v>DUA</v>
      </c>
      <c r="AS7" s="20" t="str">
        <f>Seniori!AS7</f>
        <v>4r</v>
      </c>
      <c r="AT7" s="20" t="str">
        <f>Seniori!AT7</f>
        <v>JU</v>
      </c>
      <c r="AU7" s="20" t="str">
        <f>Seniori!AU7</f>
        <v>JD</v>
      </c>
      <c r="AV7" s="20" t="str">
        <f>Seniori!AV7</f>
        <v>IMI</v>
      </c>
      <c r="AW7" s="20" t="str">
        <f>Seniori!AW7</f>
        <v>IMII</v>
      </c>
      <c r="AX7" s="20" t="str">
        <f>Seniori!AX7</f>
        <v>GP</v>
      </c>
      <c r="AY7" s="20" t="str">
        <f>Seniori!AY7</f>
        <v>P1</v>
      </c>
      <c r="AZ7" s="20" t="str">
        <f>Seniori!AZ7</f>
        <v>DUA</v>
      </c>
      <c r="BA7" s="20" t="str">
        <f>Seniori!BA7</f>
        <v>4r</v>
      </c>
      <c r="BB7" s="20" t="str">
        <f>Seniori!BB7</f>
        <v>JU</v>
      </c>
      <c r="BC7" s="20" t="str">
        <f>Seniori!BC7</f>
        <v>JD</v>
      </c>
      <c r="BD7" s="20" t="str">
        <f>Seniori!BD7</f>
        <v>IMI</v>
      </c>
      <c r="BE7" s="20" t="str">
        <f>Seniori!BE7</f>
        <v>IMII</v>
      </c>
      <c r="BF7" s="20" t="str">
        <f>Seniori!BF7</f>
        <v>GP</v>
      </c>
      <c r="BG7" s="20" t="str">
        <f>Seniori!BG7</f>
        <v>GPS</v>
      </c>
      <c r="BH7" s="20" t="str">
        <f>Seniori!BH7</f>
        <v>P1</v>
      </c>
      <c r="BI7" s="20" t="str">
        <f>Seniori!BI7</f>
        <v>Z5</v>
      </c>
      <c r="BJ7" s="20" t="str">
        <f>Seniori!BJ7</f>
        <v>4r</v>
      </c>
      <c r="BK7" s="20" t="str">
        <f>Seniori!BK7</f>
        <v>DD</v>
      </c>
      <c r="BL7" s="20" t="str">
        <f>Seniori!BL7</f>
        <v>JD</v>
      </c>
      <c r="BM7" s="20" t="str">
        <f>Seniori!BM7</f>
        <v>YU</v>
      </c>
      <c r="BN7" s="20" t="str">
        <f>Seniori!BN7</f>
        <v>IMI</v>
      </c>
      <c r="BO7" s="20" t="str">
        <f>Seniori!BO7</f>
        <v>JD</v>
      </c>
      <c r="BP7" s="20" t="str">
        <f>Seniori!BP7</f>
        <v>YD</v>
      </c>
      <c r="BQ7" s="20" t="str">
        <f>Seniori!BQ7</f>
        <v>JJ</v>
      </c>
      <c r="BR7" s="20" t="str">
        <f>Seniori!BR7</f>
        <v>YJ</v>
      </c>
      <c r="BS7" s="20" t="str">
        <f>Seniori!BS7</f>
        <v>4r</v>
      </c>
      <c r="BT7" s="20" t="str">
        <f>Seniori!BT7</f>
        <v>SG</v>
      </c>
      <c r="BU7" s="20" t="str">
        <f>Seniori!BU7</f>
        <v>YJ</v>
      </c>
      <c r="BV7" s="20" t="str">
        <f>Seniori!BV7</f>
        <v>MKZ3</v>
      </c>
      <c r="BW7" s="20" t="str">
        <f>Seniori!BW7</f>
        <v>4r</v>
      </c>
      <c r="BX7" s="20" t="str">
        <f>Seniori!BX7</f>
        <v>LS5</v>
      </c>
      <c r="BY7" s="20" t="str">
        <f>Seniori!BY7</f>
        <v>LP4</v>
      </c>
      <c r="BZ7" s="20" t="str">
        <f>Seniori!BZ7</f>
        <v>IMI</v>
      </c>
      <c r="CA7" s="20" t="str">
        <f>Seniori!CA7</f>
        <v>JD</v>
      </c>
      <c r="CB7" s="20" t="str">
        <f>Seniori!CB7</f>
        <v>GPv</v>
      </c>
      <c r="CC7" s="20" t="str">
        <f>Seniori!CC7</f>
        <v>DUA</v>
      </c>
      <c r="CD7" s="20" t="str">
        <f>Seniori!CD7</f>
        <v>DD</v>
      </c>
      <c r="CE7" s="20" t="str">
        <f>Seniori!CE7</f>
        <v>JU</v>
      </c>
      <c r="CF7" s="20" t="str">
        <f>Seniori!CF7</f>
        <v>YD</v>
      </c>
      <c r="CG7" s="20" t="str">
        <f>Seniori!CG7</f>
        <v>IMI</v>
      </c>
      <c r="CH7" s="20" t="str">
        <f>Seniori!CH7</f>
        <v>DUA</v>
      </c>
      <c r="CI7" s="20" t="str">
        <f>Seniori!CI7</f>
        <v>DD</v>
      </c>
      <c r="CJ7" s="20" t="str">
        <f>Seniori!CJ7</f>
        <v>SG</v>
      </c>
      <c r="CK7" s="20" t="str">
        <f>Seniori!CK7</f>
        <v>IMI</v>
      </c>
      <c r="CL7" s="20" t="str">
        <f>Seniori!CL7</f>
        <v>DUA</v>
      </c>
      <c r="CM7" s="20" t="str">
        <f>Seniori!CM7</f>
        <v>4r</v>
      </c>
      <c r="CN7" s="20" t="str">
        <f>Seniori!CN7</f>
        <v>L7</v>
      </c>
      <c r="CO7" s="20" t="str">
        <f>Seniori!CO7</f>
        <v>JU</v>
      </c>
      <c r="CP7" s="20" t="str">
        <f>Seniori!CP7</f>
        <v>JD</v>
      </c>
      <c r="CQ7" s="20" t="str">
        <f>Seniori!CQ7</f>
        <v>JJ</v>
      </c>
      <c r="CR7" s="20" t="str">
        <f>Seniori!CR7</f>
        <v>JD</v>
      </c>
      <c r="CS7" s="20" t="str">
        <f>Seniori!CS7</f>
        <v>YD</v>
      </c>
      <c r="CT7" s="20" t="str">
        <f>Seniori!CT7</f>
        <v>JJ</v>
      </c>
      <c r="CU7" s="20" t="str">
        <f>Seniori!CU7</f>
        <v>YJ</v>
      </c>
      <c r="CV7" s="20" t="str">
        <f>Seniori!CV7</f>
        <v>GPv</v>
      </c>
      <c r="CW7" s="20" t="str">
        <f>Seniori!CW7</f>
        <v>DUA</v>
      </c>
      <c r="CX7" s="20" t="str">
        <f>Seniori!CX7</f>
        <v>DD</v>
      </c>
      <c r="CY7" s="20" t="str">
        <f>Seniori!CY7</f>
        <v>JU</v>
      </c>
      <c r="CZ7" s="20" t="str">
        <f>Seniori!CZ7</f>
        <v>YD</v>
      </c>
      <c r="DA7" s="20" t="str">
        <f>Seniori!DA7</f>
        <v>4r</v>
      </c>
      <c r="DB7" s="20" t="str">
        <f>Seniori!DB7</f>
        <v>5rU</v>
      </c>
      <c r="DC7" s="20" t="str">
        <f>Seniori!DC7</f>
        <v>P1</v>
      </c>
      <c r="DD7" s="20" t="str">
        <f>Seniori!DD7</f>
        <v>DUA</v>
      </c>
      <c r="DE7" s="20" t="str">
        <f>Seniori!DE7</f>
        <v>DD</v>
      </c>
      <c r="DF7" s="20" t="str">
        <f>Seniori!DF7</f>
        <v>JU</v>
      </c>
      <c r="DG7" s="20" t="str">
        <f>Seniori!DG7</f>
        <v>YU</v>
      </c>
      <c r="DH7" s="20" t="str">
        <f>Seniori!DH7</f>
        <v>IMI</v>
      </c>
      <c r="DI7" s="20" t="str">
        <f>Seniori!DI7</f>
        <v>4r</v>
      </c>
      <c r="DJ7" s="20" t="str">
        <f>Seniori!DJ7</f>
        <v>5rF</v>
      </c>
      <c r="DK7" s="20" t="str">
        <f>Seniori!DK7</f>
        <v>DUB</v>
      </c>
      <c r="DL7" s="20" t="str">
        <f>Seniori!DL7</f>
        <v>DJ</v>
      </c>
      <c r="DM7" s="20" t="str">
        <f>Seniori!DM7</f>
        <v>JD</v>
      </c>
      <c r="DN7" s="20" t="str">
        <f>Seniori!DN7</f>
        <v>SG</v>
      </c>
      <c r="DO7" s="20" t="str">
        <f>Seniori!DO7</f>
        <v>IMI</v>
      </c>
      <c r="DP7" s="20" t="str">
        <f>Seniori!DP7</f>
        <v>JD</v>
      </c>
      <c r="DQ7" s="20" t="str">
        <f>Seniori!DQ7</f>
        <v>SG</v>
      </c>
      <c r="DR7" s="20" t="str">
        <f>Seniori!DR7</f>
        <v>YD</v>
      </c>
      <c r="DS7" s="20" t="str">
        <f>Seniori!DS7</f>
        <v>5rU</v>
      </c>
      <c r="DT7" s="20" t="str">
        <f>Seniori!DT7</f>
        <v>JJ</v>
      </c>
      <c r="DU7" s="20" t="str">
        <f>Seniori!DU7</f>
        <v>YJ</v>
      </c>
      <c r="DV7" s="20" t="str">
        <f>Seniori!DV7</f>
        <v>IMI</v>
      </c>
      <c r="DW7" s="20" t="str">
        <f>Seniori!DW7</f>
        <v>5rF</v>
      </c>
      <c r="DX7" s="20" t="str">
        <f>Seniori!DX7</f>
        <v>IMIv</v>
      </c>
      <c r="DY7" s="20" t="str">
        <f>Seniori!DY7</f>
        <v>Jv</v>
      </c>
      <c r="DZ7" s="20" t="str">
        <f>Seniori!DZ7</f>
        <v>Yv</v>
      </c>
      <c r="EA7" s="20" t="str">
        <f>Seniori!EA7</f>
        <v>4r</v>
      </c>
      <c r="EB7" s="20" t="str">
        <f>Seniori!EB7</f>
        <v>DUA</v>
      </c>
      <c r="EC7" s="20" t="str">
        <f>Seniori!EC7</f>
        <v>DD</v>
      </c>
      <c r="ED7" s="20" t="str">
        <f>Seniori!ED7</f>
        <v>DUB</v>
      </c>
      <c r="EE7" s="20" t="str">
        <f>Seniori!EE7</f>
        <v>DJ</v>
      </c>
      <c r="EF7" s="20" t="str">
        <f>Seniori!EF7</f>
        <v>GPv</v>
      </c>
      <c r="EG7" s="20" t="str">
        <f>Seniori!EG7</f>
        <v>DUA</v>
      </c>
      <c r="EH7" s="20" t="str">
        <f>Seniori!EH7</f>
        <v>DD</v>
      </c>
      <c r="EI7" s="20" t="str">
        <f>Seniori!EI7</f>
        <v>JU</v>
      </c>
      <c r="EJ7" s="20" t="str">
        <f>Seniori!EJ7</f>
        <v>YD</v>
      </c>
      <c r="EK7" s="20" t="str">
        <f>Seniori!EK7</f>
        <v>IMI</v>
      </c>
      <c r="EL7" s="20" t="str">
        <f>Seniori!EL7</f>
        <v>IMA</v>
      </c>
      <c r="EM7" s="20" t="str">
        <f>Seniori!EM7</f>
        <v>4r</v>
      </c>
      <c r="EN7" s="20" t="str">
        <f>Seniori!EN7</f>
        <v>5rU</v>
      </c>
      <c r="EO7" s="20" t="str">
        <f>Seniori!EO7</f>
        <v>6rU</v>
      </c>
      <c r="EP7" s="20" t="str">
        <f>Seniori!EP7</f>
        <v>P3</v>
      </c>
      <c r="EQ7" s="20" t="str">
        <f>Seniori!EQ7</f>
        <v>DUA</v>
      </c>
      <c r="ER7" s="20" t="str">
        <f>Seniori!ER7</f>
        <v>DD</v>
      </c>
      <c r="ES7" s="20" t="str">
        <f>Seniori!ES7</f>
        <v>JD</v>
      </c>
      <c r="ET7" s="20" t="str">
        <f>Seniori!ET7</f>
        <v>YU</v>
      </c>
      <c r="EU7" s="20" t="str">
        <f>Seniori!EU7</f>
        <v>IMIv</v>
      </c>
      <c r="EV7" s="20" t="str">
        <f>Seniori!EV7</f>
        <v>IMA</v>
      </c>
      <c r="EW7" s="20" t="str">
        <f>Seniori!EW7</f>
        <v>4r</v>
      </c>
      <c r="EX7" s="20" t="str">
        <f>Seniori!EX7</f>
        <v>5rF</v>
      </c>
      <c r="EY7" s="20" t="str">
        <f>Seniori!EY7</f>
        <v>P4</v>
      </c>
      <c r="EZ7" s="20" t="str">
        <f>Seniori!EZ7</f>
        <v>DUB</v>
      </c>
      <c r="FA7" s="20" t="str">
        <f>Seniori!FA7</f>
        <v>DJ</v>
      </c>
      <c r="FB7" s="20" t="str">
        <f>Seniori!FB7</f>
        <v>JJ</v>
      </c>
      <c r="FC7" s="20" t="str">
        <f>Seniori!FC7</f>
        <v>SG</v>
      </c>
      <c r="FD7" s="20" t="str">
        <f>Seniori!FD7</f>
        <v>IMI</v>
      </c>
      <c r="FE7" s="20" t="str">
        <f>Seniori!FE7</f>
        <v>GP</v>
      </c>
      <c r="FF7" s="20" t="str">
        <f>Seniori!FF7</f>
        <v>P1</v>
      </c>
      <c r="FG7" s="20" t="str">
        <f>Seniori!FG7</f>
        <v>P3</v>
      </c>
      <c r="FH7" s="20" t="str">
        <f>Seniori!FH7</f>
        <v>4r</v>
      </c>
      <c r="FI7" s="20" t="str">
        <f>Seniori!FI7</f>
        <v>DUA</v>
      </c>
      <c r="FJ7" s="20" t="str">
        <f>Seniori!FJ7</f>
        <v>DUB</v>
      </c>
      <c r="FK7" s="20" t="str">
        <f>Seniori!FK7</f>
        <v>DD</v>
      </c>
      <c r="FL7" s="20" t="str">
        <f>Seniori!FL7</f>
        <v>YU</v>
      </c>
      <c r="FM7" s="20" t="str">
        <f>Seniori!FM7</f>
        <v>IMI</v>
      </c>
      <c r="FN7" s="20" t="str">
        <f>Seniori!FN7</f>
        <v>P1</v>
      </c>
      <c r="FO7" s="20" t="str">
        <f>Seniori!FO7</f>
        <v>P3</v>
      </c>
      <c r="FP7" s="20" t="str">
        <f>Seniori!FP7</f>
        <v>4r</v>
      </c>
      <c r="FQ7" s="20" t="str">
        <f>Seniori!FQ7</f>
        <v>DUA</v>
      </c>
      <c r="FR7" s="20" t="str">
        <f>Seniori!FR7</f>
        <v>4r</v>
      </c>
      <c r="FS7" s="20" t="str">
        <f>Seniori!FS7</f>
        <v>5rU</v>
      </c>
      <c r="FT7" s="20" t="str">
        <f>Seniori!FT7</f>
        <v>DUA</v>
      </c>
      <c r="FU7" s="20" t="str">
        <f>Seniori!FU7</f>
        <v>DD</v>
      </c>
      <c r="FV7" s="20" t="str">
        <f>Seniori!FV7</f>
        <v>JU</v>
      </c>
      <c r="FW7" s="20" t="str">
        <f>Seniori!FW7</f>
        <v>SG</v>
      </c>
      <c r="FX7" s="20" t="str">
        <f>Seniori!FX7</f>
        <v>YU</v>
      </c>
      <c r="FY7" s="20" t="str">
        <f>Seniori!FY7</f>
        <v>IMI</v>
      </c>
      <c r="FZ7" s="20" t="str">
        <f>Seniori!FZ7</f>
        <v>GP</v>
      </c>
      <c r="GA7" s="20" t="str">
        <f>Seniori!GA7</f>
        <v>5rF</v>
      </c>
      <c r="GB7" s="20" t="str">
        <f>Seniori!GB7</f>
        <v>4r</v>
      </c>
      <c r="GC7" s="20" t="str">
        <f>Seniori!GC7</f>
        <v>YD</v>
      </c>
      <c r="GD7" s="20" t="str">
        <f>Seniori!GD7</f>
        <v>IMIv</v>
      </c>
      <c r="GE7" s="20" t="str">
        <f>Seniori!GE7</f>
        <v>IMA</v>
      </c>
      <c r="GF7" s="20" t="str">
        <f>Seniori!GF7</f>
        <v>JD</v>
      </c>
      <c r="GG7" s="20" t="str">
        <f>Seniori!GG7</f>
        <v>DUB</v>
      </c>
      <c r="GH7" s="20" t="str">
        <f>Seniori!GH7</f>
        <v>DD</v>
      </c>
      <c r="GI7" s="20" t="str">
        <f>Seniori!GI7</f>
        <v>Z2</v>
      </c>
      <c r="GJ7" s="20" t="str">
        <f>Seniori!GJ7</f>
        <v>Z4</v>
      </c>
      <c r="GK7" s="20" t="str">
        <f>Seniori!GK7</f>
        <v>LS1</v>
      </c>
      <c r="GL7" s="20" t="str">
        <f>Seniori!GL7</f>
        <v>LS7</v>
      </c>
      <c r="GM7" s="20" t="str">
        <f>Seniori!GM7</f>
        <v>Z1</v>
      </c>
      <c r="GN7" s="20" t="str">
        <f>Seniori!GN7</f>
        <v>DUA</v>
      </c>
      <c r="GO7" s="20" t="str">
        <f>Seniori!GO7</f>
        <v>DD</v>
      </c>
      <c r="GP7" s="20" t="str">
        <f>Seniori!GP7</f>
        <v>JU</v>
      </c>
      <c r="GQ7" s="20" t="str">
        <f>Seniori!GQ7</f>
        <v>YU</v>
      </c>
      <c r="GR7" s="20" t="str">
        <f>Seniori!GR7</f>
        <v>SG</v>
      </c>
      <c r="GS7" s="20" t="str">
        <f>Seniori!GS7</f>
        <v>IMA</v>
      </c>
      <c r="GT7" s="20" t="str">
        <f>Seniori!GT7</f>
        <v>DUA</v>
      </c>
      <c r="GU7" s="20" t="str">
        <f>Seniori!GU7</f>
        <v>DD</v>
      </c>
      <c r="GV7" s="20" t="str">
        <f>Seniori!GV7</f>
        <v>DJ</v>
      </c>
      <c r="GW7" s="20" t="str">
        <f>Seniori!GW7</f>
        <v>JU</v>
      </c>
      <c r="GX7" s="20" t="str">
        <f>Seniori!GX7</f>
        <v>JD</v>
      </c>
      <c r="GY7" s="20" t="str">
        <f>Seniori!GY7</f>
        <v>SG</v>
      </c>
      <c r="GZ7" s="20" t="str">
        <f>Seniori!GZ7</f>
        <v>IMI</v>
      </c>
      <c r="HA7" s="20" t="str">
        <f>Seniori!HA7</f>
        <v>4r</v>
      </c>
      <c r="HB7" s="20" t="str">
        <f>Seniori!HB7</f>
        <v>5rU</v>
      </c>
      <c r="HC7" s="20" t="str">
        <f>Seniori!HC7</f>
        <v>DD</v>
      </c>
      <c r="HD7" s="20" t="str">
        <f>Seniori!HD7</f>
        <v>JD</v>
      </c>
      <c r="HE7" s="20" t="str">
        <f>Seniori!HE7</f>
        <v>SG</v>
      </c>
      <c r="HF7" s="20" t="str">
        <f>Seniori!HF7</f>
        <v>IMII</v>
      </c>
      <c r="HG7" s="20" t="str">
        <f>Seniori!HG7</f>
        <v>IMI</v>
      </c>
      <c r="HH7" s="20" t="str">
        <f>Seniori!HH7</f>
        <v>4r</v>
      </c>
      <c r="HI7" s="20" t="str">
        <f>Seniori!HI7</f>
        <v>5rF</v>
      </c>
      <c r="HJ7" s="20" t="str">
        <f>Seniori!HJ7</f>
        <v>DJ</v>
      </c>
      <c r="HK7" s="20" t="str">
        <f>Seniori!HK7</f>
        <v>JJ</v>
      </c>
      <c r="HL7" s="20" t="str">
        <f>Seniori!HL7</f>
        <v>YJ</v>
      </c>
      <c r="HM7" s="20" t="str">
        <f>Seniori!HM7</f>
        <v>GP</v>
      </c>
      <c r="HN7" s="20" t="str">
        <f>Seniori!HN7</f>
        <v>IMIv</v>
      </c>
      <c r="HO7" s="20" t="str">
        <f>Seniori!HO7</f>
        <v>Z7</v>
      </c>
      <c r="HP7" s="20" t="str">
        <f>Seniori!HP7</f>
        <v>4r</v>
      </c>
      <c r="HQ7" s="20" t="str">
        <f>Seniori!HQ7</f>
        <v>L7</v>
      </c>
      <c r="HR7" s="20" t="str">
        <f>Seniori!HR7</f>
        <v>S5</v>
      </c>
      <c r="HS7" s="20" t="str">
        <f>Seniori!HS7</f>
        <v>S10</v>
      </c>
      <c r="HT7" s="20" t="str">
        <f>Seniori!HT7</f>
        <v>4r</v>
      </c>
      <c r="HU7" s="20" t="str">
        <f>Seniori!HU7</f>
        <v>DUA</v>
      </c>
      <c r="HV7" s="20" t="str">
        <f>Seniori!HV7</f>
        <v>DD</v>
      </c>
      <c r="HW7" s="20" t="str">
        <f>Seniori!HW7</f>
        <v>JU</v>
      </c>
      <c r="HX7" s="20" t="str">
        <f>Seniori!HX7</f>
        <v>YU</v>
      </c>
      <c r="HY7" s="20" t="str">
        <f>Seniori!HY7</f>
        <v>4r</v>
      </c>
      <c r="HZ7" s="20" t="str">
        <f>Seniori!HZ7</f>
        <v>DUB</v>
      </c>
      <c r="IA7" s="20" t="str">
        <f>Seniori!IA7</f>
        <v>DJ</v>
      </c>
      <c r="IB7" s="20" t="str">
        <f>Seniori!IB7</f>
        <v>JD</v>
      </c>
      <c r="IC7" s="20" t="str">
        <f>Seniori!IC7</f>
        <v>JD</v>
      </c>
      <c r="ID7" s="20" t="str">
        <f>Seniori!ID7</f>
        <v>JJ</v>
      </c>
      <c r="IE7" s="20" t="str">
        <f>Seniori!IE7</f>
        <v>JU</v>
      </c>
      <c r="IF7" s="20" t="str">
        <f>Seniori!IF7</f>
        <v>YU</v>
      </c>
      <c r="IG7" s="20" t="str">
        <f>Seniori!IG7</f>
        <v>JD</v>
      </c>
      <c r="IH7" s="20" t="str">
        <f>Seniori!IH7</f>
        <v>SG</v>
      </c>
      <c r="II7" s="20" t="str">
        <f>Seniori!II7</f>
        <v>JJ</v>
      </c>
      <c r="IJ7" s="20" t="str">
        <f>Seniori!IJ7</f>
        <v>DUA</v>
      </c>
      <c r="IK7" s="20" t="str">
        <f>Seniori!IK7</f>
        <v>DJ</v>
      </c>
      <c r="IL7" s="20" t="str">
        <f>Seniori!IL7</f>
        <v>YJ</v>
      </c>
      <c r="IM7" s="20" t="str">
        <f>Seniori!IM7</f>
        <v>IMI</v>
      </c>
      <c r="IN7" s="20" t="str">
        <f>Seniori!IN7</f>
        <v>4r</v>
      </c>
      <c r="IO7" s="20" t="str">
        <f>Seniori!IO7</f>
        <v>DUA</v>
      </c>
      <c r="IP7" s="20" t="str">
        <f>Seniori!IP7</f>
        <v>DD</v>
      </c>
      <c r="IQ7" s="20" t="str">
        <f>Seniori!IQ7</f>
        <v>5rU</v>
      </c>
      <c r="IR7" s="20" t="str">
        <f>Seniori!IR7</f>
        <v>JD</v>
      </c>
      <c r="IS7" s="20" t="str">
        <f>Seniori!IS7</f>
        <v>YD</v>
      </c>
      <c r="IT7" s="20" t="str">
        <f>Seniori!IT7</f>
        <v>IMII</v>
      </c>
      <c r="IU7" s="20" t="str">
        <f>Seniori!IU7</f>
        <v>4r</v>
      </c>
      <c r="IV7" s="20" t="str">
        <f>Seniori!IV7</f>
        <v>JD</v>
      </c>
      <c r="IW7" s="20" t="str">
        <f>Seniori!IW7</f>
        <v>JJ</v>
      </c>
      <c r="IX7" s="20" t="str">
        <f>Seniori!IX7</f>
        <v>4r</v>
      </c>
      <c r="IY7" s="20" t="str">
        <f>Seniori!IY7</f>
        <v>DUA</v>
      </c>
      <c r="IZ7" s="20" t="str">
        <f>Seniori!IZ7</f>
        <v>5r</v>
      </c>
      <c r="JA7" s="20" t="str">
        <f>Seniori!JA7</f>
        <v>DD</v>
      </c>
      <c r="JB7" s="20" t="str">
        <f>Seniori!JB7</f>
        <v>JU</v>
      </c>
      <c r="JC7" s="20" t="str">
        <f>Seniori!JC7</f>
        <v>YU</v>
      </c>
      <c r="JD7" s="20" t="str">
        <f>Seniori!JD7</f>
        <v>IMI</v>
      </c>
      <c r="JE7" s="20" t="str">
        <f>Seniori!JE7</f>
        <v>GP</v>
      </c>
      <c r="JF7" s="20" t="str">
        <f>Seniori!JF7</f>
        <v>DUB</v>
      </c>
      <c r="JG7" s="20" t="str">
        <f>Seniori!JG7</f>
        <v>DJ</v>
      </c>
      <c r="JH7" s="20" t="str">
        <f>Seniori!JH7</f>
        <v>JJ</v>
      </c>
      <c r="JI7" s="20" t="str">
        <f>Seniori!JI7</f>
        <v>SG</v>
      </c>
      <c r="JJ7" s="20" t="str">
        <f>Seniori!JJ7</f>
        <v>IMI</v>
      </c>
      <c r="JK7" s="20" t="str">
        <f>Seniori!JK7</f>
        <v>P1</v>
      </c>
      <c r="JL7" s="20" t="str">
        <f>Seniori!JL7</f>
        <v>P3</v>
      </c>
      <c r="JM7" s="20" t="str">
        <f>Seniori!JM7</f>
        <v>DUA</v>
      </c>
      <c r="JN7" s="20" t="str">
        <f>Seniori!JN7</f>
        <v>DUB</v>
      </c>
      <c r="JO7" s="20" t="str">
        <f>Seniori!JO7</f>
        <v>4r</v>
      </c>
      <c r="JP7" s="20" t="str">
        <f>Seniori!JP7</f>
        <v>DD</v>
      </c>
      <c r="JQ7" s="20" t="str">
        <f>Seniori!JQ7</f>
        <v>JU</v>
      </c>
      <c r="JR7" s="20" t="str">
        <f>Seniori!JR7</f>
        <v>JD</v>
      </c>
      <c r="JS7" s="20" t="str">
        <f>Seniori!JS7</f>
        <v>JJ</v>
      </c>
      <c r="JT7" s="20" t="str">
        <f>Seniori!JT7</f>
        <v>YU</v>
      </c>
      <c r="JU7" s="20" t="str">
        <f>Seniori!JU7</f>
        <v>IMI</v>
      </c>
      <c r="JV7" s="20" t="str">
        <f>Seniori!JV7</f>
        <v>GP</v>
      </c>
      <c r="JW7" s="20" t="str">
        <f>Seniori!JW7</f>
        <v>GPS</v>
      </c>
      <c r="JX7" s="20" t="str">
        <f>Seniori!JX7</f>
        <v>P1</v>
      </c>
      <c r="JY7" s="20" t="str">
        <f>Seniori!JY7</f>
        <v>P3</v>
      </c>
      <c r="JZ7" s="20" t="str">
        <f>Seniori!JZ7</f>
        <v>DUA</v>
      </c>
      <c r="KA7" s="20" t="str">
        <f>Seniori!KA7</f>
        <v>DUB</v>
      </c>
      <c r="KB7" s="20" t="str">
        <f>Seniori!KB7</f>
        <v>4r</v>
      </c>
      <c r="KC7" s="20" t="str">
        <f>Seniori!KC7</f>
        <v>DD</v>
      </c>
      <c r="KD7" s="20" t="str">
        <f>Seniori!KD7</f>
        <v>JU</v>
      </c>
      <c r="KE7" s="20" t="str">
        <f>Seniori!KE7</f>
        <v>JD</v>
      </c>
      <c r="KF7" s="20" t="str">
        <f>Seniori!KF7</f>
        <v>JJ</v>
      </c>
      <c r="KG7" s="20" t="str">
        <f>Seniori!KG7</f>
        <v>YU</v>
      </c>
      <c r="KH7" s="20" t="str">
        <f>Seniori!KH7</f>
        <v>IMI</v>
      </c>
      <c r="KI7" s="20" t="str">
        <f>Seniori!KI7</f>
        <v>GP</v>
      </c>
      <c r="KJ7" s="20" t="str">
        <f>Seniori!KJ7</f>
        <v>GPS</v>
      </c>
      <c r="KK7" s="20" t="str">
        <f>Seniori!KK7</f>
        <v>JD</v>
      </c>
      <c r="KL7" s="20" t="str">
        <f>Seniori!KL7</f>
        <v>SG</v>
      </c>
      <c r="KM7" s="20" t="str">
        <f>Seniori!KM7</f>
        <v>P1</v>
      </c>
      <c r="KN7" s="20" t="str">
        <f>Seniori!KN7</f>
        <v>Z5</v>
      </c>
      <c r="KO7" s="20" t="str">
        <f>Seniori!KO7</f>
        <v>4r</v>
      </c>
      <c r="KP7" s="20" t="str">
        <f>Seniori!KP7</f>
        <v>DD</v>
      </c>
      <c r="KQ7" s="20" t="str">
        <f>Seniori!KQ7</f>
        <v>JU</v>
      </c>
      <c r="KR7" s="20" t="str">
        <f>Seniori!KR7</f>
        <v>YU</v>
      </c>
      <c r="KS7" s="20" t="str">
        <f>Seniori!KS7</f>
        <v>IMI</v>
      </c>
      <c r="KT7" s="20" t="str">
        <f>Seniori!KT7</f>
        <v>P1</v>
      </c>
      <c r="KU7" s="20" t="str">
        <f>Seniori!KU7</f>
        <v>Z7</v>
      </c>
      <c r="KV7" s="20" t="str">
        <f>Seniori!KV7</f>
        <v>4r</v>
      </c>
      <c r="KW7" s="20" t="str">
        <f>Seniori!KW7</f>
        <v>DJ</v>
      </c>
      <c r="KX7" s="20" t="str">
        <f>Seniori!KX7</f>
        <v>JU</v>
      </c>
      <c r="KY7" s="20" t="str">
        <f>Seniori!KY7</f>
        <v>YJ</v>
      </c>
      <c r="KZ7" s="20" t="str">
        <f>Seniori!KZ7</f>
        <v>IMI</v>
      </c>
      <c r="LA7" s="20" t="str">
        <f>Seniori!LA7</f>
        <v>P1</v>
      </c>
      <c r="LB7" s="20" t="str">
        <f>Seniori!LB7</f>
        <v>DUA</v>
      </c>
      <c r="LC7" s="20" t="str">
        <f>Seniori!LC7</f>
        <v>DD</v>
      </c>
      <c r="LD7" s="20" t="str">
        <f>Seniori!LD7</f>
        <v>JD</v>
      </c>
      <c r="LE7" s="20" t="str">
        <f>Seniori!LE7</f>
        <v>P1</v>
      </c>
      <c r="LF7" s="20" t="str">
        <f>Seniori!LF7</f>
        <v>DUA</v>
      </c>
      <c r="LG7" s="20" t="str">
        <f>Seniori!LG7</f>
        <v>DD</v>
      </c>
      <c r="LH7" s="20" t="str">
        <f>Seniori!LH7</f>
        <v>JD</v>
      </c>
      <c r="LI7" s="20" t="str">
        <f>Seniori!LI7</f>
        <v>5rU</v>
      </c>
      <c r="LJ7" s="20" t="str">
        <f>Seniori!LJ7</f>
        <v>6rU</v>
      </c>
      <c r="LK7" s="20" t="str">
        <f>Seniori!LK7</f>
        <v>5rF</v>
      </c>
      <c r="LL7" s="20" t="str">
        <f>Seniori!LL7</f>
        <v>6rF</v>
      </c>
      <c r="LM7" s="20" t="str">
        <f>Seniori!LM7</f>
        <v>P1</v>
      </c>
      <c r="LN7" s="20" t="str">
        <f>Seniori!LN7</f>
        <v>P3</v>
      </c>
      <c r="LO7" s="20" t="str">
        <f>Seniori!LO7</f>
        <v>DUA</v>
      </c>
      <c r="LP7" s="20" t="str">
        <f>Seniori!LP7</f>
        <v>4r</v>
      </c>
      <c r="LQ7" s="20" t="str">
        <f>Seniori!LQ7</f>
        <v>DD</v>
      </c>
      <c r="LR7" s="20" t="str">
        <f>Seniori!LR7</f>
        <v>JU</v>
      </c>
      <c r="LS7" s="20" t="str">
        <f>Seniori!LS7</f>
        <v>JD</v>
      </c>
      <c r="LT7" s="20" t="str">
        <f>Seniori!LT7</f>
        <v>YU</v>
      </c>
      <c r="LU7" s="20" t="str">
        <f>Seniori!LU7</f>
        <v>IMI</v>
      </c>
      <c r="LV7" s="20" t="str">
        <f>Seniori!LV7</f>
        <v>GP</v>
      </c>
      <c r="LW7" s="20" t="str">
        <f>Seniori!LW7</f>
        <v>P1</v>
      </c>
      <c r="LX7" s="20" t="str">
        <f>Seniori!LX7</f>
        <v>P3</v>
      </c>
      <c r="LY7" s="20" t="str">
        <f>Seniori!LY7</f>
        <v>DUA</v>
      </c>
      <c r="LZ7" s="20" t="str">
        <f>Seniori!LZ7</f>
        <v>4r</v>
      </c>
      <c r="MA7" s="20" t="str">
        <f>Seniori!MA7</f>
        <v>DD</v>
      </c>
      <c r="MB7" s="20" t="str">
        <f>Seniori!MB7</f>
        <v>JD</v>
      </c>
      <c r="MC7" s="20" t="str">
        <f>Seniori!MC7</f>
        <v>JJ</v>
      </c>
      <c r="MD7" s="20" t="str">
        <f>Seniori!MD7</f>
        <v>YJ</v>
      </c>
      <c r="ME7" s="20" t="str">
        <f>Seniori!ME7</f>
        <v>GP</v>
      </c>
    </row>
    <row r="8" spans="1:343" s="42" customFormat="1" ht="18" customHeight="1" x14ac:dyDescent="0.2">
      <c r="A8" s="12">
        <v>1</v>
      </c>
      <c r="B8" s="11" t="s">
        <v>190</v>
      </c>
      <c r="C8" s="1">
        <v>7853</v>
      </c>
      <c r="D8" s="4" t="s">
        <v>289</v>
      </c>
      <c r="E8" s="1">
        <v>6595</v>
      </c>
      <c r="F8" s="1">
        <v>2002</v>
      </c>
      <c r="G8" t="s">
        <v>42</v>
      </c>
      <c r="H8"/>
      <c r="I8" s="1">
        <f>SUM(K8:ME8)</f>
        <v>53.8</v>
      </c>
      <c r="J8" s="12">
        <f>Tabuľka1[[#This Row],[Stĺpec80]]+Tabuľka1[[#This Row],[Stĺpec102]]+Tabuľka1[[#This Row],[Stĺpec101]]+EW11+Tabuľka1[[#This Row],[Stĺpec220]]+Tabuľka1[[#This Row],[Stĺpec219]]+Tabuľka1[[#This Row],[Stĺpec172]]+Tabuľka1[[#This Row],[Stĺpec285]]+HY11+Tabuľka1[[#This Row],[Stĺpec280]]+KN11+KO11+KU11+KV11+LP10</f>
        <v>78.8</v>
      </c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>
        <f>2+1</f>
        <v>3</v>
      </c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>
        <f>3+3</f>
        <v>6</v>
      </c>
      <c r="CM8" s="131"/>
      <c r="CN8" s="131">
        <v>4</v>
      </c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>
        <f>3+1</f>
        <v>4</v>
      </c>
      <c r="DE8" s="131">
        <v>4</v>
      </c>
      <c r="DF8" s="131"/>
      <c r="DG8" s="131"/>
      <c r="DH8" s="131"/>
      <c r="DI8" s="131"/>
      <c r="DJ8" s="132"/>
      <c r="DK8" s="132">
        <v>3</v>
      </c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1"/>
      <c r="DY8" s="131"/>
      <c r="DZ8" s="131"/>
      <c r="EA8" s="131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19"/>
      <c r="FI8" s="119"/>
      <c r="FJ8" s="119"/>
      <c r="FK8" s="119"/>
      <c r="FL8" s="119"/>
      <c r="FM8" s="133"/>
      <c r="FN8" s="119"/>
      <c r="FO8" s="119"/>
      <c r="FP8" s="133"/>
      <c r="FQ8" s="119"/>
      <c r="FR8" s="119"/>
      <c r="FS8" s="119"/>
      <c r="FT8" s="119">
        <f>2+2</f>
        <v>4</v>
      </c>
      <c r="FU8" s="119">
        <f>4+1</f>
        <v>5</v>
      </c>
      <c r="FV8" s="119"/>
      <c r="FW8" s="119"/>
      <c r="FX8" s="119"/>
      <c r="FY8" s="119"/>
      <c r="FZ8" s="119"/>
      <c r="GA8" s="119"/>
      <c r="GB8" s="119"/>
      <c r="GC8" s="119"/>
      <c r="GD8" s="119"/>
      <c r="GE8" s="133"/>
      <c r="GF8" s="119"/>
      <c r="GG8" s="119">
        <f>3+1</f>
        <v>4</v>
      </c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31"/>
      <c r="HN8" s="131"/>
      <c r="HO8" s="131">
        <f>3+2</f>
        <v>5</v>
      </c>
      <c r="HP8" s="131"/>
      <c r="HQ8" s="131"/>
      <c r="HR8" s="131"/>
      <c r="HS8" s="131"/>
      <c r="HT8" s="131"/>
      <c r="HU8" s="131">
        <f>(2+3)*1.2</f>
        <v>6</v>
      </c>
      <c r="HV8" s="131"/>
      <c r="HW8" s="131"/>
      <c r="HX8" s="131"/>
      <c r="HY8" s="131"/>
      <c r="HZ8" s="131">
        <f>(3+1)*1.2</f>
        <v>4.8</v>
      </c>
      <c r="IA8" s="131"/>
      <c r="IB8" s="131"/>
      <c r="IC8" s="131"/>
      <c r="ID8" s="131"/>
      <c r="IE8" s="131"/>
      <c r="IF8" s="131"/>
      <c r="IG8" s="131"/>
      <c r="IH8" s="131"/>
      <c r="II8" s="131"/>
      <c r="IJ8" s="131"/>
      <c r="IK8" s="131"/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19"/>
      <c r="KD8" s="119"/>
      <c r="KE8" s="119"/>
      <c r="KF8" s="119"/>
      <c r="KG8" s="131"/>
      <c r="KH8" s="131"/>
      <c r="KI8" s="131"/>
      <c r="KJ8" s="131"/>
      <c r="KK8" s="131"/>
      <c r="KL8" s="131"/>
      <c r="KM8" s="131"/>
      <c r="KN8" s="131">
        <v>1</v>
      </c>
      <c r="KO8" s="131"/>
      <c r="KP8" s="131"/>
      <c r="KQ8" s="131"/>
      <c r="KR8" s="131"/>
      <c r="KS8" s="131"/>
      <c r="KT8" s="131"/>
      <c r="KU8" s="136" t="s">
        <v>241</v>
      </c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</row>
    <row r="9" spans="1:343" s="42" customFormat="1" ht="18" customHeight="1" x14ac:dyDescent="0.2">
      <c r="A9" s="12"/>
      <c r="B9" s="11"/>
      <c r="C9" s="1"/>
      <c r="D9" s="4" t="s">
        <v>290</v>
      </c>
      <c r="E9" s="1">
        <v>9310</v>
      </c>
      <c r="F9" s="1">
        <v>2012</v>
      </c>
      <c r="G9"/>
      <c r="H9"/>
      <c r="I9" s="1">
        <f t="shared" ref="I9:I48" si="0">SUM(K9:ME9)</f>
        <v>0</v>
      </c>
      <c r="J9" s="12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6" t="s">
        <v>241</v>
      </c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21"/>
      <c r="FI9" s="121"/>
      <c r="FJ9" s="121"/>
      <c r="FK9" s="121"/>
      <c r="FL9" s="121"/>
      <c r="FM9" s="134"/>
      <c r="FN9" s="121"/>
      <c r="FO9" s="121"/>
      <c r="FP9" s="134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34"/>
      <c r="GF9" s="121"/>
      <c r="GG9" s="121"/>
      <c r="GH9" s="121"/>
      <c r="GI9" s="121"/>
      <c r="GJ9" s="121"/>
      <c r="GK9" s="121"/>
      <c r="GL9" s="121"/>
      <c r="GM9" s="121"/>
      <c r="GN9" s="121"/>
      <c r="GO9" s="121"/>
      <c r="GP9" s="121"/>
      <c r="GQ9" s="121"/>
      <c r="GR9" s="121"/>
      <c r="GS9" s="121"/>
      <c r="GT9" s="121"/>
      <c r="GU9" s="121"/>
      <c r="GV9" s="121"/>
      <c r="GW9" s="121"/>
      <c r="GX9" s="121"/>
      <c r="GY9" s="121"/>
      <c r="GZ9" s="121"/>
      <c r="HA9" s="121"/>
      <c r="HB9" s="121"/>
      <c r="HC9" s="121"/>
      <c r="HD9" s="121"/>
      <c r="HE9" s="121"/>
      <c r="HF9" s="121"/>
      <c r="HG9" s="121"/>
      <c r="HH9" s="121"/>
      <c r="HI9" s="121"/>
      <c r="HJ9" s="121"/>
      <c r="HK9" s="121"/>
      <c r="HL9" s="12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19"/>
      <c r="JU9" s="119"/>
      <c r="JV9" s="119"/>
      <c r="JW9" s="119"/>
      <c r="JX9" s="131"/>
      <c r="JY9" s="131"/>
      <c r="JZ9" s="131"/>
      <c r="KA9" s="131"/>
      <c r="KB9" s="131"/>
      <c r="KC9" s="119"/>
      <c r="KD9" s="119"/>
      <c r="KE9" s="119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</row>
    <row r="10" spans="1:343" s="42" customFormat="1" ht="18" customHeight="1" x14ac:dyDescent="0.2">
      <c r="A10" s="12"/>
      <c r="B10" s="11"/>
      <c r="C10" s="1"/>
      <c r="D10" s="4" t="s">
        <v>582</v>
      </c>
      <c r="E10" s="1">
        <v>12108</v>
      </c>
      <c r="F10" s="1"/>
      <c r="G10"/>
      <c r="H10"/>
      <c r="I10" s="1">
        <f t="shared" si="0"/>
        <v>5</v>
      </c>
      <c r="J10" s="12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6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21"/>
      <c r="FI10" s="121"/>
      <c r="FJ10" s="121"/>
      <c r="FK10" s="121"/>
      <c r="FL10" s="121"/>
      <c r="FM10" s="134"/>
      <c r="FN10" s="121"/>
      <c r="FO10" s="121"/>
      <c r="FP10" s="134"/>
      <c r="FQ10" s="121"/>
      <c r="FR10" s="121"/>
      <c r="FS10" s="121"/>
      <c r="FT10" s="121"/>
      <c r="FU10" s="121"/>
      <c r="FV10" s="121"/>
      <c r="FW10" s="121"/>
      <c r="FX10" s="121"/>
      <c r="FY10" s="121"/>
      <c r="FZ10" s="121"/>
      <c r="GA10" s="121"/>
      <c r="GB10" s="121"/>
      <c r="GC10" s="121"/>
      <c r="GD10" s="121"/>
      <c r="GE10" s="134"/>
      <c r="GF10" s="121"/>
      <c r="GG10" s="121"/>
      <c r="GH10" s="121"/>
      <c r="GI10" s="121"/>
      <c r="GJ10" s="121"/>
      <c r="GK10" s="121"/>
      <c r="GL10" s="121"/>
      <c r="GM10" s="121"/>
      <c r="GN10" s="121"/>
      <c r="GO10" s="121"/>
      <c r="GP10" s="121"/>
      <c r="GQ10" s="121"/>
      <c r="GR10" s="121"/>
      <c r="GS10" s="121"/>
      <c r="GT10" s="121"/>
      <c r="GU10" s="121"/>
      <c r="GV10" s="121"/>
      <c r="GW10" s="121"/>
      <c r="GX10" s="121"/>
      <c r="GY10" s="121"/>
      <c r="GZ10" s="121"/>
      <c r="HA10" s="121"/>
      <c r="HB10" s="121"/>
      <c r="HC10" s="121"/>
      <c r="HD10" s="121"/>
      <c r="HE10" s="121"/>
      <c r="HF10" s="121"/>
      <c r="HG10" s="121"/>
      <c r="HH10" s="121"/>
      <c r="HI10" s="121"/>
      <c r="HJ10" s="121"/>
      <c r="HK10" s="121"/>
      <c r="HL10" s="12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21"/>
      <c r="JU10" s="121"/>
      <c r="JV10" s="121"/>
      <c r="JW10" s="121"/>
      <c r="JX10" s="131"/>
      <c r="JY10" s="131"/>
      <c r="JZ10" s="131"/>
      <c r="KA10" s="131"/>
      <c r="KB10" s="131"/>
      <c r="KC10" s="121"/>
      <c r="KD10" s="121"/>
      <c r="KE10" s="12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 t="s">
        <v>241</v>
      </c>
      <c r="LP10" s="131">
        <f>3+2</f>
        <v>5</v>
      </c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</row>
    <row r="11" spans="1:343" s="42" customFormat="1" ht="18" customHeight="1" x14ac:dyDescent="0.2">
      <c r="A11" s="12"/>
      <c r="B11" s="11"/>
      <c r="C11" s="1"/>
      <c r="D11" s="4" t="s">
        <v>452</v>
      </c>
      <c r="E11" s="1">
        <v>11990</v>
      </c>
      <c r="F11" s="1"/>
      <c r="G11"/>
      <c r="H11"/>
      <c r="I11" s="1">
        <f t="shared" si="0"/>
        <v>52</v>
      </c>
      <c r="J11" s="12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6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>
        <v>3</v>
      </c>
      <c r="EN11" s="131"/>
      <c r="EO11" s="131"/>
      <c r="EP11" s="131"/>
      <c r="EQ11" s="131">
        <v>2</v>
      </c>
      <c r="ER11" s="131"/>
      <c r="ES11" s="131"/>
      <c r="ET11" s="131"/>
      <c r="EU11" s="131"/>
      <c r="EV11" s="131"/>
      <c r="EW11" s="131">
        <f>3+5</f>
        <v>8</v>
      </c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21"/>
      <c r="FI11" s="121"/>
      <c r="FJ11" s="121"/>
      <c r="FK11" s="121"/>
      <c r="FL11" s="121"/>
      <c r="FM11" s="134"/>
      <c r="FN11" s="121"/>
      <c r="FO11" s="121"/>
      <c r="FP11" s="134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34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31"/>
      <c r="HN11" s="131"/>
      <c r="HO11" s="131"/>
      <c r="HP11" s="131">
        <f>3+1</f>
        <v>4</v>
      </c>
      <c r="HQ11" s="131"/>
      <c r="HR11" s="131"/>
      <c r="HS11" s="131"/>
      <c r="HT11" s="131">
        <f>3+1</f>
        <v>4</v>
      </c>
      <c r="HU11" s="131">
        <f>1+3</f>
        <v>4</v>
      </c>
      <c r="HV11" s="131"/>
      <c r="HW11" s="131"/>
      <c r="HX11" s="131"/>
      <c r="HY11" s="131">
        <f>3+3</f>
        <v>6</v>
      </c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21"/>
      <c r="JU11" s="121"/>
      <c r="JV11" s="121"/>
      <c r="JW11" s="121"/>
      <c r="JX11" s="131"/>
      <c r="JY11" s="131"/>
      <c r="JZ11" s="131"/>
      <c r="KA11" s="131"/>
      <c r="KB11" s="131"/>
      <c r="KC11" s="121"/>
      <c r="KD11" s="121"/>
      <c r="KE11" s="121"/>
      <c r="KF11" s="131"/>
      <c r="KG11" s="131"/>
      <c r="KH11" s="131"/>
      <c r="KI11" s="131"/>
      <c r="KJ11" s="131"/>
      <c r="KK11" s="131"/>
      <c r="KL11" s="131"/>
      <c r="KM11" s="131"/>
      <c r="KN11" s="131">
        <f>3+2</f>
        <v>5</v>
      </c>
      <c r="KO11" s="131">
        <f>3+2</f>
        <v>5</v>
      </c>
      <c r="KP11" s="131"/>
      <c r="KQ11" s="131"/>
      <c r="KR11" s="131"/>
      <c r="KS11" s="131"/>
      <c r="KT11" s="131"/>
      <c r="KU11" s="131">
        <f>3+3</f>
        <v>6</v>
      </c>
      <c r="KV11" s="131">
        <f>3+2</f>
        <v>5</v>
      </c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</row>
    <row r="12" spans="1:343" s="33" customFormat="1" ht="18" customHeight="1" x14ac:dyDescent="0.2">
      <c r="A12" s="12">
        <v>2</v>
      </c>
      <c r="B12" s="11" t="s">
        <v>195</v>
      </c>
      <c r="C12" s="1">
        <v>10993</v>
      </c>
      <c r="D12" t="s">
        <v>196</v>
      </c>
      <c r="E12" s="1">
        <v>10993</v>
      </c>
      <c r="F12" s="1"/>
      <c r="G12" t="s">
        <v>42</v>
      </c>
      <c r="H12"/>
      <c r="I12" s="1">
        <f t="shared" si="0"/>
        <v>64.400000000000006</v>
      </c>
      <c r="J12" s="12">
        <f>Tabuľka1[[#This Row],[Stĺpec36]]+Tabuľka1[[#This Row],[Stĺpec104]]+Tabuľka1[[#This Row],[Stĺpec102]]+Tabuľka1[[#This Row],[Stĺpec123]]+Tabuľka1[[#This Row],[Stĺpec138]]+Tabuľka1[[#This Row],[Stĺpec165]]+Tabuľka1[[#This Row],[Stĺpec162]]+Tabuľka1[[#This Row],[Stĺpec155]]+Tabuľka1[[#This Row],[Stĺpec153]]+Tabuľka1[[#This Row],[Stĺpec220]]+Tabuľka1[[#This Row],[Stĺpec219]]+Tabuľka1[[#This Row],[Stĺpec207]]+Tabuľka1[[#This Row],[Stĺpec285]]+Tabuľka1[[#This Row],[Stĺpec280]]+Tabuľka1[[#This Row],[Stĺpec320]]</f>
        <v>61.4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>
        <v>1</v>
      </c>
      <c r="AJ12" s="131"/>
      <c r="AK12" s="131">
        <v>2</v>
      </c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>
        <f>4+2</f>
        <v>6</v>
      </c>
      <c r="DC12" s="131"/>
      <c r="DD12" s="131">
        <v>2</v>
      </c>
      <c r="DE12" s="131"/>
      <c r="DF12" s="131"/>
      <c r="DG12" s="131"/>
      <c r="DH12" s="131"/>
      <c r="DI12" s="131"/>
      <c r="DJ12" s="131">
        <v>4</v>
      </c>
      <c r="DK12" s="131">
        <v>2</v>
      </c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>
        <f>(4+5)*1.2</f>
        <v>10.799999999999999</v>
      </c>
      <c r="EO12" s="131"/>
      <c r="EP12" s="131"/>
      <c r="EQ12" s="131">
        <f>3+2</f>
        <v>5</v>
      </c>
      <c r="ER12" s="132"/>
      <c r="ES12" s="132"/>
      <c r="ET12" s="132"/>
      <c r="EU12" s="132"/>
      <c r="EV12" s="132"/>
      <c r="EW12" s="132"/>
      <c r="EX12" s="132">
        <f>4*1.2</f>
        <v>4.8</v>
      </c>
      <c r="EY12" s="132"/>
      <c r="EZ12" s="132">
        <v>3</v>
      </c>
      <c r="FA12" s="131"/>
      <c r="FB12" s="131"/>
      <c r="FC12" s="131"/>
      <c r="FD12" s="131"/>
      <c r="FE12" s="131"/>
      <c r="FF12" s="131"/>
      <c r="FG12" s="131"/>
      <c r="FH12" s="119"/>
      <c r="FI12" s="119"/>
      <c r="FJ12" s="119"/>
      <c r="FK12" s="119"/>
      <c r="FL12" s="119"/>
      <c r="FM12" s="133"/>
      <c r="FN12" s="119"/>
      <c r="FO12" s="119"/>
      <c r="FP12" s="133"/>
      <c r="FQ12" s="119"/>
      <c r="FR12" s="119"/>
      <c r="FS12" s="119"/>
      <c r="FT12" s="119">
        <f>3+3</f>
        <v>6</v>
      </c>
      <c r="FU12" s="119">
        <v>3</v>
      </c>
      <c r="FV12" s="119"/>
      <c r="FW12" s="119"/>
      <c r="FX12" s="119"/>
      <c r="FY12" s="119"/>
      <c r="FZ12" s="119"/>
      <c r="GA12" s="119"/>
      <c r="GB12" s="119"/>
      <c r="GC12" s="119"/>
      <c r="GD12" s="119"/>
      <c r="GE12" s="133"/>
      <c r="GF12" s="119"/>
      <c r="GG12" s="119">
        <v>2</v>
      </c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  <c r="HG12" s="119"/>
      <c r="HH12" s="119"/>
      <c r="HI12" s="119"/>
      <c r="HJ12" s="119"/>
      <c r="HK12" s="119"/>
      <c r="HL12" s="119"/>
      <c r="HM12" s="131"/>
      <c r="HN12" s="131"/>
      <c r="HO12" s="131"/>
      <c r="HP12" s="131"/>
      <c r="HQ12" s="131"/>
      <c r="HR12" s="131"/>
      <c r="HS12" s="131"/>
      <c r="HT12" s="131"/>
      <c r="HU12" s="131">
        <f>3+1.2</f>
        <v>4.2</v>
      </c>
      <c r="HV12" s="131"/>
      <c r="HW12" s="131"/>
      <c r="HX12" s="131"/>
      <c r="HY12" s="131"/>
      <c r="HZ12" s="131">
        <f>(2+1)*1.2</f>
        <v>3.5999999999999996</v>
      </c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19"/>
      <c r="JU12" s="119"/>
      <c r="JV12" s="119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>
        <v>2</v>
      </c>
      <c r="KO12" s="131"/>
      <c r="KP12" s="131"/>
      <c r="KQ12" s="131"/>
      <c r="KR12" s="131"/>
      <c r="KS12" s="131"/>
      <c r="KT12" s="131"/>
      <c r="KU12" s="131">
        <f>2+1</f>
        <v>3</v>
      </c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</row>
    <row r="13" spans="1:343" s="33" customFormat="1" ht="18" customHeight="1" x14ac:dyDescent="0.2">
      <c r="A13" s="12">
        <v>3</v>
      </c>
      <c r="B13" s="11" t="s">
        <v>197</v>
      </c>
      <c r="C13" s="1">
        <v>8604</v>
      </c>
      <c r="D13" t="s">
        <v>198</v>
      </c>
      <c r="E13" s="1">
        <v>9547</v>
      </c>
      <c r="F13" s="1"/>
      <c r="G13" t="s">
        <v>34</v>
      </c>
      <c r="H13"/>
      <c r="I13" s="1">
        <f t="shared" si="0"/>
        <v>51.400000000000006</v>
      </c>
      <c r="J13" s="12">
        <f>Tabuľka1[[#This Row],[Stĺpec10]]+L14+N14+Tabuľka1[[#This Row],[Stĺpec26]]+Tabuľka1[[#This Row],[Stĺpec126]]+AR14+Tabuľka1[[#This Row],[Stĺpec48]]+Tabuľka1[[#This Row],[Stĺpec57]]+Tabuľka1[[#This Row],[Stĺpec129]]+Tabuľka1[[#This Row],[Stĺpec163]]+Tabuľka1[[#This Row],[Stĺpec154]]+Tabuľka1[[#This Row],[Stĺpec285]]+Tabuľka1[[#This Row],[Stĺpec306]]+Tabuľka1[[#This Row],[Stĺpec293]]+Tabuľka1[[#This Row],[Stĺpec340]]</f>
        <v>53.400000000000006</v>
      </c>
      <c r="K13" s="131">
        <v>3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>
        <f>0+3</f>
        <v>3</v>
      </c>
      <c r="AB13" s="131"/>
      <c r="AC13" s="136" t="s">
        <v>241</v>
      </c>
      <c r="AD13" s="131"/>
      <c r="AE13" s="131"/>
      <c r="AF13" s="131"/>
      <c r="AG13" s="136">
        <v>2</v>
      </c>
      <c r="AH13" s="131"/>
      <c r="AI13" s="136" t="s">
        <v>241</v>
      </c>
      <c r="AJ13" s="131"/>
      <c r="AK13" s="131"/>
      <c r="AL13" s="131"/>
      <c r="AM13" s="131"/>
      <c r="AN13" s="131"/>
      <c r="AO13" s="131"/>
      <c r="AP13" s="131"/>
      <c r="AQ13" s="131">
        <v>3</v>
      </c>
      <c r="AR13" s="131"/>
      <c r="AS13" s="131"/>
      <c r="AT13" s="131"/>
      <c r="AU13" s="131"/>
      <c r="AV13" s="131"/>
      <c r="AW13" s="131"/>
      <c r="AX13" s="131"/>
      <c r="AY13" s="131">
        <v>3</v>
      </c>
      <c r="AZ13" s="131"/>
      <c r="BA13" s="131"/>
      <c r="BB13" s="131"/>
      <c r="BC13" s="131"/>
      <c r="BD13" s="131"/>
      <c r="BE13" s="131"/>
      <c r="BF13" s="131"/>
      <c r="BG13" s="131"/>
      <c r="BH13" s="131">
        <v>3</v>
      </c>
      <c r="BI13" s="131">
        <v>3</v>
      </c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6" t="s">
        <v>241</v>
      </c>
      <c r="DD13" s="131">
        <v>1</v>
      </c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>
        <f>3*1.2</f>
        <v>3.5999999999999996</v>
      </c>
      <c r="EQ13" s="136" t="s">
        <v>241</v>
      </c>
      <c r="ER13" s="131"/>
      <c r="ES13" s="131"/>
      <c r="ET13" s="131"/>
      <c r="EU13" s="131"/>
      <c r="EV13" s="131"/>
      <c r="EW13" s="131"/>
      <c r="EX13" s="131"/>
      <c r="EY13" s="131">
        <f>3*1.2</f>
        <v>3.5999999999999996</v>
      </c>
      <c r="EZ13" s="136" t="s">
        <v>241</v>
      </c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>
        <f>3+1.2</f>
        <v>4.2</v>
      </c>
      <c r="HV13" s="131"/>
      <c r="HW13" s="131"/>
      <c r="HX13" s="131"/>
      <c r="HY13" s="131"/>
      <c r="HZ13" s="136" t="s">
        <v>241</v>
      </c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>
        <f>2+1</f>
        <v>3</v>
      </c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>
        <f>3+1</f>
        <v>4</v>
      </c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>
        <f>1+1</f>
        <v>2</v>
      </c>
      <c r="KN13" s="136" t="s">
        <v>241</v>
      </c>
      <c r="KO13" s="131"/>
      <c r="KP13" s="131"/>
      <c r="KQ13" s="131"/>
      <c r="KR13" s="131"/>
      <c r="KS13" s="131"/>
      <c r="KT13" s="131">
        <v>2</v>
      </c>
      <c r="KU13" s="131">
        <v>1</v>
      </c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>
        <v>3</v>
      </c>
      <c r="LP13" s="131"/>
      <c r="LQ13" s="131"/>
      <c r="LR13" s="131"/>
      <c r="LS13" s="131"/>
      <c r="LT13" s="131"/>
      <c r="LU13" s="131"/>
      <c r="LV13" s="131"/>
      <c r="LW13" s="131"/>
      <c r="LX13" s="131"/>
      <c r="LY13" s="131">
        <f>3+1</f>
        <v>4</v>
      </c>
      <c r="LZ13" s="131"/>
      <c r="MA13" s="131"/>
      <c r="MB13" s="131"/>
      <c r="MC13" s="131"/>
      <c r="MD13" s="131"/>
      <c r="ME13" s="131"/>
    </row>
    <row r="14" spans="1:343" s="33" customFormat="1" ht="18" customHeight="1" x14ac:dyDescent="0.2">
      <c r="A14" s="12"/>
      <c r="B14" s="11"/>
      <c r="C14" s="1"/>
      <c r="D14" t="s">
        <v>154</v>
      </c>
      <c r="E14" s="1">
        <v>8781</v>
      </c>
      <c r="F14" s="1">
        <v>2010</v>
      </c>
      <c r="G14"/>
      <c r="H14"/>
      <c r="I14" s="1">
        <f t="shared" si="0"/>
        <v>13</v>
      </c>
      <c r="J14" s="12"/>
      <c r="K14" s="131"/>
      <c r="L14" s="131">
        <v>3</v>
      </c>
      <c r="M14" s="131"/>
      <c r="N14" s="131">
        <v>3</v>
      </c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>
        <f>3+4</f>
        <v>7</v>
      </c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19"/>
      <c r="JI14" s="119"/>
      <c r="JJ14" s="119"/>
      <c r="JK14" s="119"/>
      <c r="JL14" s="119"/>
      <c r="JM14" s="119"/>
      <c r="JN14" s="119"/>
      <c r="JO14" s="119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19"/>
      <c r="KW14" s="119"/>
      <c r="KX14" s="119"/>
      <c r="KY14" s="119"/>
      <c r="KZ14" s="119"/>
      <c r="LA14" s="119"/>
      <c r="LB14" s="119"/>
      <c r="LC14" s="119"/>
      <c r="LD14" s="119"/>
      <c r="LE14" s="119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</row>
    <row r="15" spans="1:343" s="33" customFormat="1" ht="18" customHeight="1" x14ac:dyDescent="0.2">
      <c r="A15" s="12"/>
      <c r="B15" s="11"/>
      <c r="C15" s="1"/>
      <c r="D15" s="4" t="s">
        <v>457</v>
      </c>
      <c r="E15" s="1">
        <v>10856</v>
      </c>
      <c r="F15" s="1"/>
      <c r="G15"/>
      <c r="H15"/>
      <c r="I15" s="1">
        <f t="shared" si="0"/>
        <v>3</v>
      </c>
      <c r="J15" s="12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>
        <v>1</v>
      </c>
      <c r="ER15" s="131"/>
      <c r="ES15" s="131"/>
      <c r="ET15" s="131"/>
      <c r="EU15" s="131"/>
      <c r="EV15" s="131"/>
      <c r="EW15" s="131"/>
      <c r="EX15" s="131"/>
      <c r="EY15" s="131"/>
      <c r="EZ15" s="131">
        <v>2</v>
      </c>
      <c r="FA15" s="131"/>
      <c r="FB15" s="131"/>
      <c r="FC15" s="131"/>
      <c r="FD15" s="131"/>
      <c r="FE15" s="131"/>
      <c r="FF15" s="131"/>
      <c r="FG15" s="131"/>
      <c r="FH15" s="131"/>
      <c r="FI15" s="131" t="s">
        <v>241</v>
      </c>
      <c r="FJ15" s="131" t="s">
        <v>241</v>
      </c>
      <c r="FK15" s="131"/>
      <c r="FL15" s="131"/>
      <c r="FM15" s="131"/>
      <c r="FN15" s="131"/>
      <c r="FO15" s="131"/>
      <c r="FP15" s="131"/>
      <c r="FQ15" s="131" t="s">
        <v>241</v>
      </c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6" t="s">
        <v>241</v>
      </c>
      <c r="HV15" s="131"/>
      <c r="HW15" s="131"/>
      <c r="HX15" s="131"/>
      <c r="HY15" s="131"/>
      <c r="HZ15" s="136" t="s">
        <v>241</v>
      </c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21"/>
      <c r="JI15" s="121"/>
      <c r="JJ15" s="121"/>
      <c r="JK15" s="121"/>
      <c r="JL15" s="121"/>
      <c r="JM15" s="121"/>
      <c r="JN15" s="121"/>
      <c r="JO15" s="12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</row>
    <row r="16" spans="1:343" s="33" customFormat="1" ht="18" customHeight="1" x14ac:dyDescent="0.2">
      <c r="A16" s="12">
        <v>4</v>
      </c>
      <c r="B16" s="11" t="s">
        <v>213</v>
      </c>
      <c r="C16" s="1">
        <v>8872</v>
      </c>
      <c r="D16" t="s">
        <v>214</v>
      </c>
      <c r="E16" s="1">
        <v>11400</v>
      </c>
      <c r="F16" s="1"/>
      <c r="G16" t="s">
        <v>34</v>
      </c>
      <c r="H16"/>
      <c r="I16" s="1">
        <f t="shared" ref="I16:I22" si="1">SUM(K16:ME16)</f>
        <v>5</v>
      </c>
      <c r="J16" s="12">
        <v>29</v>
      </c>
      <c r="K16" s="131">
        <v>2</v>
      </c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>
        <v>3</v>
      </c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</row>
    <row r="17" spans="1:343" s="33" customFormat="1" ht="18" customHeight="1" x14ac:dyDescent="0.2">
      <c r="A17" s="12"/>
      <c r="B17" s="11"/>
      <c r="C17" s="1"/>
      <c r="D17" s="4" t="s">
        <v>248</v>
      </c>
      <c r="E17" s="1">
        <v>11678</v>
      </c>
      <c r="F17" s="1"/>
      <c r="G17"/>
      <c r="H17"/>
      <c r="I17" s="1">
        <f t="shared" si="1"/>
        <v>1</v>
      </c>
      <c r="J17" s="12"/>
      <c r="K17" s="131">
        <v>1</v>
      </c>
      <c r="L17" s="131"/>
      <c r="M17" s="131"/>
      <c r="N17" s="131"/>
      <c r="O17" s="131"/>
      <c r="P17" s="131"/>
      <c r="Q17" s="131"/>
      <c r="R17" s="136" t="s">
        <v>241</v>
      </c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</row>
    <row r="18" spans="1:343" s="33" customFormat="1" ht="18" customHeight="1" x14ac:dyDescent="0.2">
      <c r="A18" s="12"/>
      <c r="B18" s="11"/>
      <c r="C18" s="1"/>
      <c r="D18" s="4" t="s">
        <v>331</v>
      </c>
      <c r="E18" s="1">
        <v>11848</v>
      </c>
      <c r="F18" s="1"/>
      <c r="G18"/>
      <c r="H18"/>
      <c r="I18" s="1">
        <f t="shared" si="1"/>
        <v>4</v>
      </c>
      <c r="J18" s="12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>
        <v>2</v>
      </c>
      <c r="AR18" s="131"/>
      <c r="AS18" s="131"/>
      <c r="AT18" s="131"/>
      <c r="AU18" s="131"/>
      <c r="AV18" s="131"/>
      <c r="AW18" s="131"/>
      <c r="AX18" s="131"/>
      <c r="AY18" s="131">
        <v>2</v>
      </c>
      <c r="AZ18" s="131"/>
      <c r="BA18" s="131"/>
      <c r="BB18" s="131"/>
      <c r="BC18" s="131"/>
      <c r="BD18" s="131"/>
      <c r="BE18" s="131"/>
      <c r="BF18" s="131"/>
      <c r="BG18" s="131"/>
      <c r="BH18" s="136" t="s">
        <v>241</v>
      </c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</row>
    <row r="19" spans="1:343" s="33" customFormat="1" ht="18" customHeight="1" x14ac:dyDescent="0.2">
      <c r="A19" s="12"/>
      <c r="B19" s="11"/>
      <c r="C19" s="1"/>
      <c r="D19" s="4" t="s">
        <v>425</v>
      </c>
      <c r="E19" s="1">
        <v>11986</v>
      </c>
      <c r="F19" s="1">
        <v>2018</v>
      </c>
      <c r="G19"/>
      <c r="H19"/>
      <c r="I19" s="1">
        <f t="shared" si="1"/>
        <v>0</v>
      </c>
      <c r="J19" s="12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6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6" t="s">
        <v>241</v>
      </c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</row>
    <row r="20" spans="1:343" s="33" customFormat="1" ht="18" customHeight="1" x14ac:dyDescent="0.2">
      <c r="A20" s="12"/>
      <c r="B20" s="11"/>
      <c r="C20" s="1"/>
      <c r="D20" s="4" t="s">
        <v>451</v>
      </c>
      <c r="E20" s="1">
        <v>12022</v>
      </c>
      <c r="F20" s="1"/>
      <c r="G20"/>
      <c r="H20"/>
      <c r="I20" s="1">
        <f t="shared" si="1"/>
        <v>17</v>
      </c>
      <c r="J20" s="12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6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6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>
        <v>1</v>
      </c>
      <c r="EQ20" s="131"/>
      <c r="ER20" s="131"/>
      <c r="ES20" s="131"/>
      <c r="ET20" s="131"/>
      <c r="EU20" s="131"/>
      <c r="EV20" s="131"/>
      <c r="EW20" s="131"/>
      <c r="EX20" s="131"/>
      <c r="EY20" s="131">
        <v>2</v>
      </c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6" t="s">
        <v>241</v>
      </c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 t="s">
        <v>241</v>
      </c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>
        <v>2</v>
      </c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>
        <v>2</v>
      </c>
      <c r="JL20" s="131">
        <v>2</v>
      </c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>
        <v>1</v>
      </c>
      <c r="JY20" s="131">
        <v>2</v>
      </c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6" t="s">
        <v>241</v>
      </c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>
        <v>2</v>
      </c>
      <c r="LO20" s="131"/>
      <c r="LP20" s="131"/>
      <c r="LQ20" s="131"/>
      <c r="LR20" s="131"/>
      <c r="LS20" s="131"/>
      <c r="LT20" s="131"/>
      <c r="LU20" s="131"/>
      <c r="LV20" s="131"/>
      <c r="LW20" s="131">
        <v>3</v>
      </c>
      <c r="LX20" s="131" t="s">
        <v>241</v>
      </c>
      <c r="LY20" s="131"/>
      <c r="LZ20" s="131"/>
      <c r="MA20" s="131"/>
      <c r="MB20" s="131"/>
      <c r="MC20" s="131"/>
      <c r="MD20" s="131"/>
      <c r="ME20" s="131"/>
    </row>
    <row r="21" spans="1:343" s="33" customFormat="1" ht="18" customHeight="1" x14ac:dyDescent="0.2">
      <c r="A21" s="12"/>
      <c r="B21" s="11"/>
      <c r="C21" s="1"/>
      <c r="D21" s="4" t="s">
        <v>581</v>
      </c>
      <c r="E21" s="1">
        <v>8991</v>
      </c>
      <c r="F21" s="1"/>
      <c r="G21"/>
      <c r="H21"/>
      <c r="I21" s="1">
        <f t="shared" si="1"/>
        <v>2</v>
      </c>
      <c r="J21" s="12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6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6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6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6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>
        <v>2</v>
      </c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</row>
    <row r="22" spans="1:343" s="33" customFormat="1" ht="18" customHeight="1" x14ac:dyDescent="0.2">
      <c r="A22" s="12"/>
      <c r="B22" s="11"/>
      <c r="C22" s="1"/>
      <c r="D22" s="4" t="s">
        <v>332</v>
      </c>
      <c r="E22" s="1">
        <v>11847</v>
      </c>
      <c r="F22" s="1"/>
      <c r="G22"/>
      <c r="H22"/>
      <c r="I22" s="1">
        <f t="shared" si="1"/>
        <v>1</v>
      </c>
      <c r="J22" s="12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>
        <v>1</v>
      </c>
      <c r="AR22" s="131"/>
      <c r="AS22" s="131"/>
      <c r="AT22" s="131"/>
      <c r="AU22" s="131"/>
      <c r="AV22" s="131"/>
      <c r="AW22" s="131"/>
      <c r="AX22" s="131"/>
      <c r="AY22" s="136" t="s">
        <v>241</v>
      </c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</row>
    <row r="23" spans="1:343" s="33" customFormat="1" ht="18" customHeight="1" x14ac:dyDescent="0.2">
      <c r="A23" s="12">
        <v>5</v>
      </c>
      <c r="B23" s="11" t="s">
        <v>520</v>
      </c>
      <c r="C23" s="1">
        <v>9004</v>
      </c>
      <c r="D23" t="s">
        <v>521</v>
      </c>
      <c r="E23" s="1">
        <v>11273</v>
      </c>
      <c r="F23" s="1"/>
      <c r="G23" t="s">
        <v>121</v>
      </c>
      <c r="H23"/>
      <c r="I23" s="1">
        <f>SUM(K23:ME23)</f>
        <v>8</v>
      </c>
      <c r="J23" s="12">
        <f>SUM(I23:I25)</f>
        <v>29</v>
      </c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6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21"/>
      <c r="JI23" s="121"/>
      <c r="JJ23" s="121"/>
      <c r="JK23" s="121">
        <v>3</v>
      </c>
      <c r="JL23" s="121"/>
      <c r="JM23" s="121"/>
      <c r="JN23" s="121"/>
      <c r="JO23" s="121"/>
      <c r="JP23" s="131"/>
      <c r="JQ23" s="131"/>
      <c r="JR23" s="131"/>
      <c r="JS23" s="131"/>
      <c r="JT23" s="131"/>
      <c r="JU23" s="131"/>
      <c r="JV23" s="131"/>
      <c r="JW23" s="131"/>
      <c r="JX23" s="131">
        <v>2</v>
      </c>
      <c r="JY23" s="131">
        <v>3</v>
      </c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</row>
    <row r="24" spans="1:343" s="33" customFormat="1" ht="18" customHeight="1" x14ac:dyDescent="0.2">
      <c r="A24" s="12"/>
      <c r="B24" s="11"/>
      <c r="C24" s="1"/>
      <c r="D24" s="4" t="s">
        <v>531</v>
      </c>
      <c r="E24" s="1">
        <v>12028</v>
      </c>
      <c r="F24" s="1">
        <v>2013</v>
      </c>
      <c r="G24" s="4"/>
      <c r="H24"/>
      <c r="I24" s="1">
        <f>SUM(K24:ME24)</f>
        <v>7</v>
      </c>
      <c r="J24" s="12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6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21"/>
      <c r="JI24" s="121"/>
      <c r="JJ24" s="121"/>
      <c r="JK24" s="121"/>
      <c r="JL24" s="121"/>
      <c r="JM24" s="121"/>
      <c r="JN24" s="121"/>
      <c r="JO24" s="12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6" t="s">
        <v>241</v>
      </c>
      <c r="KN24" s="131"/>
      <c r="KO24" s="131"/>
      <c r="KP24" s="131"/>
      <c r="KQ24" s="131"/>
      <c r="KR24" s="131"/>
      <c r="KS24" s="131"/>
      <c r="KT24" s="131">
        <v>1</v>
      </c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 t="s">
        <v>241</v>
      </c>
      <c r="LN24" s="131">
        <v>3</v>
      </c>
      <c r="LO24" s="131"/>
      <c r="LP24" s="131"/>
      <c r="LQ24" s="131"/>
      <c r="LR24" s="131"/>
      <c r="LS24" s="131"/>
      <c r="LT24" s="131"/>
      <c r="LU24" s="131"/>
      <c r="LV24" s="131"/>
      <c r="LW24" s="131" t="s">
        <v>241</v>
      </c>
      <c r="LX24" s="131">
        <v>3</v>
      </c>
      <c r="LY24" s="131"/>
      <c r="LZ24" s="131"/>
      <c r="MA24" s="131"/>
      <c r="MB24" s="131"/>
      <c r="MC24" s="131"/>
      <c r="MD24" s="131"/>
      <c r="ME24" s="131"/>
    </row>
    <row r="25" spans="1:343" s="33" customFormat="1" ht="18" customHeight="1" x14ac:dyDescent="0.2">
      <c r="A25" s="12"/>
      <c r="B25" s="11"/>
      <c r="C25" s="1"/>
      <c r="D25" s="4" t="s">
        <v>525</v>
      </c>
      <c r="E25" s="1">
        <v>11608</v>
      </c>
      <c r="F25" s="1"/>
      <c r="G25"/>
      <c r="H25"/>
      <c r="I25" s="1">
        <f>SUM(K25:ME25)</f>
        <v>14</v>
      </c>
      <c r="J25" s="12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6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21"/>
      <c r="JI25" s="121"/>
      <c r="JJ25" s="121"/>
      <c r="JK25" s="121" t="s">
        <v>241</v>
      </c>
      <c r="JL25" s="121"/>
      <c r="JM25" s="121"/>
      <c r="JN25" s="121"/>
      <c r="JO25" s="121"/>
      <c r="JP25" s="131"/>
      <c r="JQ25" s="131"/>
      <c r="JR25" s="131"/>
      <c r="JS25" s="131"/>
      <c r="JT25" s="131"/>
      <c r="JU25" s="131"/>
      <c r="JV25" s="131"/>
      <c r="JW25" s="131"/>
      <c r="JX25" s="131">
        <v>3</v>
      </c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>
        <f>2+1</f>
        <v>3</v>
      </c>
      <c r="KN25" s="131"/>
      <c r="KO25" s="131"/>
      <c r="KP25" s="131"/>
      <c r="KQ25" s="131"/>
      <c r="KR25" s="131"/>
      <c r="KS25" s="131"/>
      <c r="KT25" s="136" t="s">
        <v>241</v>
      </c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>
        <v>2</v>
      </c>
      <c r="LN25" s="131">
        <v>2</v>
      </c>
      <c r="LO25" s="131"/>
      <c r="LP25" s="131"/>
      <c r="LQ25" s="131"/>
      <c r="LR25" s="131"/>
      <c r="LS25" s="131"/>
      <c r="LT25" s="131"/>
      <c r="LU25" s="131"/>
      <c r="LV25" s="131"/>
      <c r="LW25" s="131">
        <v>2</v>
      </c>
      <c r="LX25" s="131">
        <v>2</v>
      </c>
      <c r="LY25" s="131"/>
      <c r="LZ25" s="131"/>
      <c r="MA25" s="131"/>
      <c r="MB25" s="131"/>
      <c r="MC25" s="131"/>
      <c r="MD25" s="131"/>
      <c r="ME25" s="131"/>
    </row>
    <row r="26" spans="1:343" s="33" customFormat="1" ht="18" customHeight="1" x14ac:dyDescent="0.2">
      <c r="A26" s="12">
        <v>6</v>
      </c>
      <c r="B26" s="11" t="s">
        <v>211</v>
      </c>
      <c r="C26" s="1">
        <v>8575</v>
      </c>
      <c r="D26" t="s">
        <v>212</v>
      </c>
      <c r="E26" s="1">
        <v>11628</v>
      </c>
      <c r="F26" s="1">
        <v>2010</v>
      </c>
      <c r="G26" t="s">
        <v>51</v>
      </c>
      <c r="H26"/>
      <c r="I26" s="1">
        <f t="shared" si="0"/>
        <v>26.8</v>
      </c>
      <c r="J26" s="12">
        <f>I26</f>
        <v>26.8</v>
      </c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>
        <v>2</v>
      </c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6" t="s">
        <v>241</v>
      </c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6" t="s">
        <v>241</v>
      </c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>
        <v>1</v>
      </c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>
        <f>(3+5)*1.2</f>
        <v>9.6</v>
      </c>
      <c r="HV26" s="131"/>
      <c r="HW26" s="131"/>
      <c r="HX26" s="131"/>
      <c r="HY26" s="131"/>
      <c r="HZ26" s="131">
        <f>1+1.2</f>
        <v>2.2000000000000002</v>
      </c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21"/>
      <c r="JI26" s="121"/>
      <c r="JJ26" s="121"/>
      <c r="JK26" s="121"/>
      <c r="JL26" s="121"/>
      <c r="JM26" s="121"/>
      <c r="JN26" s="121">
        <v>2</v>
      </c>
      <c r="JO26" s="12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>
        <f>3+1</f>
        <v>4</v>
      </c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>
        <v>3</v>
      </c>
      <c r="LC26" s="131"/>
      <c r="LD26" s="131"/>
      <c r="LE26" s="131"/>
      <c r="LF26" s="131">
        <v>3</v>
      </c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</row>
    <row r="27" spans="1:343" s="33" customFormat="1" ht="18" customHeight="1" x14ac:dyDescent="0.2">
      <c r="A27" s="12">
        <v>7</v>
      </c>
      <c r="B27" s="11" t="s">
        <v>204</v>
      </c>
      <c r="C27" s="1">
        <v>8650</v>
      </c>
      <c r="D27" t="s">
        <v>205</v>
      </c>
      <c r="E27" s="1">
        <v>11206</v>
      </c>
      <c r="F27" s="1"/>
      <c r="G27" s="4" t="s">
        <v>402</v>
      </c>
      <c r="H27"/>
      <c r="I27" s="1">
        <f t="shared" si="0"/>
        <v>20</v>
      </c>
      <c r="J27" s="12">
        <f>I27</f>
        <v>20</v>
      </c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2"/>
      <c r="EC27" s="132"/>
      <c r="ED27" s="132"/>
      <c r="EE27" s="132"/>
      <c r="EF27" s="132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19"/>
      <c r="JI27" s="119"/>
      <c r="JJ27" s="119"/>
      <c r="JK27" s="119"/>
      <c r="JL27" s="119"/>
      <c r="JM27" s="119">
        <f>3+1</f>
        <v>4</v>
      </c>
      <c r="JN27" s="119">
        <f>3+2</f>
        <v>5</v>
      </c>
      <c r="JO27" s="119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>
        <f>3+1</f>
        <v>4</v>
      </c>
      <c r="KA27" s="131">
        <v>3</v>
      </c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>
        <v>2</v>
      </c>
      <c r="LC27" s="131"/>
      <c r="LD27" s="131"/>
      <c r="LE27" s="131"/>
      <c r="LF27" s="131">
        <v>2</v>
      </c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</row>
    <row r="28" spans="1:343" s="33" customFormat="1" ht="18" customHeight="1" x14ac:dyDescent="0.2">
      <c r="A28" s="12">
        <v>8</v>
      </c>
      <c r="B28" s="11" t="s">
        <v>443</v>
      </c>
      <c r="C28" s="1">
        <v>9349</v>
      </c>
      <c r="D28" t="s">
        <v>444</v>
      </c>
      <c r="E28" s="1">
        <v>9531</v>
      </c>
      <c r="F28" s="1"/>
      <c r="G28" t="s">
        <v>445</v>
      </c>
      <c r="H28"/>
      <c r="I28" s="1">
        <f t="shared" si="0"/>
        <v>11</v>
      </c>
      <c r="J28" s="12">
        <f>I28</f>
        <v>11</v>
      </c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6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>
        <f>3+2</f>
        <v>5</v>
      </c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>
        <v>3</v>
      </c>
      <c r="GJ28" s="131">
        <v>3</v>
      </c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21"/>
      <c r="JI28" s="121"/>
      <c r="JJ28" s="121"/>
      <c r="JK28" s="121"/>
      <c r="JL28" s="121"/>
      <c r="JM28" s="121"/>
      <c r="JN28" s="121"/>
      <c r="JO28" s="12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</row>
    <row r="29" spans="1:343" s="33" customFormat="1" ht="18" customHeight="1" x14ac:dyDescent="0.2">
      <c r="A29" s="12">
        <v>8</v>
      </c>
      <c r="B29" s="11" t="s">
        <v>255</v>
      </c>
      <c r="C29" s="1">
        <v>9133</v>
      </c>
      <c r="D29" s="4" t="s">
        <v>254</v>
      </c>
      <c r="E29" s="1">
        <v>10992</v>
      </c>
      <c r="F29" s="1"/>
      <c r="G29" s="4" t="s">
        <v>34</v>
      </c>
      <c r="H29"/>
      <c r="I29" s="1">
        <f t="shared" si="0"/>
        <v>11</v>
      </c>
      <c r="J29" s="12">
        <f>Tabuľka1[[#This Row],[Stĺpec8]]</f>
        <v>11</v>
      </c>
      <c r="K29" s="131"/>
      <c r="L29" s="131"/>
      <c r="M29" s="131"/>
      <c r="N29" s="131"/>
      <c r="O29" s="131"/>
      <c r="P29" s="131"/>
      <c r="Q29" s="131"/>
      <c r="R29" s="131"/>
      <c r="S29" s="131">
        <v>3</v>
      </c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>
        <v>1</v>
      </c>
      <c r="JN29" s="131"/>
      <c r="JO29" s="131">
        <v>3</v>
      </c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>
        <v>1</v>
      </c>
      <c r="LP29" s="131">
        <f>2+1</f>
        <v>3</v>
      </c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</row>
    <row r="30" spans="1:343" s="33" customFormat="1" ht="18" customHeight="1" x14ac:dyDescent="0.2">
      <c r="A30" s="12">
        <v>8</v>
      </c>
      <c r="B30" s="11" t="s">
        <v>460</v>
      </c>
      <c r="C30" s="1">
        <v>9377</v>
      </c>
      <c r="D30" t="s">
        <v>198</v>
      </c>
      <c r="E30" s="1">
        <v>9547</v>
      </c>
      <c r="F30" s="1"/>
      <c r="G30" t="s">
        <v>34</v>
      </c>
      <c r="H30"/>
      <c r="I30" s="1">
        <f t="shared" si="0"/>
        <v>11</v>
      </c>
      <c r="J30" s="12">
        <f>I30</f>
        <v>11</v>
      </c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6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6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>
        <v>1</v>
      </c>
      <c r="FG30" s="131" t="s">
        <v>241</v>
      </c>
      <c r="FH30" s="131"/>
      <c r="FI30" s="131"/>
      <c r="FJ30" s="131"/>
      <c r="FK30" s="131"/>
      <c r="FL30" s="131"/>
      <c r="FM30" s="131"/>
      <c r="FN30" s="131">
        <v>1</v>
      </c>
      <c r="FO30" s="131" t="s">
        <v>241</v>
      </c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21"/>
      <c r="JI30" s="121"/>
      <c r="JJ30" s="121"/>
      <c r="JK30" s="121" t="s">
        <v>241</v>
      </c>
      <c r="JL30" s="121">
        <v>3</v>
      </c>
      <c r="JM30" s="121"/>
      <c r="JN30" s="121"/>
      <c r="JO30" s="121"/>
      <c r="JP30" s="131"/>
      <c r="JQ30" s="131"/>
      <c r="JR30" s="131"/>
      <c r="JS30" s="131"/>
      <c r="JT30" s="131"/>
      <c r="JU30" s="131"/>
      <c r="JV30" s="131"/>
      <c r="JW30" s="131"/>
      <c r="JX30" s="136" t="s">
        <v>241</v>
      </c>
      <c r="JY30" s="131">
        <v>2</v>
      </c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>
        <v>1</v>
      </c>
      <c r="LN30" s="131" t="s">
        <v>241</v>
      </c>
      <c r="LO30" s="131"/>
      <c r="LP30" s="131"/>
      <c r="LQ30" s="131"/>
      <c r="LR30" s="131"/>
      <c r="LS30" s="131"/>
      <c r="LT30" s="131"/>
      <c r="LU30" s="131"/>
      <c r="LV30" s="131"/>
      <c r="LW30" s="131">
        <v>1</v>
      </c>
      <c r="LX30" s="131">
        <v>2</v>
      </c>
      <c r="LY30" s="131"/>
      <c r="LZ30" s="131"/>
      <c r="MA30" s="131"/>
      <c r="MB30" s="131"/>
      <c r="MC30" s="131"/>
      <c r="MD30" s="131"/>
      <c r="ME30" s="131"/>
    </row>
    <row r="31" spans="1:343" s="33" customFormat="1" ht="18" customHeight="1" x14ac:dyDescent="0.2">
      <c r="A31" s="12">
        <v>11</v>
      </c>
      <c r="B31" s="11" t="s">
        <v>342</v>
      </c>
      <c r="C31" s="9">
        <v>9253</v>
      </c>
      <c r="D31" s="4" t="s">
        <v>344</v>
      </c>
      <c r="E31" s="1">
        <v>9019</v>
      </c>
      <c r="F31" s="1">
        <v>2007</v>
      </c>
      <c r="G31" s="4" t="s">
        <v>101</v>
      </c>
      <c r="H31"/>
      <c r="I31" s="1">
        <f t="shared" si="0"/>
        <v>4</v>
      </c>
      <c r="J31" s="12">
        <f>Tabuľka1[[#This Row],[Stĺpec8]]</f>
        <v>4</v>
      </c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>
        <v>2</v>
      </c>
      <c r="BI31" s="131">
        <v>2</v>
      </c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21"/>
      <c r="JI31" s="121"/>
      <c r="JJ31" s="121"/>
      <c r="JK31" s="121"/>
      <c r="JL31" s="121"/>
      <c r="JM31" s="121"/>
      <c r="JN31" s="121"/>
      <c r="JO31" s="12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6" t="s">
        <v>241</v>
      </c>
      <c r="KN31" s="136" t="s">
        <v>241</v>
      </c>
      <c r="KO31" s="131"/>
      <c r="KP31" s="131"/>
      <c r="KQ31" s="131"/>
      <c r="KR31" s="131"/>
      <c r="KS31" s="131"/>
      <c r="KT31" s="136" t="s">
        <v>241</v>
      </c>
      <c r="KU31" s="136" t="s">
        <v>241</v>
      </c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</row>
    <row r="32" spans="1:343" s="33" customFormat="1" ht="18" customHeight="1" x14ac:dyDescent="0.2">
      <c r="A32" s="12">
        <v>12</v>
      </c>
      <c r="B32" s="11" t="s">
        <v>328</v>
      </c>
      <c r="C32" s="1">
        <v>9052</v>
      </c>
      <c r="D32" s="4" t="s">
        <v>329</v>
      </c>
      <c r="E32" s="1">
        <v>7367</v>
      </c>
      <c r="F32" s="1">
        <v>2001</v>
      </c>
      <c r="G32" s="4" t="s">
        <v>320</v>
      </c>
      <c r="H32"/>
      <c r="I32" s="1">
        <f t="shared" si="0"/>
        <v>3</v>
      </c>
      <c r="J32" s="12">
        <f>Tabuľka1[[#This Row],[Stĺpec8]]</f>
        <v>3</v>
      </c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>
        <v>3</v>
      </c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21"/>
      <c r="JI32" s="121"/>
      <c r="JJ32" s="121"/>
      <c r="JK32" s="121"/>
      <c r="JL32" s="121"/>
      <c r="JM32" s="121"/>
      <c r="JN32" s="121"/>
      <c r="JO32" s="12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</row>
    <row r="33" spans="1:343" s="10" customFormat="1" ht="18" customHeight="1" x14ac:dyDescent="0.2">
      <c r="A33" s="12">
        <v>12</v>
      </c>
      <c r="B33" s="11" t="s">
        <v>206</v>
      </c>
      <c r="C33" s="1">
        <v>8547</v>
      </c>
      <c r="D33" t="s">
        <v>207</v>
      </c>
      <c r="E33" s="1">
        <v>5174</v>
      </c>
      <c r="F33" s="1">
        <v>2001</v>
      </c>
      <c r="G33" t="s">
        <v>171</v>
      </c>
      <c r="H33"/>
      <c r="I33" s="1">
        <f t="shared" si="0"/>
        <v>3</v>
      </c>
      <c r="J33" s="12">
        <f>I33</f>
        <v>3</v>
      </c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>
        <v>1</v>
      </c>
      <c r="IK33" s="119"/>
      <c r="IL33" s="119"/>
      <c r="IM33" s="119"/>
      <c r="IN33" s="119"/>
      <c r="IO33" s="119">
        <v>2</v>
      </c>
      <c r="IP33" s="119"/>
      <c r="IQ33" s="119"/>
      <c r="IR33" s="119"/>
      <c r="IS33" s="119"/>
      <c r="IT33" s="119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</row>
    <row r="34" spans="1:343" s="33" customFormat="1" ht="18" customHeight="1" x14ac:dyDescent="0.2">
      <c r="A34" s="12">
        <v>14</v>
      </c>
      <c r="B34" s="11" t="s">
        <v>484</v>
      </c>
      <c r="C34" s="1">
        <v>8882</v>
      </c>
      <c r="D34" s="4" t="s">
        <v>473</v>
      </c>
      <c r="E34" s="1">
        <v>11746</v>
      </c>
      <c r="F34" s="1"/>
      <c r="G34" s="4" t="s">
        <v>485</v>
      </c>
      <c r="H34"/>
      <c r="I34" s="1">
        <f t="shared" si="0"/>
        <v>2</v>
      </c>
      <c r="J34" s="12">
        <f>Tabuľka1[[#This Row],[Stĺpec8]]</f>
        <v>2</v>
      </c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>
        <v>2</v>
      </c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21"/>
      <c r="JI34" s="121"/>
      <c r="JJ34" s="121"/>
      <c r="JK34" s="121"/>
      <c r="JL34" s="121"/>
      <c r="JM34" s="121"/>
      <c r="JN34" s="121"/>
      <c r="JO34" s="12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</row>
    <row r="35" spans="1:343" s="33" customFormat="1" ht="18" customHeight="1" x14ac:dyDescent="0.2">
      <c r="A35" s="12"/>
      <c r="B35" s="11"/>
      <c r="C35" s="1"/>
      <c r="D35" s="4" t="s">
        <v>486</v>
      </c>
      <c r="E35" s="1">
        <v>9096</v>
      </c>
      <c r="F35" s="1"/>
      <c r="G35" s="4"/>
      <c r="H35"/>
      <c r="I35" s="1">
        <f t="shared" si="0"/>
        <v>0</v>
      </c>
      <c r="J35" s="12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6" t="s">
        <v>241</v>
      </c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21"/>
      <c r="JI35" s="121"/>
      <c r="JJ35" s="121"/>
      <c r="JK35" s="121"/>
      <c r="JL35" s="121"/>
      <c r="JM35" s="121"/>
      <c r="JN35" s="121"/>
      <c r="JO35" s="12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</row>
    <row r="36" spans="1:343" s="33" customFormat="1" ht="18" customHeight="1" x14ac:dyDescent="0.2">
      <c r="A36" s="12">
        <v>14</v>
      </c>
      <c r="B36" s="11" t="s">
        <v>586</v>
      </c>
      <c r="C36" s="1">
        <v>9422</v>
      </c>
      <c r="D36" s="4" t="s">
        <v>587</v>
      </c>
      <c r="E36" s="1">
        <v>12088</v>
      </c>
      <c r="F36" s="1"/>
      <c r="G36" s="4" t="s">
        <v>34</v>
      </c>
      <c r="H36"/>
      <c r="I36" s="1">
        <f>SUM(K36:ME36)</f>
        <v>2</v>
      </c>
      <c r="J36" s="12">
        <f t="shared" ref="J36:J42" si="2">I36</f>
        <v>2</v>
      </c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21"/>
      <c r="KD36" s="121"/>
      <c r="KE36" s="121"/>
      <c r="KF36" s="121"/>
      <c r="KG36" s="121"/>
      <c r="KH36" s="121"/>
      <c r="KI36" s="131"/>
      <c r="KJ36" s="131"/>
      <c r="KK36" s="131"/>
      <c r="KL36" s="131"/>
      <c r="KM36" s="136"/>
      <c r="KN36" s="136"/>
      <c r="KO36" s="131"/>
      <c r="KP36" s="131"/>
      <c r="KQ36" s="131"/>
      <c r="KR36" s="131"/>
      <c r="KS36" s="131"/>
      <c r="KT36" s="136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>
        <v>2</v>
      </c>
      <c r="LZ36" s="131"/>
      <c r="MA36" s="131"/>
      <c r="MB36" s="131"/>
      <c r="MC36" s="131"/>
      <c r="MD36" s="131"/>
      <c r="ME36" s="131"/>
    </row>
    <row r="37" spans="1:343" s="33" customFormat="1" ht="18" customHeight="1" x14ac:dyDescent="0.2">
      <c r="A37" s="12">
        <v>14</v>
      </c>
      <c r="B37" s="11" t="s">
        <v>465</v>
      </c>
      <c r="C37" s="1">
        <v>9369</v>
      </c>
      <c r="D37" t="s">
        <v>466</v>
      </c>
      <c r="E37" s="1">
        <v>9983</v>
      </c>
      <c r="F37" s="1">
        <v>2006</v>
      </c>
      <c r="G37" t="s">
        <v>121</v>
      </c>
      <c r="H37"/>
      <c r="I37" s="1">
        <f t="shared" si="0"/>
        <v>2</v>
      </c>
      <c r="J37" s="12">
        <f t="shared" si="2"/>
        <v>2</v>
      </c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 t="s">
        <v>241</v>
      </c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>
        <v>2</v>
      </c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21"/>
      <c r="KD37" s="121"/>
      <c r="KE37" s="121"/>
      <c r="KF37" s="121"/>
      <c r="KG37" s="121"/>
      <c r="KH37" s="12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</row>
    <row r="38" spans="1:343" s="33" customFormat="1" ht="18" customHeight="1" x14ac:dyDescent="0.2">
      <c r="A38" s="12">
        <v>14</v>
      </c>
      <c r="B38" s="11" t="s">
        <v>565</v>
      </c>
      <c r="C38" s="1">
        <v>9423</v>
      </c>
      <c r="D38" s="4" t="s">
        <v>566</v>
      </c>
      <c r="E38" s="1">
        <v>12111</v>
      </c>
      <c r="F38" s="1"/>
      <c r="G38" s="4" t="s">
        <v>567</v>
      </c>
      <c r="H38"/>
      <c r="I38" s="1">
        <f t="shared" si="0"/>
        <v>2</v>
      </c>
      <c r="J38" s="12">
        <f t="shared" si="2"/>
        <v>2</v>
      </c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21"/>
      <c r="KD38" s="121"/>
      <c r="KE38" s="121"/>
      <c r="KF38" s="121"/>
      <c r="KG38" s="121"/>
      <c r="KH38" s="121"/>
      <c r="KI38" s="131"/>
      <c r="KJ38" s="131"/>
      <c r="KK38" s="131"/>
      <c r="KL38" s="131"/>
      <c r="KM38" s="136"/>
      <c r="KN38" s="136"/>
      <c r="KO38" s="131"/>
      <c r="KP38" s="131"/>
      <c r="KQ38" s="131"/>
      <c r="KR38" s="131"/>
      <c r="KS38" s="131"/>
      <c r="KT38" s="136"/>
      <c r="KU38" s="131"/>
      <c r="KV38" s="131"/>
      <c r="KW38" s="131"/>
      <c r="KX38" s="131"/>
      <c r="KY38" s="131"/>
      <c r="KZ38" s="131"/>
      <c r="LA38" s="131"/>
      <c r="LB38" s="131">
        <v>1</v>
      </c>
      <c r="LC38" s="131"/>
      <c r="LD38" s="131"/>
      <c r="LE38" s="131"/>
      <c r="LF38" s="131">
        <v>1</v>
      </c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</row>
    <row r="39" spans="1:343" s="33" customFormat="1" ht="18" customHeight="1" x14ac:dyDescent="0.2">
      <c r="A39" s="12">
        <v>14</v>
      </c>
      <c r="B39" s="11" t="s">
        <v>522</v>
      </c>
      <c r="C39" s="1">
        <v>9050</v>
      </c>
      <c r="D39" s="4" t="s">
        <v>523</v>
      </c>
      <c r="E39" s="1">
        <v>11527</v>
      </c>
      <c r="F39" s="1"/>
      <c r="G39" s="4" t="s">
        <v>524</v>
      </c>
      <c r="H39"/>
      <c r="I39" s="1">
        <f t="shared" si="0"/>
        <v>2</v>
      </c>
      <c r="J39" s="12">
        <f t="shared" si="2"/>
        <v>2</v>
      </c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6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6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21"/>
      <c r="JI39" s="121"/>
      <c r="JJ39" s="121"/>
      <c r="JK39" s="121">
        <v>1</v>
      </c>
      <c r="JL39" s="121">
        <v>1</v>
      </c>
      <c r="JM39" s="121"/>
      <c r="JN39" s="121"/>
      <c r="JO39" s="12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</row>
    <row r="40" spans="1:343" s="33" customFormat="1" ht="18" customHeight="1" x14ac:dyDescent="0.2">
      <c r="A40" s="12">
        <v>19</v>
      </c>
      <c r="B40" s="11" t="s">
        <v>209</v>
      </c>
      <c r="C40" s="1">
        <v>8827</v>
      </c>
      <c r="D40" t="s">
        <v>210</v>
      </c>
      <c r="E40" s="1">
        <v>8165</v>
      </c>
      <c r="F40" s="1"/>
      <c r="G40" t="s">
        <v>95</v>
      </c>
      <c r="H40"/>
      <c r="I40" s="1">
        <f t="shared" si="0"/>
        <v>1</v>
      </c>
      <c r="J40" s="12">
        <f t="shared" si="2"/>
        <v>1</v>
      </c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>
        <v>1</v>
      </c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19"/>
      <c r="KD40" s="119"/>
      <c r="KE40" s="119"/>
      <c r="KF40" s="119"/>
      <c r="KG40" s="119"/>
      <c r="KH40" s="119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</row>
    <row r="41" spans="1:343" s="33" customFormat="1" ht="18" customHeight="1" x14ac:dyDescent="0.2">
      <c r="A41" s="12">
        <v>19</v>
      </c>
      <c r="B41" s="11" t="s">
        <v>506</v>
      </c>
      <c r="C41" s="1">
        <v>8957</v>
      </c>
      <c r="D41" t="s">
        <v>507</v>
      </c>
      <c r="E41" s="1"/>
      <c r="F41" s="1">
        <v>2009</v>
      </c>
      <c r="G41" t="s">
        <v>171</v>
      </c>
      <c r="H41"/>
      <c r="I41" s="1">
        <f t="shared" si="0"/>
        <v>1</v>
      </c>
      <c r="J41" s="12">
        <f t="shared" si="2"/>
        <v>1</v>
      </c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 t="s">
        <v>241</v>
      </c>
      <c r="IK41" s="131"/>
      <c r="IL41" s="131"/>
      <c r="IM41" s="131"/>
      <c r="IN41" s="131"/>
      <c r="IO41" s="131">
        <v>1</v>
      </c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21"/>
      <c r="KD41" s="121"/>
      <c r="KE41" s="121"/>
      <c r="KF41" s="121"/>
      <c r="KG41" s="121"/>
      <c r="KH41" s="12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</row>
    <row r="42" spans="1:343" s="33" customFormat="1" ht="18" customHeight="1" x14ac:dyDescent="0.2">
      <c r="A42" s="12">
        <v>19</v>
      </c>
      <c r="B42" s="11" t="s">
        <v>588</v>
      </c>
      <c r="C42" s="1">
        <v>9424</v>
      </c>
      <c r="D42" s="4" t="s">
        <v>589</v>
      </c>
      <c r="E42" s="1">
        <v>10208</v>
      </c>
      <c r="F42" s="1"/>
      <c r="G42" s="4" t="s">
        <v>590</v>
      </c>
      <c r="H42"/>
      <c r="I42" s="1">
        <f>SUM(K42:ME42)</f>
        <v>1</v>
      </c>
      <c r="J42" s="12">
        <f t="shared" si="2"/>
        <v>1</v>
      </c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21"/>
      <c r="KD42" s="121"/>
      <c r="KE42" s="121"/>
      <c r="KF42" s="121"/>
      <c r="KG42" s="121"/>
      <c r="KH42" s="121"/>
      <c r="KI42" s="131"/>
      <c r="KJ42" s="131"/>
      <c r="KK42" s="131"/>
      <c r="KL42" s="131"/>
      <c r="KM42" s="136"/>
      <c r="KN42" s="136"/>
      <c r="KO42" s="131"/>
      <c r="KP42" s="131"/>
      <c r="KQ42" s="131"/>
      <c r="KR42" s="131"/>
      <c r="KS42" s="131"/>
      <c r="KT42" s="136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>
        <v>1</v>
      </c>
      <c r="LZ42" s="131"/>
      <c r="MA42" s="131"/>
      <c r="MB42" s="131"/>
      <c r="MC42" s="131"/>
      <c r="MD42" s="131"/>
      <c r="ME42" s="131"/>
    </row>
    <row r="43" spans="1:343" s="33" customFormat="1" ht="18" customHeight="1" x14ac:dyDescent="0.2">
      <c r="A43" s="12">
        <v>22</v>
      </c>
      <c r="B43" s="11" t="s">
        <v>532</v>
      </c>
      <c r="C43" s="1">
        <v>9414</v>
      </c>
      <c r="D43" s="4" t="s">
        <v>533</v>
      </c>
      <c r="E43" s="1">
        <v>11920</v>
      </c>
      <c r="F43" s="1">
        <v>2011</v>
      </c>
      <c r="G43" s="4" t="s">
        <v>534</v>
      </c>
      <c r="H43"/>
      <c r="I43" s="1">
        <f t="shared" si="0"/>
        <v>0</v>
      </c>
      <c r="J43" s="12">
        <f t="shared" ref="J43:J48" si="3">I43</f>
        <v>0</v>
      </c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21"/>
      <c r="KD43" s="121"/>
      <c r="KE43" s="121"/>
      <c r="KF43" s="121"/>
      <c r="KG43" s="121"/>
      <c r="KH43" s="121"/>
      <c r="KI43" s="131"/>
      <c r="KJ43" s="131"/>
      <c r="KK43" s="131"/>
      <c r="KL43" s="131"/>
      <c r="KM43" s="136" t="s">
        <v>241</v>
      </c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</row>
    <row r="44" spans="1:343" s="33" customFormat="1" ht="18" customHeight="1" x14ac:dyDescent="0.2">
      <c r="A44" s="12">
        <v>22</v>
      </c>
      <c r="B44" s="11" t="s">
        <v>543</v>
      </c>
      <c r="C44" s="1">
        <v>9255</v>
      </c>
      <c r="D44" s="4" t="s">
        <v>544</v>
      </c>
      <c r="E44" s="1">
        <v>11923</v>
      </c>
      <c r="F44" s="1">
        <v>2012</v>
      </c>
      <c r="G44" s="4" t="s">
        <v>208</v>
      </c>
      <c r="H44"/>
      <c r="I44" s="1">
        <f t="shared" si="0"/>
        <v>0</v>
      </c>
      <c r="J44" s="12">
        <f t="shared" si="3"/>
        <v>0</v>
      </c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21"/>
      <c r="KD44" s="121"/>
      <c r="KE44" s="121"/>
      <c r="KF44" s="121"/>
      <c r="KG44" s="121"/>
      <c r="KH44" s="121"/>
      <c r="KI44" s="131"/>
      <c r="KJ44" s="131"/>
      <c r="KK44" s="131"/>
      <c r="KL44" s="131"/>
      <c r="KM44" s="136"/>
      <c r="KN44" s="136" t="s">
        <v>241</v>
      </c>
      <c r="KO44" s="131"/>
      <c r="KP44" s="131"/>
      <c r="KQ44" s="131"/>
      <c r="KR44" s="131"/>
      <c r="KS44" s="131"/>
      <c r="KT44" s="131"/>
      <c r="KU44" s="136" t="s">
        <v>241</v>
      </c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</row>
    <row r="45" spans="1:343" s="33" customFormat="1" ht="18" customHeight="1" x14ac:dyDescent="0.2">
      <c r="A45" s="12">
        <v>22</v>
      </c>
      <c r="B45" s="11" t="s">
        <v>545</v>
      </c>
      <c r="C45" s="1">
        <v>8946</v>
      </c>
      <c r="D45" s="4" t="s">
        <v>546</v>
      </c>
      <c r="E45" s="1">
        <v>9363</v>
      </c>
      <c r="F45" s="1">
        <v>2011</v>
      </c>
      <c r="G45" s="4" t="s">
        <v>364</v>
      </c>
      <c r="H45"/>
      <c r="I45" s="1">
        <f t="shared" si="0"/>
        <v>0</v>
      </c>
      <c r="J45" s="12">
        <f t="shared" si="3"/>
        <v>0</v>
      </c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21"/>
      <c r="KD45" s="121"/>
      <c r="KE45" s="121"/>
      <c r="KF45" s="121"/>
      <c r="KG45" s="121"/>
      <c r="KH45" s="121"/>
      <c r="KI45" s="131"/>
      <c r="KJ45" s="131"/>
      <c r="KK45" s="131"/>
      <c r="KL45" s="131"/>
      <c r="KM45" s="136"/>
      <c r="KN45" s="136" t="s">
        <v>241</v>
      </c>
      <c r="KO45" s="131"/>
      <c r="KP45" s="131"/>
      <c r="KQ45" s="131"/>
      <c r="KR45" s="131"/>
      <c r="KS45" s="131"/>
      <c r="KT45" s="131"/>
      <c r="KU45" s="136" t="s">
        <v>241</v>
      </c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</row>
    <row r="46" spans="1:343" s="33" customFormat="1" ht="18" customHeight="1" x14ac:dyDescent="0.2">
      <c r="A46" s="12">
        <v>22</v>
      </c>
      <c r="B46" s="11" t="s">
        <v>548</v>
      </c>
      <c r="C46" s="1">
        <v>9372</v>
      </c>
      <c r="D46" s="4" t="s">
        <v>549</v>
      </c>
      <c r="E46" s="1">
        <v>11147</v>
      </c>
      <c r="F46" s="1">
        <v>2015</v>
      </c>
      <c r="G46" s="4" t="s">
        <v>83</v>
      </c>
      <c r="H46"/>
      <c r="I46" s="1">
        <f t="shared" si="0"/>
        <v>0</v>
      </c>
      <c r="J46" s="12">
        <f t="shared" si="3"/>
        <v>0</v>
      </c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21"/>
      <c r="KD46" s="121"/>
      <c r="KE46" s="121"/>
      <c r="KF46" s="121"/>
      <c r="KG46" s="121"/>
      <c r="KH46" s="121"/>
      <c r="KI46" s="131"/>
      <c r="KJ46" s="131"/>
      <c r="KK46" s="131"/>
      <c r="KL46" s="131"/>
      <c r="KM46" s="136"/>
      <c r="KN46" s="136" t="s">
        <v>241</v>
      </c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</row>
    <row r="47" spans="1:343" s="33" customFormat="1" ht="18" customHeight="1" x14ac:dyDescent="0.2">
      <c r="A47" s="12">
        <v>22</v>
      </c>
      <c r="B47" s="11" t="s">
        <v>556</v>
      </c>
      <c r="C47" s="1">
        <v>9415</v>
      </c>
      <c r="D47" s="4" t="s">
        <v>533</v>
      </c>
      <c r="E47" s="1">
        <v>11920</v>
      </c>
      <c r="F47" s="1">
        <v>2011</v>
      </c>
      <c r="G47" s="4" t="s">
        <v>83</v>
      </c>
      <c r="H47"/>
      <c r="I47" s="1">
        <f t="shared" si="0"/>
        <v>0</v>
      </c>
      <c r="J47" s="12">
        <f t="shared" si="3"/>
        <v>0</v>
      </c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21"/>
      <c r="KD47" s="121"/>
      <c r="KE47" s="121"/>
      <c r="KF47" s="121"/>
      <c r="KG47" s="121"/>
      <c r="KH47" s="121"/>
      <c r="KI47" s="131"/>
      <c r="KJ47" s="131"/>
      <c r="KK47" s="131"/>
      <c r="KL47" s="131"/>
      <c r="KM47" s="136"/>
      <c r="KN47" s="136"/>
      <c r="KO47" s="131"/>
      <c r="KP47" s="131"/>
      <c r="KQ47" s="131"/>
      <c r="KR47" s="131"/>
      <c r="KS47" s="131"/>
      <c r="KT47" s="136" t="s">
        <v>241</v>
      </c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</row>
    <row r="48" spans="1:343" s="162" customFormat="1" ht="18" customHeight="1" x14ac:dyDescent="0.2">
      <c r="A48" s="152">
        <v>22</v>
      </c>
      <c r="B48" s="161" t="s">
        <v>291</v>
      </c>
      <c r="C48" s="91">
        <v>10923</v>
      </c>
      <c r="D48" s="154" t="s">
        <v>292</v>
      </c>
      <c r="E48" s="91">
        <v>10923</v>
      </c>
      <c r="F48" s="91">
        <v>2014</v>
      </c>
      <c r="G48" s="154" t="s">
        <v>293</v>
      </c>
      <c r="H48" s="155"/>
      <c r="I48" s="1">
        <f t="shared" si="0"/>
        <v>0</v>
      </c>
      <c r="J48" s="12">
        <f t="shared" si="3"/>
        <v>0</v>
      </c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156" t="s">
        <v>241</v>
      </c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160"/>
      <c r="FI48" s="160"/>
      <c r="FJ48" s="160"/>
      <c r="FK48" s="160"/>
      <c r="FL48" s="160"/>
      <c r="FM48" s="166"/>
      <c r="FN48" s="160"/>
      <c r="FO48" s="160"/>
      <c r="FP48" s="166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6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160"/>
      <c r="JU48" s="160"/>
      <c r="JV48" s="160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</row>
    <row r="49" spans="1:343" s="33" customFormat="1" ht="18" customHeight="1" x14ac:dyDescent="0.2">
      <c r="A49" s="12">
        <v>27</v>
      </c>
      <c r="B49" s="11" t="s">
        <v>128</v>
      </c>
      <c r="C49" s="1"/>
      <c r="D49" s="4"/>
      <c r="E49" s="1"/>
      <c r="F49" s="1"/>
      <c r="G49" s="4"/>
      <c r="H49"/>
      <c r="I49" s="1"/>
      <c r="J49" s="12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6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21"/>
      <c r="FI49" s="121"/>
      <c r="FJ49" s="121"/>
      <c r="FK49" s="121"/>
      <c r="FL49" s="121"/>
      <c r="FM49" s="134"/>
      <c r="FN49" s="121"/>
      <c r="FO49" s="121"/>
      <c r="FP49" s="134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34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21"/>
      <c r="JU49" s="121"/>
      <c r="JV49" s="12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</row>
    <row r="50" spans="1:343" s="10" customFormat="1" ht="18" customHeight="1" x14ac:dyDescent="0.2">
      <c r="A50" s="23"/>
      <c r="B50" s="21"/>
      <c r="C50" s="25"/>
      <c r="E50" s="25"/>
      <c r="F50" s="25"/>
      <c r="I50" s="25"/>
      <c r="J50" s="23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  <c r="IW50" s="135"/>
      <c r="IX50" s="135"/>
      <c r="IY50" s="135"/>
      <c r="IZ50" s="135"/>
      <c r="JA50" s="135"/>
      <c r="JB50" s="135"/>
      <c r="JC50" s="135"/>
      <c r="JD50" s="135"/>
      <c r="JE50" s="135"/>
      <c r="JF50" s="135"/>
      <c r="JG50" s="135"/>
      <c r="JH50" s="135"/>
      <c r="JI50" s="135"/>
      <c r="JJ50" s="135"/>
      <c r="JK50" s="135"/>
      <c r="JL50" s="135"/>
      <c r="JM50" s="135"/>
      <c r="JN50" s="135"/>
      <c r="JO50" s="135"/>
      <c r="JP50" s="135"/>
      <c r="JQ50" s="135"/>
      <c r="JR50" s="135"/>
      <c r="JS50" s="135"/>
      <c r="JT50" s="135"/>
      <c r="JU50" s="135"/>
      <c r="JV50" s="135"/>
      <c r="JW50" s="135"/>
      <c r="JX50" s="135"/>
      <c r="JY50" s="135"/>
      <c r="JZ50" s="135"/>
      <c r="KA50" s="135"/>
      <c r="KB50" s="135"/>
      <c r="KC50" s="135"/>
      <c r="KD50" s="135"/>
      <c r="KE50" s="135"/>
      <c r="KF50" s="135"/>
      <c r="KG50" s="135"/>
      <c r="KH50" s="135"/>
      <c r="KI50" s="135"/>
      <c r="KJ50" s="135"/>
      <c r="KK50" s="135"/>
      <c r="KL50" s="135"/>
      <c r="KM50" s="135"/>
      <c r="KN50" s="135"/>
      <c r="KO50" s="135"/>
      <c r="KP50" s="135"/>
      <c r="KQ50" s="135"/>
      <c r="KR50" s="135"/>
      <c r="KS50" s="135"/>
      <c r="KT50" s="135"/>
      <c r="KU50" s="135"/>
      <c r="KV50" s="135"/>
      <c r="KW50" s="135"/>
      <c r="KX50" s="135"/>
      <c r="KY50" s="135"/>
      <c r="KZ50" s="135"/>
      <c r="LA50" s="135"/>
      <c r="LB50" s="135"/>
      <c r="LC50" s="135"/>
      <c r="LD50" s="135"/>
      <c r="LE50" s="135"/>
      <c r="LF50" s="135"/>
      <c r="LG50" s="135"/>
      <c r="LH50" s="135"/>
      <c r="LI50" s="135"/>
      <c r="LJ50" s="135"/>
      <c r="LK50" s="135"/>
      <c r="LL50" s="135"/>
      <c r="LM50" s="135"/>
      <c r="LN50" s="135"/>
      <c r="LO50" s="135"/>
      <c r="LP50" s="135"/>
      <c r="LQ50" s="135"/>
      <c r="LR50" s="135"/>
      <c r="LS50" s="135"/>
      <c r="LT50" s="135"/>
      <c r="LU50" s="135"/>
      <c r="LV50" s="135"/>
      <c r="LW50" s="135"/>
      <c r="LX50" s="135"/>
      <c r="LY50" s="135"/>
      <c r="LZ50" s="135"/>
      <c r="MA50" s="135"/>
      <c r="MB50" s="135"/>
      <c r="MC50" s="135"/>
      <c r="MD50" s="135"/>
      <c r="ME50" s="135"/>
    </row>
    <row r="51" spans="1:343" s="10" customFormat="1" ht="18" customHeight="1" x14ac:dyDescent="0.2">
      <c r="A51" s="23"/>
      <c r="B51" s="21"/>
      <c r="C51" s="25"/>
      <c r="E51" s="25"/>
      <c r="F51" s="25"/>
      <c r="I51" s="25"/>
      <c r="J51" s="23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  <c r="IW51" s="135"/>
      <c r="IX51" s="135"/>
      <c r="IY51" s="135"/>
      <c r="IZ51" s="135"/>
      <c r="JA51" s="135"/>
      <c r="JB51" s="135"/>
      <c r="JC51" s="135"/>
      <c r="JD51" s="135"/>
      <c r="JE51" s="135"/>
      <c r="JF51" s="135"/>
      <c r="JG51" s="135"/>
      <c r="JH51" s="135"/>
      <c r="JI51" s="135"/>
      <c r="JJ51" s="135"/>
      <c r="JK51" s="135"/>
      <c r="JL51" s="135"/>
      <c r="JM51" s="135"/>
      <c r="JN51" s="135"/>
      <c r="JO51" s="135"/>
      <c r="JP51" s="135"/>
      <c r="JQ51" s="135"/>
      <c r="JR51" s="135"/>
      <c r="JS51" s="135"/>
      <c r="JT51" s="135"/>
      <c r="JU51" s="135"/>
      <c r="JV51" s="135"/>
      <c r="JW51" s="135"/>
      <c r="JX51" s="135"/>
      <c r="JY51" s="135"/>
      <c r="JZ51" s="135"/>
      <c r="KA51" s="135"/>
      <c r="KB51" s="135"/>
      <c r="KC51" s="135"/>
      <c r="KD51" s="135"/>
      <c r="KE51" s="135"/>
      <c r="KF51" s="135"/>
      <c r="KG51" s="135"/>
      <c r="KH51" s="135"/>
      <c r="KI51" s="135"/>
      <c r="KJ51" s="135"/>
      <c r="KK51" s="135"/>
      <c r="KL51" s="135"/>
      <c r="KM51" s="135"/>
      <c r="KN51" s="135"/>
      <c r="KO51" s="135"/>
      <c r="KP51" s="135"/>
      <c r="KQ51" s="135"/>
      <c r="KR51" s="135"/>
      <c r="KS51" s="135"/>
      <c r="KT51" s="135"/>
      <c r="KU51" s="135"/>
      <c r="KV51" s="135"/>
      <c r="KW51" s="135"/>
      <c r="KX51" s="135"/>
      <c r="KY51" s="135"/>
      <c r="KZ51" s="135"/>
      <c r="LA51" s="135"/>
      <c r="LB51" s="135"/>
      <c r="LC51" s="135"/>
      <c r="LD51" s="135"/>
      <c r="LE51" s="135"/>
      <c r="LF51" s="135"/>
      <c r="LG51" s="135"/>
      <c r="LH51" s="135"/>
      <c r="LI51" s="135"/>
      <c r="LJ51" s="135"/>
      <c r="LK51" s="135"/>
      <c r="LL51" s="135"/>
      <c r="LM51" s="135"/>
      <c r="LN51" s="135"/>
      <c r="LO51" s="135"/>
      <c r="LP51" s="135"/>
      <c r="LQ51" s="135"/>
      <c r="LR51" s="135"/>
      <c r="LS51" s="135"/>
      <c r="LT51" s="135"/>
      <c r="LU51" s="135"/>
      <c r="LV51" s="135"/>
      <c r="LW51" s="135"/>
      <c r="LX51" s="135"/>
      <c r="LY51" s="135"/>
      <c r="LZ51" s="135"/>
      <c r="MA51" s="135"/>
      <c r="MB51" s="135"/>
      <c r="MC51" s="135"/>
      <c r="MD51" s="135"/>
      <c r="ME51" s="135"/>
    </row>
    <row r="52" spans="1:343" s="10" customFormat="1" ht="18" customHeight="1" x14ac:dyDescent="0.2">
      <c r="A52" s="23"/>
      <c r="B52" s="21"/>
      <c r="C52" s="25"/>
      <c r="E52" s="25"/>
      <c r="F52" s="25"/>
      <c r="I52" s="25"/>
      <c r="J52" s="23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  <c r="IW52" s="135"/>
      <c r="IX52" s="135"/>
      <c r="IY52" s="135"/>
      <c r="IZ52" s="135"/>
      <c r="JA52" s="135"/>
      <c r="JB52" s="135"/>
      <c r="JC52" s="135"/>
      <c r="JD52" s="135"/>
      <c r="JE52" s="135"/>
      <c r="JF52" s="135"/>
      <c r="JG52" s="135"/>
      <c r="JH52" s="135"/>
      <c r="JI52" s="135"/>
      <c r="JJ52" s="135"/>
      <c r="JK52" s="135"/>
      <c r="JL52" s="135"/>
      <c r="JM52" s="135"/>
      <c r="JN52" s="135"/>
      <c r="JO52" s="135"/>
      <c r="JP52" s="135"/>
      <c r="JQ52" s="135"/>
      <c r="JR52" s="135"/>
      <c r="JS52" s="135"/>
      <c r="JT52" s="135"/>
      <c r="JU52" s="135"/>
      <c r="JV52" s="135"/>
      <c r="JW52" s="135"/>
      <c r="JX52" s="135"/>
      <c r="JY52" s="135"/>
      <c r="JZ52" s="135"/>
      <c r="KA52" s="135"/>
      <c r="KB52" s="135"/>
      <c r="KC52" s="135"/>
      <c r="KD52" s="135"/>
      <c r="KE52" s="135"/>
      <c r="KF52" s="135"/>
      <c r="KG52" s="135"/>
      <c r="KH52" s="135"/>
      <c r="KI52" s="135"/>
      <c r="KJ52" s="135"/>
      <c r="KK52" s="135"/>
      <c r="KL52" s="135"/>
      <c r="KM52" s="135"/>
      <c r="KN52" s="135"/>
      <c r="KO52" s="135"/>
      <c r="KP52" s="135"/>
      <c r="KQ52" s="135"/>
      <c r="KR52" s="135"/>
      <c r="KS52" s="135"/>
      <c r="KT52" s="135"/>
      <c r="KU52" s="135"/>
      <c r="KV52" s="135"/>
      <c r="KW52" s="135"/>
      <c r="KX52" s="135"/>
      <c r="KY52" s="135"/>
      <c r="KZ52" s="135"/>
      <c r="LA52" s="135"/>
      <c r="LB52" s="135"/>
      <c r="LC52" s="135"/>
      <c r="LD52" s="135"/>
      <c r="LE52" s="135"/>
      <c r="LF52" s="135"/>
      <c r="LG52" s="135"/>
      <c r="LH52" s="135"/>
      <c r="LI52" s="135"/>
      <c r="LJ52" s="135"/>
      <c r="LK52" s="135"/>
      <c r="LL52" s="135"/>
      <c r="LM52" s="135"/>
      <c r="LN52" s="135"/>
      <c r="LO52" s="135"/>
      <c r="LP52" s="135"/>
      <c r="LQ52" s="135"/>
      <c r="LR52" s="135"/>
      <c r="LS52" s="135"/>
      <c r="LT52" s="135"/>
      <c r="LU52" s="135"/>
      <c r="LV52" s="135"/>
      <c r="LW52" s="135"/>
      <c r="LX52" s="135"/>
      <c r="LY52" s="135"/>
      <c r="LZ52" s="135"/>
      <c r="MA52" s="135"/>
      <c r="MB52" s="135"/>
      <c r="MC52" s="135"/>
      <c r="MD52" s="135"/>
      <c r="ME52" s="135"/>
    </row>
    <row r="53" spans="1:343" s="10" customFormat="1" ht="18" customHeight="1" x14ac:dyDescent="0.2">
      <c r="A53" s="23"/>
      <c r="B53" s="21"/>
      <c r="C53" s="25"/>
      <c r="E53" s="25"/>
      <c r="F53" s="25"/>
      <c r="I53" s="25"/>
      <c r="J53" s="23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  <c r="IW53" s="135"/>
      <c r="IX53" s="135"/>
      <c r="IY53" s="135"/>
      <c r="IZ53" s="135"/>
      <c r="JA53" s="135"/>
      <c r="JB53" s="135"/>
      <c r="JC53" s="135"/>
      <c r="JD53" s="135"/>
      <c r="JE53" s="135"/>
      <c r="JF53" s="135"/>
      <c r="JG53" s="135"/>
      <c r="JH53" s="135"/>
      <c r="JI53" s="135"/>
      <c r="JJ53" s="135"/>
      <c r="JK53" s="135"/>
      <c r="JL53" s="135"/>
      <c r="JM53" s="135"/>
      <c r="JN53" s="135"/>
      <c r="JO53" s="135"/>
      <c r="JP53" s="135"/>
      <c r="JQ53" s="135"/>
      <c r="JR53" s="135"/>
      <c r="JS53" s="135"/>
      <c r="JT53" s="135"/>
      <c r="JU53" s="135"/>
      <c r="JV53" s="135"/>
      <c r="JW53" s="135"/>
      <c r="JX53" s="135"/>
      <c r="JY53" s="135"/>
      <c r="JZ53" s="135"/>
      <c r="KA53" s="135"/>
      <c r="KB53" s="135"/>
      <c r="KC53" s="135"/>
      <c r="KD53" s="135"/>
      <c r="KE53" s="135"/>
      <c r="KF53" s="135"/>
      <c r="KG53" s="135"/>
      <c r="KH53" s="135"/>
      <c r="KI53" s="135"/>
      <c r="KJ53" s="135"/>
      <c r="KK53" s="135"/>
      <c r="KL53" s="135"/>
      <c r="KM53" s="135"/>
      <c r="KN53" s="135"/>
      <c r="KO53" s="135"/>
      <c r="KP53" s="135"/>
      <c r="KQ53" s="135"/>
      <c r="KR53" s="135"/>
      <c r="KS53" s="135"/>
      <c r="KT53" s="135"/>
      <c r="KU53" s="135"/>
      <c r="KV53" s="135"/>
      <c r="KW53" s="135"/>
      <c r="KX53" s="135"/>
      <c r="KY53" s="135"/>
      <c r="KZ53" s="135"/>
      <c r="LA53" s="135"/>
      <c r="LB53" s="135"/>
      <c r="LC53" s="135"/>
      <c r="LD53" s="135"/>
      <c r="LE53" s="135"/>
      <c r="LF53" s="135"/>
      <c r="LG53" s="135"/>
      <c r="LH53" s="135"/>
      <c r="LI53" s="135"/>
      <c r="LJ53" s="135"/>
      <c r="LK53" s="135"/>
      <c r="LL53" s="135"/>
      <c r="LM53" s="135"/>
      <c r="LN53" s="135"/>
      <c r="LO53" s="135"/>
      <c r="LP53" s="135"/>
      <c r="LQ53" s="135"/>
      <c r="LR53" s="135"/>
      <c r="LS53" s="135"/>
      <c r="LT53" s="135"/>
      <c r="LU53" s="135"/>
      <c r="LV53" s="135"/>
      <c r="LW53" s="135"/>
      <c r="LX53" s="135"/>
      <c r="LY53" s="135"/>
      <c r="LZ53" s="135"/>
      <c r="MA53" s="135"/>
      <c r="MB53" s="135"/>
      <c r="MC53" s="135"/>
      <c r="MD53" s="135"/>
      <c r="ME53" s="135"/>
    </row>
    <row r="54" spans="1:343" s="10" customFormat="1" ht="18" customHeight="1" x14ac:dyDescent="0.2">
      <c r="A54" s="23"/>
      <c r="B54" s="21"/>
      <c r="C54" s="25"/>
      <c r="E54" s="25"/>
      <c r="F54" s="25"/>
      <c r="I54" s="25"/>
      <c r="J54" s="23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  <c r="IW54" s="135"/>
      <c r="IX54" s="135"/>
      <c r="IY54" s="135"/>
      <c r="IZ54" s="135"/>
      <c r="JA54" s="135"/>
      <c r="JB54" s="135"/>
      <c r="JC54" s="135"/>
      <c r="JD54" s="135"/>
      <c r="JE54" s="135"/>
      <c r="JF54" s="135"/>
      <c r="JG54" s="135"/>
      <c r="JH54" s="135"/>
      <c r="JI54" s="135"/>
      <c r="JJ54" s="135"/>
      <c r="JK54" s="135"/>
      <c r="JL54" s="135"/>
      <c r="JM54" s="135"/>
      <c r="JN54" s="135"/>
      <c r="JO54" s="135"/>
      <c r="JP54" s="135"/>
      <c r="JQ54" s="135"/>
      <c r="JR54" s="135"/>
      <c r="JS54" s="135"/>
      <c r="JT54" s="135"/>
      <c r="JU54" s="135"/>
      <c r="JV54" s="135"/>
      <c r="JW54" s="135"/>
      <c r="JX54" s="135"/>
      <c r="JY54" s="135"/>
      <c r="JZ54" s="135"/>
      <c r="KA54" s="135"/>
      <c r="KB54" s="135"/>
      <c r="KC54" s="135"/>
      <c r="KD54" s="135"/>
      <c r="KE54" s="135"/>
      <c r="KF54" s="135"/>
      <c r="KG54" s="135"/>
      <c r="KH54" s="135"/>
      <c r="KI54" s="135"/>
      <c r="KJ54" s="135"/>
      <c r="KK54" s="135"/>
      <c r="KL54" s="135"/>
      <c r="KM54" s="135"/>
      <c r="KN54" s="135"/>
      <c r="KO54" s="135"/>
      <c r="KP54" s="135"/>
      <c r="KQ54" s="135"/>
      <c r="KR54" s="135"/>
      <c r="KS54" s="135"/>
      <c r="KT54" s="135"/>
      <c r="KU54" s="135"/>
      <c r="KV54" s="135"/>
      <c r="KW54" s="135"/>
      <c r="KX54" s="135"/>
      <c r="KY54" s="135"/>
      <c r="KZ54" s="135"/>
      <c r="LA54" s="135"/>
      <c r="LB54" s="135"/>
      <c r="LC54" s="135"/>
      <c r="LD54" s="135"/>
      <c r="LE54" s="135"/>
      <c r="LF54" s="135"/>
      <c r="LG54" s="135"/>
      <c r="LH54" s="135"/>
      <c r="LI54" s="135"/>
      <c r="LJ54" s="135"/>
      <c r="LK54" s="135"/>
      <c r="LL54" s="135"/>
      <c r="LM54" s="135"/>
      <c r="LN54" s="135"/>
      <c r="LO54" s="135"/>
      <c r="LP54" s="135"/>
      <c r="LQ54" s="135"/>
      <c r="LR54" s="135"/>
      <c r="LS54" s="135"/>
      <c r="LT54" s="135"/>
      <c r="LU54" s="135"/>
      <c r="LV54" s="135"/>
      <c r="LW54" s="135"/>
      <c r="LX54" s="135"/>
      <c r="LY54" s="135"/>
      <c r="LZ54" s="135"/>
      <c r="MA54" s="135"/>
      <c r="MB54" s="135"/>
      <c r="MC54" s="135"/>
      <c r="MD54" s="135"/>
      <c r="ME54" s="135"/>
    </row>
    <row r="55" spans="1:343" s="10" customFormat="1" ht="18" customHeight="1" x14ac:dyDescent="0.2">
      <c r="A55" s="23"/>
      <c r="B55" s="21"/>
      <c r="C55" s="25"/>
      <c r="E55" s="25"/>
      <c r="F55" s="25"/>
      <c r="I55" s="25"/>
      <c r="J55" s="23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  <c r="IW55" s="135"/>
      <c r="IX55" s="135"/>
      <c r="IY55" s="135"/>
      <c r="IZ55" s="135"/>
      <c r="JA55" s="135"/>
      <c r="JB55" s="135"/>
      <c r="JC55" s="135"/>
      <c r="JD55" s="135"/>
      <c r="JE55" s="135"/>
      <c r="JF55" s="135"/>
      <c r="JG55" s="135"/>
      <c r="JH55" s="135"/>
      <c r="JI55" s="135"/>
      <c r="JJ55" s="135"/>
      <c r="JK55" s="135"/>
      <c r="JL55" s="135"/>
      <c r="JM55" s="135"/>
      <c r="JN55" s="135"/>
      <c r="JO55" s="135"/>
      <c r="JP55" s="135"/>
      <c r="JQ55" s="135"/>
      <c r="JR55" s="135"/>
      <c r="JS55" s="135"/>
      <c r="JT55" s="135"/>
      <c r="JU55" s="135"/>
      <c r="JV55" s="135"/>
      <c r="JW55" s="135"/>
      <c r="JX55" s="135"/>
      <c r="JY55" s="135"/>
      <c r="JZ55" s="135"/>
      <c r="KA55" s="135"/>
      <c r="KB55" s="135"/>
      <c r="KC55" s="135"/>
      <c r="KD55" s="135"/>
      <c r="KE55" s="135"/>
      <c r="KF55" s="135"/>
      <c r="KG55" s="135"/>
      <c r="KH55" s="135"/>
      <c r="KI55" s="135"/>
      <c r="KJ55" s="135"/>
      <c r="KK55" s="135"/>
      <c r="KL55" s="135"/>
      <c r="KM55" s="135"/>
      <c r="KN55" s="135"/>
      <c r="KO55" s="135"/>
      <c r="KP55" s="135"/>
      <c r="KQ55" s="135"/>
      <c r="KR55" s="135"/>
      <c r="KS55" s="135"/>
      <c r="KT55" s="135"/>
      <c r="KU55" s="135"/>
      <c r="KV55" s="135"/>
      <c r="KW55" s="135"/>
      <c r="KX55" s="135"/>
      <c r="KY55" s="135"/>
      <c r="KZ55" s="135"/>
      <c r="LA55" s="135"/>
      <c r="LB55" s="135"/>
      <c r="LC55" s="135"/>
      <c r="LD55" s="135"/>
      <c r="LE55" s="135"/>
      <c r="LF55" s="135"/>
      <c r="LG55" s="135"/>
      <c r="LH55" s="135"/>
      <c r="LI55" s="135"/>
      <c r="LJ55" s="135"/>
      <c r="LK55" s="135"/>
      <c r="LL55" s="135"/>
      <c r="LM55" s="135"/>
      <c r="LN55" s="135"/>
      <c r="LO55" s="135"/>
      <c r="LP55" s="135"/>
      <c r="LQ55" s="135"/>
      <c r="LR55" s="135"/>
      <c r="LS55" s="135"/>
      <c r="LT55" s="135"/>
      <c r="LU55" s="135"/>
      <c r="LV55" s="135"/>
      <c r="LW55" s="135"/>
      <c r="LX55" s="135"/>
      <c r="LY55" s="135"/>
      <c r="LZ55" s="135"/>
      <c r="MA55" s="135"/>
      <c r="MB55" s="135"/>
      <c r="MC55" s="135"/>
      <c r="MD55" s="135"/>
      <c r="ME55" s="135"/>
    </row>
    <row r="56" spans="1:343" s="10" customFormat="1" ht="18" customHeight="1" x14ac:dyDescent="0.2">
      <c r="A56" s="23"/>
      <c r="B56" s="21"/>
      <c r="C56" s="25"/>
      <c r="E56" s="25"/>
      <c r="F56" s="25"/>
      <c r="I56" s="25"/>
      <c r="J56" s="23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  <c r="IW56" s="135"/>
      <c r="IX56" s="135"/>
      <c r="IY56" s="135"/>
      <c r="IZ56" s="135"/>
      <c r="JA56" s="135"/>
      <c r="JB56" s="135"/>
      <c r="JC56" s="135"/>
      <c r="JD56" s="135"/>
      <c r="JE56" s="135"/>
      <c r="JF56" s="135"/>
      <c r="JG56" s="135"/>
      <c r="JH56" s="135"/>
      <c r="JI56" s="135"/>
      <c r="JJ56" s="135"/>
      <c r="JK56" s="135"/>
      <c r="JL56" s="135"/>
      <c r="JM56" s="135"/>
      <c r="JN56" s="135"/>
      <c r="JO56" s="135"/>
      <c r="JP56" s="135"/>
      <c r="JQ56" s="135"/>
      <c r="JR56" s="135"/>
      <c r="JS56" s="135"/>
      <c r="JT56" s="135"/>
      <c r="JU56" s="135"/>
      <c r="JV56" s="135"/>
      <c r="JW56" s="135"/>
      <c r="JX56" s="135"/>
      <c r="JY56" s="135"/>
      <c r="JZ56" s="135"/>
      <c r="KA56" s="135"/>
      <c r="KB56" s="135"/>
      <c r="KC56" s="135"/>
      <c r="KD56" s="135"/>
      <c r="KE56" s="135"/>
      <c r="KF56" s="135"/>
      <c r="KG56" s="135"/>
      <c r="KH56" s="135"/>
      <c r="KI56" s="135"/>
      <c r="KJ56" s="135"/>
      <c r="KK56" s="135"/>
      <c r="KL56" s="135"/>
      <c r="KM56" s="135"/>
      <c r="KN56" s="135"/>
      <c r="KO56" s="135"/>
      <c r="KP56" s="135"/>
      <c r="KQ56" s="135"/>
      <c r="KR56" s="135"/>
      <c r="KS56" s="135"/>
      <c r="KT56" s="135"/>
      <c r="KU56" s="135"/>
      <c r="KV56" s="135"/>
      <c r="KW56" s="135"/>
      <c r="KX56" s="135"/>
      <c r="KY56" s="135"/>
      <c r="KZ56" s="135"/>
      <c r="LA56" s="135"/>
      <c r="LB56" s="135"/>
      <c r="LC56" s="135"/>
      <c r="LD56" s="135"/>
      <c r="LE56" s="135"/>
      <c r="LF56" s="135"/>
      <c r="LG56" s="135"/>
      <c r="LH56" s="135"/>
      <c r="LI56" s="135"/>
      <c r="LJ56" s="135"/>
      <c r="LK56" s="135"/>
      <c r="LL56" s="135"/>
      <c r="LM56" s="135"/>
      <c r="LN56" s="135"/>
      <c r="LO56" s="135"/>
      <c r="LP56" s="135"/>
      <c r="LQ56" s="135"/>
      <c r="LR56" s="135"/>
      <c r="LS56" s="135"/>
      <c r="LT56" s="135"/>
      <c r="LU56" s="135"/>
      <c r="LV56" s="135"/>
      <c r="LW56" s="135"/>
      <c r="LX56" s="135"/>
      <c r="LY56" s="135"/>
      <c r="LZ56" s="135"/>
      <c r="MA56" s="135"/>
      <c r="MB56" s="135"/>
      <c r="MC56" s="135"/>
      <c r="MD56" s="135"/>
      <c r="ME56" s="135"/>
    </row>
    <row r="57" spans="1:343" s="10" customFormat="1" ht="18" customHeight="1" x14ac:dyDescent="0.2">
      <c r="A57" s="23"/>
      <c r="B57" s="21"/>
      <c r="C57" s="25"/>
      <c r="E57" s="25"/>
      <c r="F57" s="25"/>
      <c r="I57" s="25"/>
      <c r="J57" s="23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  <c r="IW57" s="135"/>
      <c r="IX57" s="135"/>
      <c r="IY57" s="135"/>
      <c r="IZ57" s="135"/>
      <c r="JA57" s="135"/>
      <c r="JB57" s="135"/>
      <c r="JC57" s="135"/>
      <c r="JD57" s="135"/>
      <c r="JE57" s="135"/>
      <c r="JF57" s="135"/>
      <c r="JG57" s="135"/>
      <c r="JH57" s="135"/>
      <c r="JI57" s="135"/>
      <c r="JJ57" s="135"/>
      <c r="JK57" s="135"/>
      <c r="JL57" s="135"/>
      <c r="JM57" s="135"/>
      <c r="JN57" s="135"/>
      <c r="JO57" s="135"/>
      <c r="JP57" s="135"/>
      <c r="JQ57" s="135"/>
      <c r="JR57" s="135"/>
      <c r="JS57" s="135"/>
      <c r="JT57" s="135"/>
      <c r="JU57" s="135"/>
      <c r="JV57" s="135"/>
      <c r="JW57" s="135"/>
      <c r="JX57" s="135"/>
      <c r="JY57" s="135"/>
      <c r="JZ57" s="135"/>
      <c r="KA57" s="135"/>
      <c r="KB57" s="135"/>
      <c r="KC57" s="135"/>
      <c r="KD57" s="135"/>
      <c r="KE57" s="135"/>
      <c r="KF57" s="135"/>
      <c r="KG57" s="135"/>
      <c r="KH57" s="135"/>
      <c r="KI57" s="135"/>
      <c r="KJ57" s="135"/>
      <c r="KK57" s="135"/>
      <c r="KL57" s="135"/>
      <c r="KM57" s="135"/>
      <c r="KN57" s="135"/>
      <c r="KO57" s="135"/>
      <c r="KP57" s="135"/>
      <c r="KQ57" s="135"/>
      <c r="KR57" s="135"/>
      <c r="KS57" s="135"/>
      <c r="KT57" s="135"/>
      <c r="KU57" s="135"/>
      <c r="KV57" s="135"/>
      <c r="KW57" s="135"/>
      <c r="KX57" s="135"/>
      <c r="KY57" s="135"/>
      <c r="KZ57" s="135"/>
      <c r="LA57" s="135"/>
      <c r="LB57" s="135"/>
      <c r="LC57" s="135"/>
      <c r="LD57" s="135"/>
      <c r="LE57" s="135"/>
      <c r="LF57" s="135"/>
      <c r="LG57" s="135"/>
      <c r="LH57" s="135"/>
      <c r="LI57" s="135"/>
      <c r="LJ57" s="135"/>
      <c r="LK57" s="135"/>
      <c r="LL57" s="135"/>
      <c r="LM57" s="135"/>
      <c r="LN57" s="135"/>
      <c r="LO57" s="135"/>
      <c r="LP57" s="135"/>
      <c r="LQ57" s="135"/>
      <c r="LR57" s="135"/>
      <c r="LS57" s="135"/>
      <c r="LT57" s="135"/>
      <c r="LU57" s="135"/>
      <c r="LV57" s="135"/>
      <c r="LW57" s="135"/>
      <c r="LX57" s="135"/>
      <c r="LY57" s="135"/>
      <c r="LZ57" s="135"/>
      <c r="MA57" s="135"/>
      <c r="MB57" s="135"/>
      <c r="MC57" s="135"/>
      <c r="MD57" s="135"/>
      <c r="ME57" s="135"/>
    </row>
    <row r="58" spans="1:343" s="10" customFormat="1" ht="18" customHeight="1" x14ac:dyDescent="0.2">
      <c r="A58" s="23"/>
      <c r="B58" s="21"/>
      <c r="C58" s="25"/>
      <c r="E58" s="25"/>
      <c r="F58" s="25"/>
      <c r="I58" s="25"/>
      <c r="J58" s="23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  <c r="IW58" s="135"/>
      <c r="IX58" s="135"/>
      <c r="IY58" s="135"/>
      <c r="IZ58" s="135"/>
      <c r="JA58" s="135"/>
      <c r="JB58" s="135"/>
      <c r="JC58" s="135"/>
      <c r="JD58" s="135"/>
      <c r="JE58" s="135"/>
      <c r="JF58" s="135"/>
      <c r="JG58" s="135"/>
      <c r="JH58" s="135"/>
      <c r="JI58" s="135"/>
      <c r="JJ58" s="135"/>
      <c r="JK58" s="135"/>
      <c r="JL58" s="135"/>
      <c r="JM58" s="135"/>
      <c r="JN58" s="135"/>
      <c r="JO58" s="135"/>
      <c r="JP58" s="135"/>
      <c r="JQ58" s="135"/>
      <c r="JR58" s="135"/>
      <c r="JS58" s="135"/>
      <c r="JT58" s="135"/>
      <c r="JU58" s="135"/>
      <c r="JV58" s="135"/>
      <c r="JW58" s="135"/>
      <c r="JX58" s="135"/>
      <c r="JY58" s="135"/>
      <c r="JZ58" s="135"/>
      <c r="KA58" s="135"/>
      <c r="KB58" s="135"/>
      <c r="KC58" s="135"/>
      <c r="KD58" s="135"/>
      <c r="KE58" s="135"/>
      <c r="KF58" s="135"/>
      <c r="KG58" s="135"/>
      <c r="KH58" s="135"/>
      <c r="KI58" s="135"/>
      <c r="KJ58" s="135"/>
      <c r="KK58" s="135"/>
      <c r="KL58" s="135"/>
      <c r="KM58" s="135"/>
      <c r="KN58" s="135"/>
      <c r="KO58" s="135"/>
      <c r="KP58" s="135"/>
      <c r="KQ58" s="135"/>
      <c r="KR58" s="135"/>
      <c r="KS58" s="135"/>
      <c r="KT58" s="135"/>
      <c r="KU58" s="135"/>
      <c r="KV58" s="135"/>
      <c r="KW58" s="135"/>
      <c r="KX58" s="135"/>
      <c r="KY58" s="135"/>
      <c r="KZ58" s="135"/>
      <c r="LA58" s="135"/>
      <c r="LB58" s="135"/>
      <c r="LC58" s="135"/>
      <c r="LD58" s="135"/>
      <c r="LE58" s="135"/>
      <c r="LF58" s="135"/>
      <c r="LG58" s="135"/>
      <c r="LH58" s="135"/>
      <c r="LI58" s="135"/>
      <c r="LJ58" s="135"/>
      <c r="LK58" s="135"/>
      <c r="LL58" s="135"/>
      <c r="LM58" s="135"/>
      <c r="LN58" s="135"/>
      <c r="LO58" s="135"/>
      <c r="LP58" s="135"/>
      <c r="LQ58" s="135"/>
      <c r="LR58" s="135"/>
      <c r="LS58" s="135"/>
      <c r="LT58" s="135"/>
      <c r="LU58" s="135"/>
      <c r="LV58" s="135"/>
      <c r="LW58" s="135"/>
      <c r="LX58" s="135"/>
      <c r="LY58" s="135"/>
      <c r="LZ58" s="135"/>
      <c r="MA58" s="135"/>
      <c r="MB58" s="135"/>
      <c r="MC58" s="135"/>
      <c r="MD58" s="135"/>
      <c r="ME58" s="135"/>
    </row>
    <row r="59" spans="1:343" s="10" customFormat="1" ht="18" customHeight="1" x14ac:dyDescent="0.2">
      <c r="A59" s="23"/>
      <c r="B59" s="21"/>
      <c r="C59" s="25"/>
      <c r="E59" s="25"/>
      <c r="F59" s="25"/>
      <c r="I59" s="25"/>
      <c r="J59" s="23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  <c r="IW59" s="135"/>
      <c r="IX59" s="135"/>
      <c r="IY59" s="135"/>
      <c r="IZ59" s="135"/>
      <c r="JA59" s="135"/>
      <c r="JB59" s="135"/>
      <c r="JC59" s="135"/>
      <c r="JD59" s="135"/>
      <c r="JE59" s="135"/>
      <c r="JF59" s="135"/>
      <c r="JG59" s="135"/>
      <c r="JH59" s="135"/>
      <c r="JI59" s="135"/>
      <c r="JJ59" s="135"/>
      <c r="JK59" s="135"/>
      <c r="JL59" s="135"/>
      <c r="JM59" s="135"/>
      <c r="JN59" s="135"/>
      <c r="JO59" s="135"/>
      <c r="JP59" s="135"/>
      <c r="JQ59" s="135"/>
      <c r="JR59" s="135"/>
      <c r="JS59" s="135"/>
      <c r="JT59" s="135"/>
      <c r="JU59" s="135"/>
      <c r="JV59" s="135"/>
      <c r="JW59" s="135"/>
      <c r="JX59" s="135"/>
      <c r="JY59" s="135"/>
      <c r="JZ59" s="135"/>
      <c r="KA59" s="135"/>
      <c r="KB59" s="135"/>
      <c r="KC59" s="135"/>
      <c r="KD59" s="135"/>
      <c r="KE59" s="135"/>
      <c r="KF59" s="135"/>
      <c r="KG59" s="135"/>
      <c r="KH59" s="135"/>
      <c r="KI59" s="135"/>
      <c r="KJ59" s="135"/>
      <c r="KK59" s="135"/>
      <c r="KL59" s="135"/>
      <c r="KM59" s="135"/>
      <c r="KN59" s="135"/>
      <c r="KO59" s="135"/>
      <c r="KP59" s="135"/>
      <c r="KQ59" s="135"/>
      <c r="KR59" s="135"/>
      <c r="KS59" s="135"/>
      <c r="KT59" s="135"/>
      <c r="KU59" s="135"/>
      <c r="KV59" s="135"/>
      <c r="KW59" s="135"/>
      <c r="KX59" s="135"/>
      <c r="KY59" s="135"/>
      <c r="KZ59" s="135"/>
      <c r="LA59" s="135"/>
      <c r="LB59" s="135"/>
      <c r="LC59" s="135"/>
      <c r="LD59" s="135"/>
      <c r="LE59" s="135"/>
      <c r="LF59" s="135"/>
      <c r="LG59" s="135"/>
      <c r="LH59" s="135"/>
      <c r="LI59" s="135"/>
      <c r="LJ59" s="135"/>
      <c r="LK59" s="135"/>
      <c r="LL59" s="135"/>
      <c r="LM59" s="135"/>
      <c r="LN59" s="135"/>
      <c r="LO59" s="135"/>
      <c r="LP59" s="135"/>
      <c r="LQ59" s="135"/>
      <c r="LR59" s="135"/>
      <c r="LS59" s="135"/>
      <c r="LT59" s="135"/>
      <c r="LU59" s="135"/>
      <c r="LV59" s="135"/>
      <c r="LW59" s="135"/>
      <c r="LX59" s="135"/>
      <c r="LY59" s="135"/>
      <c r="LZ59" s="135"/>
      <c r="MA59" s="135"/>
      <c r="MB59" s="135"/>
      <c r="MC59" s="135"/>
      <c r="MD59" s="135"/>
      <c r="ME59" s="135"/>
    </row>
    <row r="60" spans="1:343" s="10" customFormat="1" ht="18" customHeight="1" x14ac:dyDescent="0.2">
      <c r="A60" s="23"/>
      <c r="B60" s="21"/>
      <c r="C60" s="25"/>
      <c r="E60" s="25"/>
      <c r="F60" s="25"/>
      <c r="I60" s="25"/>
      <c r="J60" s="23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  <c r="IW60" s="135"/>
      <c r="IX60" s="135"/>
      <c r="IY60" s="135"/>
      <c r="IZ60" s="135"/>
      <c r="JA60" s="135"/>
      <c r="JB60" s="135"/>
      <c r="JC60" s="135"/>
      <c r="JD60" s="135"/>
      <c r="JE60" s="135"/>
      <c r="JF60" s="135"/>
      <c r="JG60" s="135"/>
      <c r="JH60" s="135"/>
      <c r="JI60" s="135"/>
      <c r="JJ60" s="135"/>
      <c r="JK60" s="135"/>
      <c r="JL60" s="135"/>
      <c r="JM60" s="135"/>
      <c r="JN60" s="135"/>
      <c r="JO60" s="135"/>
      <c r="JP60" s="135"/>
      <c r="JQ60" s="135"/>
      <c r="JR60" s="135"/>
      <c r="JS60" s="135"/>
      <c r="JT60" s="135"/>
      <c r="JU60" s="135"/>
      <c r="JV60" s="135"/>
      <c r="JW60" s="135"/>
      <c r="JX60" s="135"/>
      <c r="JY60" s="135"/>
      <c r="JZ60" s="135"/>
      <c r="KA60" s="135"/>
      <c r="KB60" s="135"/>
      <c r="KC60" s="135"/>
      <c r="KD60" s="135"/>
      <c r="KE60" s="135"/>
      <c r="KF60" s="135"/>
      <c r="KG60" s="135"/>
      <c r="KH60" s="135"/>
      <c r="KI60" s="135"/>
      <c r="KJ60" s="135"/>
      <c r="KK60" s="135"/>
      <c r="KL60" s="135"/>
      <c r="KM60" s="135"/>
      <c r="KN60" s="135"/>
      <c r="KO60" s="135"/>
      <c r="KP60" s="135"/>
      <c r="KQ60" s="135"/>
      <c r="KR60" s="135"/>
      <c r="KS60" s="135"/>
      <c r="KT60" s="135"/>
      <c r="KU60" s="135"/>
      <c r="KV60" s="135"/>
      <c r="KW60" s="135"/>
      <c r="KX60" s="135"/>
      <c r="KY60" s="135"/>
      <c r="KZ60" s="135"/>
      <c r="LA60" s="135"/>
      <c r="LB60" s="135"/>
      <c r="LC60" s="135"/>
      <c r="LD60" s="135"/>
      <c r="LE60" s="135"/>
      <c r="LF60" s="135"/>
      <c r="LG60" s="135"/>
      <c r="LH60" s="135"/>
      <c r="LI60" s="135"/>
      <c r="LJ60" s="135"/>
      <c r="LK60" s="135"/>
      <c r="LL60" s="135"/>
      <c r="LM60" s="135"/>
      <c r="LN60" s="135"/>
      <c r="LO60" s="135"/>
      <c r="LP60" s="135"/>
      <c r="LQ60" s="135"/>
      <c r="LR60" s="135"/>
      <c r="LS60" s="135"/>
      <c r="LT60" s="135"/>
      <c r="LU60" s="135"/>
      <c r="LV60" s="135"/>
      <c r="LW60" s="135"/>
      <c r="LX60" s="135"/>
      <c r="LY60" s="135"/>
      <c r="LZ60" s="135"/>
      <c r="MA60" s="135"/>
      <c r="MB60" s="135"/>
      <c r="MC60" s="135"/>
      <c r="MD60" s="135"/>
      <c r="ME60" s="135"/>
    </row>
    <row r="61" spans="1:343" s="10" customFormat="1" ht="18" customHeight="1" x14ac:dyDescent="0.2">
      <c r="A61" s="23"/>
      <c r="B61" s="21"/>
      <c r="C61" s="25"/>
      <c r="E61" s="25"/>
      <c r="F61" s="25"/>
      <c r="I61" s="25"/>
      <c r="J61" s="23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  <c r="IW61" s="135"/>
      <c r="IX61" s="135"/>
      <c r="IY61" s="135"/>
      <c r="IZ61" s="135"/>
      <c r="JA61" s="135"/>
      <c r="JB61" s="135"/>
      <c r="JC61" s="135"/>
      <c r="JD61" s="135"/>
      <c r="JE61" s="135"/>
      <c r="JF61" s="135"/>
      <c r="JG61" s="135"/>
      <c r="JH61" s="135"/>
      <c r="JI61" s="135"/>
      <c r="JJ61" s="135"/>
      <c r="JK61" s="135"/>
      <c r="JL61" s="135"/>
      <c r="JM61" s="135"/>
      <c r="JN61" s="135"/>
      <c r="JO61" s="135"/>
      <c r="JP61" s="135"/>
      <c r="JQ61" s="135"/>
      <c r="JR61" s="135"/>
      <c r="JS61" s="135"/>
      <c r="JT61" s="135"/>
      <c r="JU61" s="135"/>
      <c r="JV61" s="135"/>
      <c r="JW61" s="135"/>
      <c r="JX61" s="135"/>
      <c r="JY61" s="135"/>
      <c r="JZ61" s="135"/>
      <c r="KA61" s="135"/>
      <c r="KB61" s="135"/>
      <c r="KC61" s="135"/>
      <c r="KD61" s="135"/>
      <c r="KE61" s="135"/>
      <c r="KF61" s="135"/>
      <c r="KG61" s="135"/>
      <c r="KH61" s="135"/>
      <c r="KI61" s="135"/>
      <c r="KJ61" s="135"/>
      <c r="KK61" s="135"/>
      <c r="KL61" s="135"/>
      <c r="KM61" s="135"/>
      <c r="KN61" s="135"/>
      <c r="KO61" s="135"/>
      <c r="KP61" s="135"/>
      <c r="KQ61" s="135"/>
      <c r="KR61" s="135"/>
      <c r="KS61" s="135"/>
      <c r="KT61" s="135"/>
      <c r="KU61" s="135"/>
      <c r="KV61" s="135"/>
      <c r="KW61" s="135"/>
      <c r="KX61" s="135"/>
      <c r="KY61" s="135"/>
      <c r="KZ61" s="135"/>
      <c r="LA61" s="135"/>
      <c r="LB61" s="135"/>
      <c r="LC61" s="135"/>
      <c r="LD61" s="135"/>
      <c r="LE61" s="135"/>
      <c r="LF61" s="135"/>
      <c r="LG61" s="135"/>
      <c r="LH61" s="135"/>
      <c r="LI61" s="135"/>
      <c r="LJ61" s="135"/>
      <c r="LK61" s="135"/>
      <c r="LL61" s="135"/>
      <c r="LM61" s="135"/>
      <c r="LN61" s="135"/>
      <c r="LO61" s="135"/>
      <c r="LP61" s="135"/>
      <c r="LQ61" s="135"/>
      <c r="LR61" s="135"/>
      <c r="LS61" s="135"/>
      <c r="LT61" s="135"/>
      <c r="LU61" s="135"/>
      <c r="LV61" s="135"/>
      <c r="LW61" s="135"/>
      <c r="LX61" s="135"/>
      <c r="LY61" s="135"/>
      <c r="LZ61" s="135"/>
      <c r="MA61" s="135"/>
      <c r="MB61" s="135"/>
      <c r="MC61" s="135"/>
      <c r="MD61" s="135"/>
      <c r="ME61" s="135"/>
    </row>
    <row r="62" spans="1:343" s="10" customFormat="1" ht="18" customHeight="1" x14ac:dyDescent="0.2">
      <c r="A62" s="23"/>
      <c r="B62" s="21"/>
      <c r="C62" s="25"/>
      <c r="E62" s="25"/>
      <c r="F62" s="25"/>
      <c r="I62" s="25"/>
      <c r="J62" s="23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  <c r="IW62" s="135"/>
      <c r="IX62" s="135"/>
      <c r="IY62" s="135"/>
      <c r="IZ62" s="135"/>
      <c r="JA62" s="135"/>
      <c r="JB62" s="135"/>
      <c r="JC62" s="135"/>
      <c r="JD62" s="135"/>
      <c r="JE62" s="135"/>
      <c r="JF62" s="135"/>
      <c r="JG62" s="135"/>
      <c r="JH62" s="135"/>
      <c r="JI62" s="135"/>
      <c r="JJ62" s="135"/>
      <c r="JK62" s="135"/>
      <c r="JL62" s="135"/>
      <c r="JM62" s="135"/>
      <c r="JN62" s="135"/>
      <c r="JO62" s="135"/>
      <c r="JP62" s="135"/>
      <c r="JQ62" s="135"/>
      <c r="JR62" s="135"/>
      <c r="JS62" s="135"/>
      <c r="JT62" s="135"/>
      <c r="JU62" s="135"/>
      <c r="JV62" s="135"/>
      <c r="JW62" s="135"/>
      <c r="JX62" s="135"/>
      <c r="JY62" s="135"/>
      <c r="JZ62" s="135"/>
      <c r="KA62" s="135"/>
      <c r="KB62" s="135"/>
      <c r="KC62" s="135"/>
      <c r="KD62" s="135"/>
      <c r="KE62" s="135"/>
      <c r="KF62" s="135"/>
      <c r="KG62" s="135"/>
      <c r="KH62" s="135"/>
      <c r="KI62" s="135"/>
      <c r="KJ62" s="135"/>
      <c r="KK62" s="135"/>
      <c r="KL62" s="135"/>
      <c r="KM62" s="135"/>
      <c r="KN62" s="135"/>
      <c r="KO62" s="135"/>
      <c r="KP62" s="135"/>
      <c r="KQ62" s="135"/>
      <c r="KR62" s="135"/>
      <c r="KS62" s="135"/>
      <c r="KT62" s="135"/>
      <c r="KU62" s="135"/>
      <c r="KV62" s="135"/>
      <c r="KW62" s="135"/>
      <c r="KX62" s="135"/>
      <c r="KY62" s="135"/>
      <c r="KZ62" s="135"/>
      <c r="LA62" s="135"/>
      <c r="LB62" s="135"/>
      <c r="LC62" s="135"/>
      <c r="LD62" s="135"/>
      <c r="LE62" s="135"/>
      <c r="LF62" s="135"/>
      <c r="LG62" s="135"/>
      <c r="LH62" s="135"/>
      <c r="LI62" s="135"/>
      <c r="LJ62" s="135"/>
      <c r="LK62" s="135"/>
      <c r="LL62" s="135"/>
      <c r="LM62" s="135"/>
      <c r="LN62" s="135"/>
      <c r="LO62" s="135"/>
      <c r="LP62" s="135"/>
      <c r="LQ62" s="135"/>
      <c r="LR62" s="135"/>
      <c r="LS62" s="135"/>
      <c r="LT62" s="135"/>
      <c r="LU62" s="135"/>
      <c r="LV62" s="135"/>
      <c r="LW62" s="135"/>
      <c r="LX62" s="135"/>
      <c r="LY62" s="135"/>
      <c r="LZ62" s="135"/>
      <c r="MA62" s="135"/>
      <c r="MB62" s="135"/>
      <c r="MC62" s="135"/>
      <c r="MD62" s="135"/>
      <c r="ME62" s="135"/>
    </row>
  </sheetData>
  <mergeCells count="11">
    <mergeCell ref="F5:F7"/>
    <mergeCell ref="G5:G7"/>
    <mergeCell ref="I5:I7"/>
    <mergeCell ref="J5:J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K9:ME10 K11:HO11 HV11:ME11 K8:CM8 GH8:ME8 CO8:GF8">
    <cfRule type="top10" dxfId="20" priority="3" rank="15"/>
  </conditionalFormatting>
  <conditionalFormatting sqref="K14:ME14 K15:EY15 FA15:ME15 K13:KL13 KU13:LN13 LP13:ME13">
    <cfRule type="top10" dxfId="19" priority="2" rank="15"/>
  </conditionalFormatting>
  <conditionalFormatting sqref="K12:KM12 KO12:ME12">
    <cfRule type="top10" dxfId="18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ME42"/>
  <sheetViews>
    <sheetView showGridLines="0" showZeros="0" workbookViewId="0">
      <pane xSplit="10" ySplit="7" topLeftCell="K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2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343" width="4.7109375" style="130" customWidth="1"/>
  </cols>
  <sheetData>
    <row r="1" spans="1:343" ht="24.95" customHeight="1" x14ac:dyDescent="0.4">
      <c r="A1" s="237" t="s">
        <v>238</v>
      </c>
      <c r="B1" s="238"/>
      <c r="C1" s="238"/>
      <c r="D1" s="238"/>
      <c r="E1" s="238"/>
      <c r="F1" s="238"/>
      <c r="G1" s="238"/>
      <c r="H1" s="114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T1" s="126"/>
      <c r="IU1" s="126"/>
      <c r="IV1" s="126"/>
      <c r="IW1" s="126"/>
      <c r="IX1" s="126"/>
      <c r="IY1" s="126"/>
      <c r="IZ1" s="126"/>
      <c r="JA1" s="126"/>
      <c r="JB1" s="126"/>
      <c r="JC1" s="126"/>
      <c r="JD1" s="126"/>
      <c r="JE1" s="126"/>
      <c r="JF1" s="126"/>
      <c r="JG1" s="126"/>
      <c r="JH1" s="126"/>
      <c r="JI1" s="126"/>
      <c r="JJ1" s="126"/>
      <c r="JK1" s="126"/>
      <c r="JL1" s="126"/>
      <c r="JM1" s="126"/>
      <c r="JN1" s="126"/>
      <c r="JO1" s="126"/>
      <c r="JP1" s="126"/>
      <c r="JQ1" s="126"/>
      <c r="JR1" s="126"/>
      <c r="JS1" s="126"/>
      <c r="JT1" s="126"/>
      <c r="JU1" s="126"/>
      <c r="JV1" s="126"/>
      <c r="JW1" s="126"/>
      <c r="JX1" s="126"/>
      <c r="JY1" s="126"/>
      <c r="JZ1" s="126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126"/>
      <c r="KN1" s="126"/>
      <c r="KO1" s="126"/>
      <c r="KP1" s="126"/>
      <c r="KQ1" s="126"/>
      <c r="KR1" s="126"/>
      <c r="KS1" s="126"/>
      <c r="KT1" s="126"/>
      <c r="KU1" s="126"/>
      <c r="KV1" s="126"/>
      <c r="KW1" s="126"/>
      <c r="KX1" s="126"/>
      <c r="KY1" s="126"/>
      <c r="KZ1" s="126"/>
      <c r="LA1" s="126"/>
      <c r="LB1" s="126"/>
      <c r="LC1" s="126"/>
      <c r="LD1" s="126"/>
      <c r="LE1" s="126"/>
      <c r="LF1" s="126"/>
      <c r="LG1" s="126"/>
      <c r="LH1" s="126"/>
      <c r="LI1" s="126"/>
      <c r="LJ1" s="126"/>
      <c r="LK1" s="126"/>
      <c r="LL1" s="126"/>
      <c r="LM1" s="126"/>
      <c r="LN1" s="126"/>
      <c r="LO1" s="126"/>
      <c r="LP1" s="126"/>
      <c r="LQ1" s="126"/>
      <c r="LR1" s="126"/>
      <c r="LS1" s="126"/>
      <c r="LT1" s="126"/>
      <c r="LU1" s="126"/>
      <c r="LV1" s="126"/>
      <c r="LW1" s="126"/>
      <c r="LX1" s="126"/>
      <c r="LY1" s="126"/>
      <c r="LZ1" s="126"/>
      <c r="MA1" s="126"/>
      <c r="MB1" s="126"/>
      <c r="MC1" s="126"/>
      <c r="MD1" s="126"/>
      <c r="ME1" s="126"/>
    </row>
    <row r="2" spans="1:343" ht="15" customHeight="1" x14ac:dyDescent="0.4">
      <c r="A2" s="59"/>
      <c r="B2" s="48"/>
      <c r="C2" s="49"/>
      <c r="D2" s="49"/>
      <c r="E2" s="49"/>
      <c r="F2" s="49"/>
      <c r="G2" s="49"/>
      <c r="H2" s="114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8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8"/>
      <c r="EO2" s="128"/>
      <c r="EP2" s="128"/>
      <c r="EQ2" s="128"/>
      <c r="ER2" s="128"/>
      <c r="ES2" s="128"/>
      <c r="ET2" s="128"/>
      <c r="EU2" s="128"/>
      <c r="EV2" s="128"/>
      <c r="EW2" s="128"/>
      <c r="EX2" s="128"/>
      <c r="EY2" s="128"/>
      <c r="EZ2" s="128"/>
      <c r="FA2" s="128"/>
      <c r="FB2" s="128"/>
      <c r="FC2" s="128"/>
      <c r="FD2" s="128"/>
      <c r="FE2" s="128"/>
      <c r="FF2" s="128"/>
      <c r="FG2" s="128"/>
      <c r="FH2" s="128"/>
      <c r="FI2" s="128"/>
      <c r="FJ2" s="128"/>
      <c r="FK2" s="128"/>
      <c r="FL2" s="128"/>
      <c r="FM2" s="128"/>
      <c r="FN2" s="128"/>
      <c r="FO2" s="128"/>
      <c r="FP2" s="128"/>
      <c r="FQ2" s="128"/>
      <c r="FR2" s="128"/>
      <c r="FS2" s="128"/>
      <c r="FT2" s="128"/>
      <c r="FU2" s="128"/>
      <c r="FV2" s="128"/>
      <c r="FW2" s="128"/>
      <c r="FX2" s="128"/>
      <c r="FY2" s="128"/>
      <c r="FZ2" s="128"/>
      <c r="GA2" s="128"/>
      <c r="GB2" s="128"/>
      <c r="GC2" s="128"/>
      <c r="GD2" s="128"/>
      <c r="GE2" s="128"/>
      <c r="GF2" s="128"/>
      <c r="GG2" s="128"/>
      <c r="GH2" s="128"/>
      <c r="GI2" s="128"/>
      <c r="GJ2" s="128"/>
      <c r="GK2" s="128"/>
      <c r="GL2" s="128"/>
      <c r="GM2" s="128"/>
      <c r="GN2" s="128"/>
      <c r="GO2" s="128"/>
      <c r="GP2" s="128"/>
      <c r="GQ2" s="128"/>
      <c r="GR2" s="128"/>
      <c r="GS2" s="128"/>
      <c r="GT2" s="128"/>
      <c r="GU2" s="128"/>
      <c r="GV2" s="128"/>
      <c r="GW2" s="128"/>
      <c r="GX2" s="128"/>
      <c r="GY2" s="128"/>
      <c r="GZ2" s="128"/>
      <c r="HA2" s="128"/>
      <c r="HB2" s="128"/>
      <c r="HC2" s="128"/>
      <c r="HD2" s="128"/>
      <c r="HE2" s="128"/>
      <c r="HF2" s="128"/>
      <c r="HG2" s="128"/>
      <c r="HH2" s="128"/>
      <c r="HI2" s="128"/>
      <c r="HJ2" s="128"/>
      <c r="HK2" s="128"/>
      <c r="HL2" s="128"/>
      <c r="HM2" s="128"/>
      <c r="HN2" s="128"/>
      <c r="HO2" s="128"/>
      <c r="HP2" s="128"/>
      <c r="HQ2" s="128"/>
      <c r="HR2" s="128"/>
      <c r="HS2" s="128"/>
      <c r="HT2" s="128"/>
      <c r="HU2" s="128"/>
      <c r="HV2" s="128"/>
      <c r="HW2" s="128"/>
      <c r="HX2" s="128"/>
      <c r="HY2" s="128"/>
      <c r="HZ2" s="128"/>
      <c r="IA2" s="128"/>
      <c r="IB2" s="128"/>
      <c r="IC2" s="128"/>
      <c r="ID2" s="128"/>
      <c r="IE2" s="128"/>
      <c r="IF2" s="128"/>
      <c r="IG2" s="128"/>
      <c r="IH2" s="128"/>
      <c r="II2" s="128"/>
      <c r="IJ2" s="128"/>
      <c r="IK2" s="128"/>
      <c r="IL2" s="128"/>
      <c r="IM2" s="128"/>
      <c r="IN2" s="128"/>
      <c r="IO2" s="128"/>
      <c r="IP2" s="128"/>
      <c r="IQ2" s="128"/>
      <c r="IR2" s="128"/>
      <c r="IS2" s="128"/>
      <c r="IT2" s="128"/>
      <c r="IU2" s="128"/>
      <c r="IV2" s="128"/>
      <c r="IW2" s="128"/>
      <c r="IX2" s="128"/>
      <c r="IY2" s="128"/>
      <c r="IZ2" s="128"/>
      <c r="JA2" s="128"/>
      <c r="JB2" s="128"/>
      <c r="JC2" s="128"/>
      <c r="JD2" s="128"/>
      <c r="JE2" s="128"/>
      <c r="JF2" s="128"/>
      <c r="JG2" s="128"/>
      <c r="JH2" s="128"/>
      <c r="JI2" s="128"/>
      <c r="JJ2" s="128"/>
      <c r="JK2" s="128"/>
      <c r="JL2" s="128"/>
      <c r="JM2" s="128"/>
      <c r="JN2" s="128"/>
      <c r="JO2" s="128"/>
      <c r="JP2" s="128"/>
      <c r="JQ2" s="128"/>
      <c r="JR2" s="128"/>
      <c r="JS2" s="128"/>
      <c r="JT2" s="128"/>
      <c r="JU2" s="128"/>
      <c r="JV2" s="128"/>
      <c r="JW2" s="128"/>
      <c r="JX2" s="128"/>
      <c r="JY2" s="128"/>
      <c r="JZ2" s="128"/>
      <c r="KA2" s="128"/>
      <c r="KB2" s="128"/>
      <c r="KC2" s="128"/>
      <c r="KD2" s="128"/>
      <c r="KE2" s="128"/>
      <c r="KF2" s="128"/>
      <c r="KG2" s="128"/>
      <c r="KH2" s="128"/>
      <c r="KI2" s="128"/>
      <c r="KJ2" s="128"/>
      <c r="KK2" s="128"/>
      <c r="KL2" s="128"/>
      <c r="KM2" s="128"/>
      <c r="KN2" s="128"/>
      <c r="KO2" s="128"/>
      <c r="KP2" s="128"/>
      <c r="KQ2" s="128"/>
      <c r="KR2" s="128"/>
      <c r="KS2" s="128"/>
      <c r="KT2" s="128"/>
      <c r="KU2" s="128"/>
      <c r="KV2" s="128"/>
      <c r="KW2" s="128"/>
      <c r="KX2" s="128"/>
      <c r="KY2" s="128"/>
      <c r="KZ2" s="128"/>
      <c r="LA2" s="127"/>
      <c r="LB2" s="127"/>
      <c r="LC2" s="127"/>
      <c r="LD2" s="127"/>
      <c r="LE2" s="127"/>
      <c r="LF2" s="127"/>
      <c r="LG2" s="127"/>
      <c r="LH2" s="127"/>
      <c r="LI2" s="127"/>
      <c r="LJ2" s="127"/>
      <c r="LK2" s="127"/>
      <c r="LL2" s="127"/>
      <c r="LM2" s="127"/>
      <c r="LN2" s="127"/>
      <c r="LO2" s="127"/>
      <c r="LP2" s="127"/>
      <c r="LQ2" s="127"/>
      <c r="LR2" s="127"/>
      <c r="LS2" s="127"/>
      <c r="LT2" s="127"/>
      <c r="LU2" s="127"/>
      <c r="LV2" s="127"/>
      <c r="LW2" s="127"/>
      <c r="LX2" s="127"/>
      <c r="LY2" s="127"/>
      <c r="LZ2" s="127"/>
      <c r="MA2" s="127"/>
      <c r="MB2" s="127"/>
      <c r="MC2" s="127"/>
      <c r="MD2" s="127"/>
      <c r="ME2" s="127"/>
    </row>
    <row r="3" spans="1:343" ht="24.95" customHeight="1" x14ac:dyDescent="0.35">
      <c r="A3" s="239" t="s">
        <v>217</v>
      </c>
      <c r="B3" s="239"/>
      <c r="C3" s="239"/>
      <c r="D3" s="239"/>
      <c r="E3" s="239"/>
      <c r="F3" s="239"/>
      <c r="G3" s="239"/>
      <c r="H3" s="115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 t="s">
        <v>0</v>
      </c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  <c r="IM3" s="129"/>
      <c r="IN3" s="129"/>
      <c r="IO3" s="129"/>
      <c r="IP3" s="129"/>
      <c r="IQ3" s="129"/>
      <c r="IR3" s="129"/>
      <c r="IS3" s="129"/>
      <c r="IT3" s="129"/>
      <c r="IU3" s="129"/>
      <c r="IV3" s="129"/>
      <c r="IW3" s="129"/>
      <c r="IX3" s="129"/>
      <c r="IY3" s="129"/>
      <c r="IZ3" s="129"/>
      <c r="JA3" s="129"/>
      <c r="JB3" s="129"/>
      <c r="JC3" s="129"/>
      <c r="JD3" s="129"/>
      <c r="JE3" s="129"/>
      <c r="JF3" s="129"/>
      <c r="JG3" s="129"/>
      <c r="JH3" s="129"/>
      <c r="JI3" s="129"/>
      <c r="JJ3" s="129"/>
      <c r="JK3" s="129"/>
      <c r="JL3" s="129"/>
      <c r="JM3" s="129"/>
      <c r="JN3" s="129"/>
      <c r="JO3" s="129"/>
      <c r="JP3" s="129"/>
      <c r="JQ3" s="129"/>
      <c r="JR3" s="129"/>
      <c r="JS3" s="129"/>
      <c r="JT3" s="129"/>
      <c r="JU3" s="129"/>
      <c r="JV3" s="129"/>
      <c r="JW3" s="129"/>
      <c r="JX3" s="129"/>
      <c r="JY3" s="129"/>
      <c r="JZ3" s="129"/>
      <c r="KA3" s="129"/>
      <c r="KB3" s="129"/>
      <c r="KC3" s="129"/>
      <c r="KD3" s="129"/>
      <c r="KE3" s="129"/>
      <c r="KF3" s="129"/>
      <c r="KG3" s="129"/>
      <c r="KH3" s="129"/>
      <c r="KI3" s="129"/>
      <c r="KJ3" s="129"/>
      <c r="KK3" s="129"/>
      <c r="KL3" s="129"/>
      <c r="KM3" s="129"/>
      <c r="KN3" s="129"/>
      <c r="KO3" s="129"/>
      <c r="KP3" s="129"/>
      <c r="KQ3" s="129"/>
      <c r="KR3" s="129"/>
      <c r="KS3" s="129"/>
      <c r="KT3" s="129"/>
      <c r="KU3" s="129"/>
      <c r="KV3" s="129"/>
      <c r="KW3" s="129"/>
      <c r="KX3" s="129"/>
      <c r="KY3" s="129"/>
      <c r="KZ3" s="129"/>
      <c r="LA3" s="129"/>
      <c r="LB3" s="129"/>
      <c r="LC3" s="129"/>
      <c r="LD3" s="129"/>
      <c r="LE3" s="129"/>
      <c r="LF3" s="129"/>
      <c r="LG3" s="129"/>
      <c r="LH3" s="129"/>
      <c r="LI3" s="129"/>
      <c r="LJ3" s="129"/>
      <c r="LK3" s="129"/>
      <c r="LL3" s="129"/>
      <c r="LM3" s="129"/>
      <c r="LN3" s="129"/>
      <c r="LO3" s="129"/>
      <c r="LP3" s="129"/>
      <c r="LQ3" s="129"/>
      <c r="LR3" s="129"/>
      <c r="LS3" s="129"/>
      <c r="LT3" s="129"/>
      <c r="LU3" s="129"/>
      <c r="LV3" s="129"/>
      <c r="LW3" s="129"/>
      <c r="LX3" s="129"/>
      <c r="LY3" s="129"/>
      <c r="LZ3" s="129"/>
      <c r="MA3" s="129"/>
      <c r="MB3" s="129"/>
      <c r="MC3" s="129"/>
      <c r="MD3" s="129"/>
      <c r="ME3" s="129"/>
    </row>
    <row r="4" spans="1:343" ht="15" customHeight="1" x14ac:dyDescent="0.2"/>
    <row r="5" spans="1:343" ht="15" x14ac:dyDescent="0.25">
      <c r="A5" s="240" t="s">
        <v>1</v>
      </c>
      <c r="B5" s="243" t="s">
        <v>2</v>
      </c>
      <c r="C5" s="243" t="s">
        <v>3</v>
      </c>
      <c r="D5" s="243" t="s">
        <v>4</v>
      </c>
      <c r="E5" s="243" t="s">
        <v>3</v>
      </c>
      <c r="F5" s="243" t="s">
        <v>5</v>
      </c>
      <c r="G5" s="243" t="s">
        <v>6</v>
      </c>
      <c r="H5" s="116"/>
      <c r="I5" s="234" t="s">
        <v>7</v>
      </c>
      <c r="J5" s="234" t="s">
        <v>189</v>
      </c>
      <c r="K5" s="50" t="str">
        <f>Seniori!K5</f>
        <v>29.01.2022</v>
      </c>
      <c r="L5" s="50"/>
      <c r="M5" s="50">
        <f>Seniori!M5</f>
        <v>0</v>
      </c>
      <c r="N5" s="50">
        <f>Seniori!N5</f>
        <v>0</v>
      </c>
      <c r="O5" s="50">
        <f>Seniori!O5</f>
        <v>0</v>
      </c>
      <c r="P5" s="50">
        <f>Seniori!P5</f>
        <v>0</v>
      </c>
      <c r="Q5" s="50">
        <f>Seniori!Q5</f>
        <v>0</v>
      </c>
      <c r="R5" s="50" t="str">
        <f>Seniori!R5</f>
        <v>05.-06.03.2022</v>
      </c>
      <c r="S5" s="50"/>
      <c r="T5" s="50"/>
      <c r="U5" s="50">
        <f>Seniori!U5</f>
        <v>0</v>
      </c>
      <c r="V5" s="50">
        <f>Seniori!V5</f>
        <v>0</v>
      </c>
      <c r="W5" s="50">
        <f>Seniori!W5</f>
        <v>0</v>
      </c>
      <c r="X5" s="50">
        <f>Seniori!X5</f>
        <v>0</v>
      </c>
      <c r="Y5" s="50" t="str">
        <f>Seniori!Y5</f>
        <v>11.-13.03.2022</v>
      </c>
      <c r="Z5" s="50">
        <f>Seniori!Z5</f>
        <v>0</v>
      </c>
      <c r="AA5" s="50" t="str">
        <f>Seniori!AA5</f>
        <v>11.-13.03.2022</v>
      </c>
      <c r="AB5" s="50"/>
      <c r="AC5" s="50"/>
      <c r="AD5" s="50">
        <f>Seniori!AD5</f>
        <v>0</v>
      </c>
      <c r="AE5" s="50">
        <f>Seniori!AE5</f>
        <v>0</v>
      </c>
      <c r="AF5" s="50">
        <f>Seniori!AF5</f>
        <v>0</v>
      </c>
      <c r="AG5" s="50">
        <f>Seniori!AG5</f>
        <v>0</v>
      </c>
      <c r="AH5" s="50" t="str">
        <f>Seniori!AH5</f>
        <v>19.03.2022</v>
      </c>
      <c r="AI5" s="50"/>
      <c r="AJ5" s="50"/>
      <c r="AK5" s="50">
        <f>Seniori!AK5</f>
        <v>0</v>
      </c>
      <c r="AL5" s="50">
        <f>Seniori!AL5</f>
        <v>0</v>
      </c>
      <c r="AM5" s="50">
        <f>Seniori!AM5</f>
        <v>0</v>
      </c>
      <c r="AN5" s="50">
        <f>Seniori!AN5</f>
        <v>0</v>
      </c>
      <c r="AO5" s="50" t="str">
        <f>Seniori!AO5</f>
        <v>03.04.2022</v>
      </c>
      <c r="AP5" s="50">
        <f>Seniori!AP5</f>
        <v>0</v>
      </c>
      <c r="AQ5" s="50" t="str">
        <f>Seniori!AQ5</f>
        <v>09.-10.04.2022</v>
      </c>
      <c r="AR5" s="50"/>
      <c r="AS5" s="50"/>
      <c r="AT5" s="50">
        <f>Seniori!AT5</f>
        <v>0</v>
      </c>
      <c r="AU5" s="50">
        <f>Seniori!AU5</f>
        <v>0</v>
      </c>
      <c r="AV5" s="50">
        <f>Seniori!AV5</f>
        <v>0</v>
      </c>
      <c r="AW5" s="50">
        <f>Seniori!AW5</f>
        <v>0</v>
      </c>
      <c r="AX5" s="50">
        <f>Seniori!AX5</f>
        <v>0</v>
      </c>
      <c r="AY5" s="50">
        <f>Seniori!AY5</f>
        <v>0</v>
      </c>
      <c r="AZ5" s="50">
        <f>Seniori!AZ5</f>
        <v>0</v>
      </c>
      <c r="BA5" s="50">
        <f>Seniori!BA5</f>
        <v>0</v>
      </c>
      <c r="BB5" s="50">
        <f>Seniori!BB5</f>
        <v>0</v>
      </c>
      <c r="BC5" s="50">
        <f>Seniori!BC5</f>
        <v>0</v>
      </c>
      <c r="BD5" s="50">
        <f>Seniori!BD5</f>
        <v>0</v>
      </c>
      <c r="BE5" s="50">
        <f>Seniori!BE5</f>
        <v>0</v>
      </c>
      <c r="BF5" s="50">
        <f>Seniori!BF5</f>
        <v>0</v>
      </c>
      <c r="BG5" s="50">
        <f>Seniori!BG5</f>
        <v>0</v>
      </c>
      <c r="BH5" s="50" t="str">
        <f>Seniori!BH5</f>
        <v>16.04.2022</v>
      </c>
      <c r="BI5" s="50"/>
      <c r="BJ5" s="50"/>
      <c r="BK5" s="50">
        <f>Seniori!BK5</f>
        <v>0</v>
      </c>
      <c r="BL5" s="50">
        <f>Seniori!BL5</f>
        <v>0</v>
      </c>
      <c r="BM5" s="50">
        <f>Seniori!BM5</f>
        <v>0</v>
      </c>
      <c r="BN5" s="50">
        <f>Seniori!BN5</f>
        <v>0</v>
      </c>
      <c r="BO5" s="50" t="str">
        <f>Seniori!BO5</f>
        <v>14.-16.04.2022</v>
      </c>
      <c r="BP5" s="50"/>
      <c r="BQ5" s="50"/>
      <c r="BR5" s="50"/>
      <c r="BS5" s="50" t="str">
        <f>Seniori!BS5</f>
        <v>30.04.-01.05.2022</v>
      </c>
      <c r="BT5" s="50"/>
      <c r="BU5" s="50"/>
      <c r="BV5" s="50"/>
      <c r="BW5" s="50">
        <f>Seniori!BW5</f>
        <v>0</v>
      </c>
      <c r="BX5" s="50">
        <f>Seniori!BX5</f>
        <v>0</v>
      </c>
      <c r="BY5" s="50">
        <f>Seniori!BY5</f>
        <v>0</v>
      </c>
      <c r="BZ5" s="50">
        <f>Seniori!BZ5</f>
        <v>0</v>
      </c>
      <c r="CA5" s="50">
        <f>Seniori!CA5</f>
        <v>0</v>
      </c>
      <c r="CB5" s="50" t="str">
        <f>Seniori!CB5</f>
        <v>07.05.2022</v>
      </c>
      <c r="CC5" s="50"/>
      <c r="CD5" s="50"/>
      <c r="CE5" s="50">
        <f>Seniori!CE5</f>
        <v>0</v>
      </c>
      <c r="CF5" s="50">
        <f>Seniori!CF5</f>
        <v>0</v>
      </c>
      <c r="CG5" s="50">
        <f>Seniori!CG5</f>
        <v>0</v>
      </c>
      <c r="CH5" s="50" t="str">
        <f>Seniori!CH5</f>
        <v>08.05.2022</v>
      </c>
      <c r="CI5" s="50"/>
      <c r="CJ5" s="50"/>
      <c r="CK5" s="50">
        <f>Seniori!CK5</f>
        <v>0</v>
      </c>
      <c r="CL5" s="50" t="str">
        <f>Seniori!CL5</f>
        <v>14.05.2022</v>
      </c>
      <c r="CM5" s="50"/>
      <c r="CN5" s="50"/>
      <c r="CO5" s="50">
        <f>Seniori!CO5</f>
        <v>0</v>
      </c>
      <c r="CP5" s="50">
        <f>Seniori!CP5</f>
        <v>0</v>
      </c>
      <c r="CQ5" s="50">
        <f>Seniori!CQ5</f>
        <v>0</v>
      </c>
      <c r="CR5" s="50" t="str">
        <f>Seniori!CR5</f>
        <v>20.-22.05.2022</v>
      </c>
      <c r="CS5" s="50"/>
      <c r="CT5" s="50"/>
      <c r="CU5" s="50"/>
      <c r="CV5" s="50" t="str">
        <f>Seniori!CV5</f>
        <v>28.05.2022</v>
      </c>
      <c r="CW5" s="50"/>
      <c r="CX5" s="50">
        <f>Seniori!CX5</f>
        <v>0</v>
      </c>
      <c r="CY5" s="50">
        <f>Seniori!CY5</f>
        <v>0</v>
      </c>
      <c r="CZ5" s="50">
        <f>Seniori!CZ5</f>
        <v>0</v>
      </c>
      <c r="DA5" s="50" t="str">
        <f>Seniori!DA5</f>
        <v>04.-05.06.2022</v>
      </c>
      <c r="DB5" s="50"/>
      <c r="DC5" s="50"/>
      <c r="DD5" s="50">
        <f>Seniori!DD5</f>
        <v>0</v>
      </c>
      <c r="DE5" s="50">
        <f>Seniori!DE5</f>
        <v>0</v>
      </c>
      <c r="DF5" s="50">
        <f>Seniori!DF5</f>
        <v>0</v>
      </c>
      <c r="DG5" s="50">
        <f>Seniori!DG5</f>
        <v>0</v>
      </c>
      <c r="DH5" s="50">
        <f>Seniori!DH5</f>
        <v>0</v>
      </c>
      <c r="DI5" s="50">
        <f>Seniori!DI5</f>
        <v>0</v>
      </c>
      <c r="DJ5" s="50">
        <f>Seniori!DJ5</f>
        <v>0</v>
      </c>
      <c r="DK5" s="50">
        <f>Seniori!DK5</f>
        <v>0</v>
      </c>
      <c r="DL5" s="50">
        <f>Seniori!DL5</f>
        <v>0</v>
      </c>
      <c r="DM5" s="50">
        <f>Seniori!DM5</f>
        <v>0</v>
      </c>
      <c r="DN5" s="50">
        <f>Seniori!DN5</f>
        <v>0</v>
      </c>
      <c r="DO5" s="50">
        <f>Seniori!DO5</f>
        <v>0</v>
      </c>
      <c r="DP5" s="50" t="str">
        <f>Seniori!DP5</f>
        <v>10.-12.06.2022</v>
      </c>
      <c r="DQ5" s="50"/>
      <c r="DR5" s="50"/>
      <c r="DS5" s="50"/>
      <c r="DT5" s="50">
        <f>Seniori!DT5</f>
        <v>0</v>
      </c>
      <c r="DU5" s="50">
        <f>Seniori!DU5</f>
        <v>0</v>
      </c>
      <c r="DV5" s="50">
        <f>Seniori!DV5</f>
        <v>0</v>
      </c>
      <c r="DW5" s="50">
        <f>Seniori!DW5</f>
        <v>0</v>
      </c>
      <c r="DX5" s="50">
        <f>Seniori!DX5</f>
        <v>0</v>
      </c>
      <c r="DY5" s="50">
        <f>Seniori!DY5</f>
        <v>0</v>
      </c>
      <c r="DZ5" s="50">
        <f>Seniori!DZ5</f>
        <v>0</v>
      </c>
      <c r="EA5" s="50" t="str">
        <f>Seniori!EA5</f>
        <v>11.-12.06.2022</v>
      </c>
      <c r="EB5" s="50"/>
      <c r="EC5" s="50"/>
      <c r="ED5" s="50">
        <f>Seniori!ED5</f>
        <v>0</v>
      </c>
      <c r="EE5" s="50">
        <f>Seniori!EE5</f>
        <v>0</v>
      </c>
      <c r="EF5" s="50" t="str">
        <f>Seniori!EF5</f>
        <v>11.06.2022</v>
      </c>
      <c r="EG5" s="50"/>
      <c r="EH5" s="50"/>
      <c r="EI5" s="50">
        <f>Seniori!EI5</f>
        <v>0</v>
      </c>
      <c r="EJ5" s="50">
        <f>Seniori!EJ5</f>
        <v>0</v>
      </c>
      <c r="EK5" s="50">
        <f>Seniori!EK5</f>
        <v>0</v>
      </c>
      <c r="EL5" s="50" t="str">
        <f>Seniori!EL5</f>
        <v>12.06.2022</v>
      </c>
      <c r="EM5" s="50" t="str">
        <f>Seniori!EM5</f>
        <v>18.-19.06.2022</v>
      </c>
      <c r="EN5" s="50"/>
      <c r="EO5" s="50"/>
      <c r="EP5" s="50">
        <f>Seniori!EP5</f>
        <v>0</v>
      </c>
      <c r="EQ5" s="50">
        <f>Seniori!EQ5</f>
        <v>0</v>
      </c>
      <c r="ER5" s="50">
        <f>Seniori!ER5</f>
        <v>0</v>
      </c>
      <c r="ES5" s="50">
        <f>Seniori!ES5</f>
        <v>0</v>
      </c>
      <c r="ET5" s="50">
        <f>Seniori!ET5</f>
        <v>0</v>
      </c>
      <c r="EU5" s="50">
        <f>Seniori!EU5</f>
        <v>0</v>
      </c>
      <c r="EV5" s="50">
        <f>Seniori!EV5</f>
        <v>0</v>
      </c>
      <c r="EW5" s="50">
        <f>Seniori!EW5</f>
        <v>0</v>
      </c>
      <c r="EX5" s="50">
        <f>Seniori!EX5</f>
        <v>0</v>
      </c>
      <c r="EY5" s="50">
        <f>Seniori!EY5</f>
        <v>0</v>
      </c>
      <c r="EZ5" s="50">
        <f>Seniori!EZ5</f>
        <v>0</v>
      </c>
      <c r="FA5" s="50">
        <f>Seniori!FA5</f>
        <v>0</v>
      </c>
      <c r="FB5" s="50">
        <f>Seniori!FB5</f>
        <v>0</v>
      </c>
      <c r="FC5" s="50">
        <f>Seniori!FC5</f>
        <v>0</v>
      </c>
      <c r="FD5" s="50">
        <f>Seniori!FD5</f>
        <v>0</v>
      </c>
      <c r="FE5" s="50">
        <f>Seniori!FE5</f>
        <v>0</v>
      </c>
      <c r="FF5" s="50" t="str">
        <f>Seniori!FF5</f>
        <v>02.07.2022</v>
      </c>
      <c r="FG5" s="50"/>
      <c r="FH5" s="50"/>
      <c r="FI5" s="50">
        <f>Seniori!FI5</f>
        <v>0</v>
      </c>
      <c r="FJ5" s="50">
        <f>Seniori!FJ5</f>
        <v>0</v>
      </c>
      <c r="FK5" s="50">
        <f>Seniori!FK5</f>
        <v>0</v>
      </c>
      <c r="FL5" s="50">
        <f>Seniori!FL5</f>
        <v>0</v>
      </c>
      <c r="FM5" s="50">
        <f>Seniori!FM5</f>
        <v>0</v>
      </c>
      <c r="FN5" s="50" t="str">
        <f>Seniori!FN5</f>
        <v>03.07.2022</v>
      </c>
      <c r="FO5" s="50"/>
      <c r="FP5" s="50"/>
      <c r="FQ5" s="50">
        <f>Seniori!FQ5</f>
        <v>0</v>
      </c>
      <c r="FR5" s="50" t="str">
        <f>Seniori!FR5</f>
        <v>16.-17.07.2022</v>
      </c>
      <c r="FS5" s="50"/>
      <c r="FT5" s="50"/>
      <c r="FU5" s="50">
        <f>Seniori!FU5</f>
        <v>0</v>
      </c>
      <c r="FV5" s="50">
        <f>Seniori!FV5</f>
        <v>0</v>
      </c>
      <c r="FW5" s="50">
        <f>Seniori!FW5</f>
        <v>0</v>
      </c>
      <c r="FX5" s="50">
        <f>Seniori!FX5</f>
        <v>0</v>
      </c>
      <c r="FY5" s="50">
        <f>Seniori!FY5</f>
        <v>0</v>
      </c>
      <c r="FZ5" s="50">
        <f>Seniori!FZ5</f>
        <v>0</v>
      </c>
      <c r="GA5" s="50">
        <f>Seniori!GA5</f>
        <v>0</v>
      </c>
      <c r="GB5" s="50">
        <f>Seniori!GB5</f>
        <v>0</v>
      </c>
      <c r="GC5" s="50">
        <f>Seniori!GC5</f>
        <v>0</v>
      </c>
      <c r="GD5" s="50">
        <f>Seniori!GD5</f>
        <v>0</v>
      </c>
      <c r="GE5" s="50">
        <f>Seniori!GE5</f>
        <v>0</v>
      </c>
      <c r="GF5" s="50">
        <f>Seniori!GF5</f>
        <v>0</v>
      </c>
      <c r="GG5" s="50">
        <f>Seniori!GG5</f>
        <v>0</v>
      </c>
      <c r="GH5" s="50">
        <f>Seniori!GH5</f>
        <v>0</v>
      </c>
      <c r="GI5" s="50" t="str">
        <f>Seniori!GI5</f>
        <v>31.07.2022</v>
      </c>
      <c r="GJ5" s="50"/>
      <c r="GK5" s="50"/>
      <c r="GL5" s="50">
        <f>Seniori!GL5</f>
        <v>0</v>
      </c>
      <c r="GM5" s="50" t="str">
        <f>Seniori!GM5</f>
        <v>30.-31.08.</v>
      </c>
      <c r="GN5" s="50"/>
      <c r="GO5" s="50"/>
      <c r="GP5" s="50">
        <f>Seniori!GP5</f>
        <v>0</v>
      </c>
      <c r="GQ5" s="50">
        <f>Seniori!GQ5</f>
        <v>0</v>
      </c>
      <c r="GR5" s="50">
        <f>Seniori!GR5</f>
        <v>0</v>
      </c>
      <c r="GS5" s="50">
        <f>Seniori!GS5</f>
        <v>0</v>
      </c>
      <c r="GT5" s="50">
        <f>Seniori!GT5</f>
        <v>0</v>
      </c>
      <c r="GU5" s="50">
        <f>Seniori!GU5</f>
        <v>0</v>
      </c>
      <c r="GV5" s="50">
        <f>Seniori!GV5</f>
        <v>0</v>
      </c>
      <c r="GW5" s="50">
        <f>Seniori!GW5</f>
        <v>0</v>
      </c>
      <c r="GX5" s="50">
        <f>Seniori!GX5</f>
        <v>0</v>
      </c>
      <c r="GY5" s="50">
        <f>Seniori!GY5</f>
        <v>0</v>
      </c>
      <c r="GZ5" s="50">
        <f>Seniori!GZ5</f>
        <v>0</v>
      </c>
      <c r="HA5" s="50" t="str">
        <f>Seniori!HA5</f>
        <v>13.-.14.08.2022</v>
      </c>
      <c r="HB5" s="50"/>
      <c r="HC5" s="50"/>
      <c r="HD5" s="50"/>
      <c r="HE5" s="50">
        <f>Seniori!HE5</f>
        <v>0</v>
      </c>
      <c r="HF5" s="50">
        <f>Seniori!HF5</f>
        <v>0</v>
      </c>
      <c r="HG5" s="50">
        <f>Seniori!HG5</f>
        <v>0</v>
      </c>
      <c r="HH5" s="50">
        <f>Seniori!HH5</f>
        <v>0</v>
      </c>
      <c r="HI5" s="50">
        <f>Seniori!HI5</f>
        <v>0</v>
      </c>
      <c r="HJ5" s="50">
        <f>Seniori!HJ5</f>
        <v>0</v>
      </c>
      <c r="HK5" s="50">
        <f>Seniori!HK5</f>
        <v>0</v>
      </c>
      <c r="HL5" s="50">
        <f>Seniori!HL5</f>
        <v>0</v>
      </c>
      <c r="HM5" s="50">
        <f>Seniori!HM5</f>
        <v>0</v>
      </c>
      <c r="HN5" s="50">
        <f>Seniori!HN5</f>
        <v>0</v>
      </c>
      <c r="HO5" s="50" t="str">
        <f>Seniori!HO5</f>
        <v>12.-14.08.</v>
      </c>
      <c r="HP5" s="50"/>
      <c r="HQ5" s="50"/>
      <c r="HR5" s="50">
        <f>Seniori!HR5</f>
        <v>0</v>
      </c>
      <c r="HS5" s="50">
        <f>Seniori!HS5</f>
        <v>0</v>
      </c>
      <c r="HT5" s="50">
        <f>Seniori!HT5</f>
        <v>0</v>
      </c>
      <c r="HU5" s="50">
        <f>Seniori!HU5</f>
        <v>0</v>
      </c>
      <c r="HV5" s="50">
        <f>Seniori!HV5</f>
        <v>0</v>
      </c>
      <c r="HW5" s="50">
        <f>Seniori!HW5</f>
        <v>0</v>
      </c>
      <c r="HX5" s="50">
        <f>Seniori!HX5</f>
        <v>0</v>
      </c>
      <c r="HY5" s="50">
        <f>Seniori!HY5</f>
        <v>0</v>
      </c>
      <c r="HZ5" s="50">
        <f>Seniori!HZ5</f>
        <v>0</v>
      </c>
      <c r="IA5" s="50">
        <f>Seniori!IA5</f>
        <v>0</v>
      </c>
      <c r="IB5" s="50">
        <f>Seniori!IB5</f>
        <v>0</v>
      </c>
      <c r="IC5" s="50" t="str">
        <f>Seniori!IC5</f>
        <v>17.-18.03.2022</v>
      </c>
      <c r="ID5" s="50"/>
      <c r="IE5" s="50" t="str">
        <f>Seniori!IE5</f>
        <v>12.-14.08.2022</v>
      </c>
      <c r="IF5" s="50"/>
      <c r="IG5" s="50"/>
      <c r="IH5" s="50">
        <f>Seniori!IH5</f>
        <v>0</v>
      </c>
      <c r="II5" s="50">
        <f>Seniori!II5</f>
        <v>0</v>
      </c>
      <c r="IJ5" s="50" t="str">
        <f>Seniori!IJ5</f>
        <v>20.-21.08.2022</v>
      </c>
      <c r="IK5" s="50"/>
      <c r="IL5" s="50"/>
      <c r="IM5" s="50">
        <f>Seniori!IM5</f>
        <v>0</v>
      </c>
      <c r="IN5" s="50">
        <f>Seniori!IN5</f>
        <v>0</v>
      </c>
      <c r="IO5" s="50">
        <f>Seniori!IO5</f>
        <v>0</v>
      </c>
      <c r="IP5" s="50">
        <f>Seniori!IP5</f>
        <v>0</v>
      </c>
      <c r="IQ5" s="50">
        <f>Seniori!IQ5</f>
        <v>0</v>
      </c>
      <c r="IR5" s="50">
        <f>Seniori!IR5</f>
        <v>0</v>
      </c>
      <c r="IS5" s="50">
        <f>Seniori!IS5</f>
        <v>0</v>
      </c>
      <c r="IT5" s="50">
        <f>Seniori!IT5</f>
        <v>0</v>
      </c>
      <c r="IU5" s="50">
        <f>Seniori!IU5</f>
        <v>0</v>
      </c>
      <c r="IV5" s="50" t="str">
        <f>Seniori!IV5</f>
        <v>28.-30.08.2022</v>
      </c>
      <c r="IW5" s="50"/>
      <c r="IX5" s="50" t="str">
        <f>Seniori!IX5</f>
        <v>29.-30.08.2022</v>
      </c>
      <c r="IY5" s="50"/>
      <c r="IZ5" s="50"/>
      <c r="JA5" s="50">
        <f>Seniori!JA5</f>
        <v>0</v>
      </c>
      <c r="JB5" s="50">
        <f>Seniori!JB5</f>
        <v>0</v>
      </c>
      <c r="JC5" s="50">
        <f>Seniori!JC5</f>
        <v>0</v>
      </c>
      <c r="JD5" s="50">
        <f>Seniori!JD5</f>
        <v>0</v>
      </c>
      <c r="JE5" s="50">
        <f>Seniori!JE5</f>
        <v>0</v>
      </c>
      <c r="JF5" s="50">
        <f>Seniori!JF5</f>
        <v>0</v>
      </c>
      <c r="JG5" s="50">
        <f>Seniori!JG5</f>
        <v>0</v>
      </c>
      <c r="JH5" s="50">
        <f>Seniori!JH5</f>
        <v>0</v>
      </c>
      <c r="JI5" s="50">
        <f>Seniori!JI5</f>
        <v>0</v>
      </c>
      <c r="JJ5" s="50">
        <f>Seniori!JJ5</f>
        <v>0</v>
      </c>
      <c r="JK5" s="50" t="str">
        <f>Seniori!JK5</f>
        <v>17.-18.09.2022</v>
      </c>
      <c r="JL5" s="50"/>
      <c r="JM5" s="50"/>
      <c r="JN5" s="50">
        <f>Seniori!JN5</f>
        <v>0</v>
      </c>
      <c r="JO5" s="50">
        <f>Seniori!JO5</f>
        <v>0</v>
      </c>
      <c r="JP5" s="50">
        <f>Seniori!JP5</f>
        <v>0</v>
      </c>
      <c r="JQ5" s="50">
        <f>Seniori!JQ5</f>
        <v>0</v>
      </c>
      <c r="JR5" s="50">
        <f>Seniori!JR5</f>
        <v>0</v>
      </c>
      <c r="JS5" s="50">
        <f>Seniori!JS5</f>
        <v>0</v>
      </c>
      <c r="JT5" s="50">
        <f>Seniori!JT5</f>
        <v>0</v>
      </c>
      <c r="JU5" s="50">
        <f>Seniori!JU5</f>
        <v>0</v>
      </c>
      <c r="JV5" s="50">
        <f>Seniori!JV5</f>
        <v>0</v>
      </c>
      <c r="JW5" s="50">
        <f>Seniori!JW5</f>
        <v>0</v>
      </c>
      <c r="JX5" s="50">
        <f>Seniori!JX5</f>
        <v>0</v>
      </c>
      <c r="JY5" s="50">
        <f>Seniori!JY5</f>
        <v>0</v>
      </c>
      <c r="JZ5" s="50">
        <f>Seniori!JZ5</f>
        <v>0</v>
      </c>
      <c r="KA5" s="50">
        <f>Seniori!KA5</f>
        <v>0</v>
      </c>
      <c r="KB5" s="50">
        <f>Seniori!KB5</f>
        <v>0</v>
      </c>
      <c r="KC5" s="50">
        <f>Seniori!KC5</f>
        <v>0</v>
      </c>
      <c r="KD5" s="50">
        <f>Seniori!KD5</f>
        <v>0</v>
      </c>
      <c r="KE5" s="50">
        <f>Seniori!KE5</f>
        <v>0</v>
      </c>
      <c r="KF5" s="50">
        <f>Seniori!KF5</f>
        <v>0</v>
      </c>
      <c r="KG5" s="50">
        <f>Seniori!KG5</f>
        <v>0</v>
      </c>
      <c r="KH5" s="50">
        <f>Seniori!KH5</f>
        <v>0</v>
      </c>
      <c r="KI5" s="50">
        <f>Seniori!KI5</f>
        <v>0</v>
      </c>
      <c r="KJ5" s="50">
        <f>Seniori!KJ5</f>
        <v>0</v>
      </c>
      <c r="KK5" s="50" t="str">
        <f>Seniori!KK5</f>
        <v>24.09.2022</v>
      </c>
      <c r="KL5" s="50"/>
      <c r="KM5" s="50" t="str">
        <f>Seniori!KM5</f>
        <v>08.-09.10.2022</v>
      </c>
      <c r="KN5" s="50"/>
      <c r="KO5" s="50"/>
      <c r="KP5" s="50">
        <f>Seniori!KP5</f>
        <v>0</v>
      </c>
      <c r="KQ5" s="50">
        <f>Seniori!KQ5</f>
        <v>0</v>
      </c>
      <c r="KR5" s="50">
        <f>Seniori!KR5</f>
        <v>0</v>
      </c>
      <c r="KS5" s="50">
        <f>Seniori!KS5</f>
        <v>0</v>
      </c>
      <c r="KT5" s="50">
        <f>Seniori!KT5</f>
        <v>0</v>
      </c>
      <c r="KU5" s="50">
        <f>Seniori!KU5</f>
        <v>0</v>
      </c>
      <c r="KV5" s="50">
        <f>Seniori!KV5</f>
        <v>0</v>
      </c>
      <c r="KW5" s="50">
        <f>Seniori!KW5</f>
        <v>0</v>
      </c>
      <c r="KX5" s="50">
        <f>Seniori!KX5</f>
        <v>0</v>
      </c>
      <c r="KY5" s="50">
        <f>Seniori!KY5</f>
        <v>0</v>
      </c>
      <c r="KZ5" s="50">
        <f>Seniori!KZ5</f>
        <v>0</v>
      </c>
      <c r="LA5" s="50" t="str">
        <f>Seniori!LA5</f>
        <v>15.10.2022</v>
      </c>
      <c r="LB5" s="50"/>
      <c r="LC5" s="50"/>
      <c r="LD5" s="50">
        <f>Seniori!LD5</f>
        <v>0</v>
      </c>
      <c r="LE5" s="50">
        <f>Seniori!LE5</f>
        <v>0</v>
      </c>
      <c r="LF5" s="50">
        <f>Seniori!LF5</f>
        <v>0</v>
      </c>
      <c r="LG5" s="50">
        <f>Seniori!LG5</f>
        <v>0</v>
      </c>
      <c r="LH5" s="50">
        <f>Seniori!LH5</f>
        <v>0</v>
      </c>
      <c r="LI5" s="50" t="str">
        <f>Seniori!LI5</f>
        <v>13.-15.05.2022</v>
      </c>
      <c r="LJ5" s="50"/>
      <c r="LK5" s="50"/>
      <c r="LL5" s="50"/>
      <c r="LM5" s="50" t="str">
        <f>Seniori!LM5</f>
        <v>21.-22.10.2022</v>
      </c>
      <c r="LN5" s="50"/>
      <c r="LO5" s="50"/>
      <c r="LP5" s="50">
        <f>Seniori!LP5</f>
        <v>0</v>
      </c>
      <c r="LQ5" s="50">
        <f>Seniori!LQ5</f>
        <v>0</v>
      </c>
      <c r="LR5" s="50">
        <f>Seniori!LR5</f>
        <v>0</v>
      </c>
      <c r="LS5" s="50">
        <f>Seniori!LS5</f>
        <v>0</v>
      </c>
      <c r="LT5" s="50">
        <f>Seniori!LT5</f>
        <v>0</v>
      </c>
      <c r="LU5" s="50">
        <f>Seniori!LU5</f>
        <v>0</v>
      </c>
      <c r="LV5" s="50">
        <f>Seniori!LV5</f>
        <v>0</v>
      </c>
      <c r="LW5" s="50">
        <f>Seniori!LW5</f>
        <v>0</v>
      </c>
      <c r="LX5" s="50">
        <f>Seniori!LX5</f>
        <v>0</v>
      </c>
      <c r="LY5" s="50">
        <f>Seniori!LY5</f>
        <v>0</v>
      </c>
      <c r="LZ5" s="50">
        <f>Seniori!LZ5</f>
        <v>0</v>
      </c>
      <c r="MA5" s="50">
        <f>Seniori!MA5</f>
        <v>0</v>
      </c>
      <c r="MB5" s="50">
        <f>Seniori!MB5</f>
        <v>0</v>
      </c>
      <c r="MC5" s="50">
        <f>Seniori!MC5</f>
        <v>0</v>
      </c>
      <c r="MD5" s="50">
        <f>Seniori!MD5</f>
        <v>0</v>
      </c>
      <c r="ME5" s="50">
        <f>Seniori!ME5</f>
        <v>0</v>
      </c>
    </row>
    <row r="6" spans="1:343" ht="18" customHeight="1" x14ac:dyDescent="0.25">
      <c r="A6" s="241"/>
      <c r="B6" s="244"/>
      <c r="C6" s="244"/>
      <c r="D6" s="244"/>
      <c r="E6" s="244"/>
      <c r="F6" s="244"/>
      <c r="G6" s="244"/>
      <c r="H6" s="117"/>
      <c r="I6" s="235"/>
      <c r="J6" s="235"/>
      <c r="K6" s="51" t="str">
        <f>Seniori!K6</f>
        <v>Motešice</v>
      </c>
      <c r="L6" s="51"/>
      <c r="M6" s="51">
        <f>Seniori!M6</f>
        <v>0</v>
      </c>
      <c r="N6" s="51">
        <f>Seniori!N6</f>
        <v>0</v>
      </c>
      <c r="O6" s="51">
        <f>Seniori!O6</f>
        <v>0</v>
      </c>
      <c r="P6" s="51">
        <f>Seniori!P6</f>
        <v>0</v>
      </c>
      <c r="Q6" s="51">
        <f>Seniori!Q6</f>
        <v>0</v>
      </c>
      <c r="R6" s="51" t="str">
        <f>Seniori!R6</f>
        <v>Motešice</v>
      </c>
      <c r="S6" s="51"/>
      <c r="T6" s="51"/>
      <c r="U6" s="51">
        <f>Seniori!U6</f>
        <v>0</v>
      </c>
      <c r="V6" s="51">
        <f>Seniori!V6</f>
        <v>0</v>
      </c>
      <c r="W6" s="51">
        <f>Seniori!W6</f>
        <v>0</v>
      </c>
      <c r="X6" s="51">
        <f>Seniori!X6</f>
        <v>0</v>
      </c>
      <c r="Y6" s="51" t="str">
        <f>Seniori!Y6</f>
        <v>Motešice CDI</v>
      </c>
      <c r="Z6" s="51">
        <f>Seniori!Z6</f>
        <v>0</v>
      </c>
      <c r="AA6" s="51" t="str">
        <f>Seniori!AA6</f>
        <v>Motešice</v>
      </c>
      <c r="AB6" s="51"/>
      <c r="AC6" s="51"/>
      <c r="AD6" s="51">
        <f>Seniori!AD6</f>
        <v>0</v>
      </c>
      <c r="AE6" s="51">
        <f>Seniori!AE6</f>
        <v>0</v>
      </c>
      <c r="AF6" s="51">
        <f>Seniori!AF6</f>
        <v>0</v>
      </c>
      <c r="AG6" s="51">
        <f>Seniori!AG6</f>
        <v>0</v>
      </c>
      <c r="AH6" s="51" t="str">
        <f>Seniori!AH6</f>
        <v>Pezinok</v>
      </c>
      <c r="AI6" s="51"/>
      <c r="AJ6" s="51"/>
      <c r="AK6" s="51">
        <f>Seniori!AK6</f>
        <v>0</v>
      </c>
      <c r="AL6" s="51">
        <f>Seniori!AL6</f>
        <v>0</v>
      </c>
      <c r="AM6" s="51">
        <f>Seniori!AM6</f>
        <v>0</v>
      </c>
      <c r="AN6" s="51">
        <f>Seniori!AN6</f>
        <v>0</v>
      </c>
      <c r="AO6" s="51" t="str">
        <f>Seniori!AO6</f>
        <v>Veľký Šariš</v>
      </c>
      <c r="AP6" s="51">
        <f>Seniori!AP6</f>
        <v>0</v>
      </c>
      <c r="AQ6" s="51" t="str">
        <f>Seniori!AQ6</f>
        <v>Motešice</v>
      </c>
      <c r="AR6" s="51"/>
      <c r="AS6" s="51"/>
      <c r="AT6" s="51">
        <f>Seniori!AT6</f>
        <v>0</v>
      </c>
      <c r="AU6" s="51">
        <f>Seniori!AU6</f>
        <v>0</v>
      </c>
      <c r="AV6" s="51">
        <f>Seniori!AV6</f>
        <v>0</v>
      </c>
      <c r="AW6" s="51">
        <f>Seniori!AW6</f>
        <v>0</v>
      </c>
      <c r="AX6" s="51">
        <f>Seniori!AX6</f>
        <v>0</v>
      </c>
      <c r="AY6" s="51">
        <f>Seniori!AY6</f>
        <v>0</v>
      </c>
      <c r="AZ6" s="51">
        <f>Seniori!AZ6</f>
        <v>0</v>
      </c>
      <c r="BA6" s="51">
        <f>Seniori!BA6</f>
        <v>0</v>
      </c>
      <c r="BB6" s="51">
        <f>Seniori!BB6</f>
        <v>0</v>
      </c>
      <c r="BC6" s="51">
        <f>Seniori!BC6</f>
        <v>0</v>
      </c>
      <c r="BD6" s="51">
        <f>Seniori!BD6</f>
        <v>0</v>
      </c>
      <c r="BE6" s="51">
        <f>Seniori!BE6</f>
        <v>0</v>
      </c>
      <c r="BF6" s="51">
        <f>Seniori!BF6</f>
        <v>0</v>
      </c>
      <c r="BG6" s="51">
        <f>Seniori!BG6</f>
        <v>0</v>
      </c>
      <c r="BH6" s="51" t="str">
        <f>Seniori!BH6</f>
        <v>Pezinok</v>
      </c>
      <c r="BI6" s="51"/>
      <c r="BJ6" s="51"/>
      <c r="BK6" s="51">
        <f>Seniori!BK6</f>
        <v>0</v>
      </c>
      <c r="BL6" s="51">
        <f>Seniori!BL6</f>
        <v>0</v>
      </c>
      <c r="BM6" s="51">
        <f>Seniori!BM6</f>
        <v>0</v>
      </c>
      <c r="BN6" s="51">
        <f>Seniori!BN6</f>
        <v>0</v>
      </c>
      <c r="BO6" s="51" t="str">
        <f>Seniori!BO6</f>
        <v>Gőssendorf AUT CDI</v>
      </c>
      <c r="BP6" s="51"/>
      <c r="BQ6" s="51"/>
      <c r="BR6" s="51"/>
      <c r="BS6" s="51" t="str">
        <f>Seniori!BS6</f>
        <v>Máriakálnok HUN</v>
      </c>
      <c r="BT6" s="51"/>
      <c r="BU6" s="51"/>
      <c r="BV6" s="51"/>
      <c r="BW6" s="51">
        <f>Seniori!BW6</f>
        <v>0</v>
      </c>
      <c r="BX6" s="51">
        <f>Seniori!BX6</f>
        <v>0</v>
      </c>
      <c r="BY6" s="51">
        <f>Seniori!BY6</f>
        <v>0</v>
      </c>
      <c r="BZ6" s="51">
        <f>Seniori!BZ6</f>
        <v>0</v>
      </c>
      <c r="CA6" s="51">
        <f>Seniori!CA6</f>
        <v>0</v>
      </c>
      <c r="CB6" s="51" t="str">
        <f>Seniori!CB6</f>
        <v>Sokoľ</v>
      </c>
      <c r="CC6" s="51"/>
      <c r="CD6" s="51"/>
      <c r="CE6" s="51">
        <f>Seniori!CE6</f>
        <v>0</v>
      </c>
      <c r="CF6" s="51">
        <f>Seniori!CF6</f>
        <v>0</v>
      </c>
      <c r="CG6" s="51">
        <f>Seniori!CG6</f>
        <v>0</v>
      </c>
      <c r="CH6" s="51" t="str">
        <f>Seniori!CH6</f>
        <v>Panská Lícha CZE</v>
      </c>
      <c r="CI6" s="51"/>
      <c r="CJ6" s="51"/>
      <c r="CK6" s="51">
        <f>Seniori!CK6</f>
        <v>0</v>
      </c>
      <c r="CL6" s="51" t="str">
        <f>Seniori!CL6</f>
        <v>Vígľaš</v>
      </c>
      <c r="CM6" s="51"/>
      <c r="CN6" s="51"/>
      <c r="CO6" s="51">
        <f>Seniori!CO6</f>
        <v>0</v>
      </c>
      <c r="CP6" s="51">
        <f>Seniori!CP6</f>
        <v>0</v>
      </c>
      <c r="CQ6" s="51">
        <f>Seniori!CQ6</f>
        <v>0</v>
      </c>
      <c r="CR6" s="51" t="str">
        <f>Seniori!CR6</f>
        <v>Olomouc CZE CDI</v>
      </c>
      <c r="CS6" s="51"/>
      <c r="CT6" s="51"/>
      <c r="CU6" s="51"/>
      <c r="CV6" s="51" t="str">
        <f>Seniori!CV6</f>
        <v>Sokoľ</v>
      </c>
      <c r="CW6" s="51"/>
      <c r="CX6" s="51">
        <f>Seniori!CX6</f>
        <v>0</v>
      </c>
      <c r="CY6" s="51">
        <f>Seniori!CY6</f>
        <v>0</v>
      </c>
      <c r="CZ6" s="51">
        <f>Seniori!CZ6</f>
        <v>0</v>
      </c>
      <c r="DA6" s="51" t="str">
        <f>Seniori!DA6</f>
        <v>Topoľčianky</v>
      </c>
      <c r="DB6" s="51"/>
      <c r="DC6" s="51"/>
      <c r="DD6" s="51">
        <f>Seniori!DD6</f>
        <v>0</v>
      </c>
      <c r="DE6" s="51">
        <f>Seniori!DE6</f>
        <v>0</v>
      </c>
      <c r="DF6" s="51">
        <f>Seniori!DF6</f>
        <v>0</v>
      </c>
      <c r="DG6" s="51">
        <f>Seniori!DG6</f>
        <v>0</v>
      </c>
      <c r="DH6" s="51">
        <f>Seniori!DH6</f>
        <v>0</v>
      </c>
      <c r="DI6" s="51">
        <f>Seniori!DI6</f>
        <v>0</v>
      </c>
      <c r="DJ6" s="51">
        <f>Seniori!DJ6</f>
        <v>0</v>
      </c>
      <c r="DK6" s="51">
        <f>Seniori!DK6</f>
        <v>0</v>
      </c>
      <c r="DL6" s="51">
        <f>Seniori!DL6</f>
        <v>0</v>
      </c>
      <c r="DM6" s="51">
        <f>Seniori!DM6</f>
        <v>0</v>
      </c>
      <c r="DN6" s="51">
        <f>Seniori!DN6</f>
        <v>0</v>
      </c>
      <c r="DO6" s="51">
        <f>Seniori!DO6</f>
        <v>0</v>
      </c>
      <c r="DP6" s="51" t="str">
        <f>Seniori!DP6</f>
        <v>Šamorín CDI</v>
      </c>
      <c r="DQ6" s="51"/>
      <c r="DR6" s="51"/>
      <c r="DS6" s="51"/>
      <c r="DT6" s="51">
        <f>Seniori!DT6</f>
        <v>0</v>
      </c>
      <c r="DU6" s="51">
        <f>Seniori!DU6</f>
        <v>0</v>
      </c>
      <c r="DV6" s="51">
        <f>Seniori!DV6</f>
        <v>0</v>
      </c>
      <c r="DW6" s="51">
        <f>Seniori!DW6</f>
        <v>0</v>
      </c>
      <c r="DX6" s="51">
        <f>Seniori!DX6</f>
        <v>0</v>
      </c>
      <c r="DY6" s="51">
        <f>Seniori!DY6</f>
        <v>0</v>
      </c>
      <c r="DZ6" s="51">
        <f>Seniori!DZ6</f>
        <v>0</v>
      </c>
      <c r="EA6" s="51" t="str">
        <f>Seniori!EA6</f>
        <v>Šamorín</v>
      </c>
      <c r="EB6" s="51"/>
      <c r="EC6" s="51"/>
      <c r="ED6" s="51">
        <f>Seniori!ED6</f>
        <v>0</v>
      </c>
      <c r="EE6" s="51">
        <f>Seniori!EE6</f>
        <v>0</v>
      </c>
      <c r="EF6" s="51" t="str">
        <f>Seniori!EF6</f>
        <v>Sokoľ</v>
      </c>
      <c r="EG6" s="51"/>
      <c r="EH6" s="51"/>
      <c r="EI6" s="51">
        <f>Seniori!EI6</f>
        <v>0</v>
      </c>
      <c r="EJ6" s="51">
        <f>Seniori!EJ6</f>
        <v>0</v>
      </c>
      <c r="EK6" s="51">
        <f>Seniori!EK6</f>
        <v>0</v>
      </c>
      <c r="EL6" s="51" t="str">
        <f>Seniori!EL6</f>
        <v>Panská Lícha CZE</v>
      </c>
      <c r="EM6" s="51" t="str">
        <f>Seniori!EM6</f>
        <v>Topoľčianky MSR</v>
      </c>
      <c r="EN6" s="51"/>
      <c r="EO6" s="51"/>
      <c r="EP6" s="51">
        <f>Seniori!EP6</f>
        <v>0</v>
      </c>
      <c r="EQ6" s="51">
        <f>Seniori!EQ6</f>
        <v>0</v>
      </c>
      <c r="ER6" s="51">
        <f>Seniori!ER6</f>
        <v>0</v>
      </c>
      <c r="ES6" s="51">
        <f>Seniori!ES6</f>
        <v>0</v>
      </c>
      <c r="ET6" s="51">
        <f>Seniori!ET6</f>
        <v>0</v>
      </c>
      <c r="EU6" s="51">
        <f>Seniori!EU6</f>
        <v>0</v>
      </c>
      <c r="EV6" s="51">
        <f>Seniori!EV6</f>
        <v>0</v>
      </c>
      <c r="EW6" s="51">
        <f>Seniori!EW6</f>
        <v>0</v>
      </c>
      <c r="EX6" s="51">
        <f>Seniori!EX6</f>
        <v>0</v>
      </c>
      <c r="EY6" s="51">
        <f>Seniori!EY6</f>
        <v>0</v>
      </c>
      <c r="EZ6" s="51">
        <f>Seniori!EZ6</f>
        <v>0</v>
      </c>
      <c r="FA6" s="51">
        <f>Seniori!FA6</f>
        <v>0</v>
      </c>
      <c r="FB6" s="51">
        <f>Seniori!FB6</f>
        <v>0</v>
      </c>
      <c r="FC6" s="51">
        <f>Seniori!FC6</f>
        <v>0</v>
      </c>
      <c r="FD6" s="51">
        <f>Seniori!FD6</f>
        <v>0</v>
      </c>
      <c r="FE6" s="51">
        <f>Seniori!FE6</f>
        <v>0</v>
      </c>
      <c r="FF6" s="51" t="str">
        <f>Seniori!FF6</f>
        <v>Motešice</v>
      </c>
      <c r="FG6" s="51"/>
      <c r="FH6" s="51"/>
      <c r="FI6" s="51">
        <f>Seniori!FI6</f>
        <v>0</v>
      </c>
      <c r="FJ6" s="51">
        <f>Seniori!FJ6</f>
        <v>0</v>
      </c>
      <c r="FK6" s="51">
        <f>Seniori!FK6</f>
        <v>0</v>
      </c>
      <c r="FL6" s="51">
        <f>Seniori!FL6</f>
        <v>0</v>
      </c>
      <c r="FM6" s="51">
        <f>Seniori!FM6</f>
        <v>0</v>
      </c>
      <c r="FN6" s="51" t="str">
        <f>Seniori!FN6</f>
        <v>Motešice</v>
      </c>
      <c r="FO6" s="51"/>
      <c r="FP6" s="51"/>
      <c r="FQ6" s="51">
        <f>Seniori!FQ6</f>
        <v>0</v>
      </c>
      <c r="FR6" s="51" t="str">
        <f>Seniori!FR6</f>
        <v>Topoľčianky MSR</v>
      </c>
      <c r="FS6" s="51"/>
      <c r="FT6" s="51"/>
      <c r="FU6" s="51">
        <f>Seniori!FU6</f>
        <v>0</v>
      </c>
      <c r="FV6" s="51">
        <f>Seniori!FV6</f>
        <v>0</v>
      </c>
      <c r="FW6" s="51">
        <f>Seniori!FW6</f>
        <v>0</v>
      </c>
      <c r="FX6" s="51">
        <f>Seniori!FX6</f>
        <v>0</v>
      </c>
      <c r="FY6" s="51">
        <f>Seniori!FY6</f>
        <v>0</v>
      </c>
      <c r="FZ6" s="51">
        <f>Seniori!FZ6</f>
        <v>0</v>
      </c>
      <c r="GA6" s="51">
        <f>Seniori!GA6</f>
        <v>0</v>
      </c>
      <c r="GB6" s="51">
        <f>Seniori!GB6</f>
        <v>0</v>
      </c>
      <c r="GC6" s="51">
        <f>Seniori!GC6</f>
        <v>0</v>
      </c>
      <c r="GD6" s="51">
        <f>Seniori!GD6</f>
        <v>0</v>
      </c>
      <c r="GE6" s="51">
        <f>Seniori!GE6</f>
        <v>0</v>
      </c>
      <c r="GF6" s="51">
        <f>Seniori!GF6</f>
        <v>0</v>
      </c>
      <c r="GG6" s="51">
        <f>Seniori!GG6</f>
        <v>0</v>
      </c>
      <c r="GH6" s="51">
        <f>Seniori!GH6</f>
        <v>0</v>
      </c>
      <c r="GI6" s="51" t="str">
        <f>Seniori!GI6</f>
        <v>Spišská Teplica</v>
      </c>
      <c r="GJ6" s="51"/>
      <c r="GK6" s="51"/>
      <c r="GL6" s="51">
        <f>Seniori!GL6</f>
        <v>0</v>
      </c>
      <c r="GM6" s="51" t="str">
        <f>Seniori!GM6</f>
        <v>Olomouc CZE</v>
      </c>
      <c r="GN6" s="51"/>
      <c r="GO6" s="51"/>
      <c r="GP6" s="51">
        <f>Seniori!GP6</f>
        <v>0</v>
      </c>
      <c r="GQ6" s="51">
        <f>Seniori!GQ6</f>
        <v>0</v>
      </c>
      <c r="GR6" s="51">
        <f>Seniori!GR6</f>
        <v>0</v>
      </c>
      <c r="GS6" s="51">
        <f>Seniori!GS6</f>
        <v>0</v>
      </c>
      <c r="GT6" s="51">
        <f>Seniori!GT6</f>
        <v>0</v>
      </c>
      <c r="GU6" s="51">
        <f>Seniori!GU6</f>
        <v>0</v>
      </c>
      <c r="GV6" s="51">
        <f>Seniori!GV6</f>
        <v>0</v>
      </c>
      <c r="GW6" s="51">
        <f>Seniori!GW6</f>
        <v>0</v>
      </c>
      <c r="GX6" s="51">
        <f>Seniori!GX6</f>
        <v>0</v>
      </c>
      <c r="GY6" s="51">
        <f>Seniori!GY6</f>
        <v>0</v>
      </c>
      <c r="GZ6" s="51">
        <f>Seniori!GZ6</f>
        <v>0</v>
      </c>
      <c r="HA6" s="51" t="str">
        <f>Seniori!HA6</f>
        <v>Szilvásvárad HUN</v>
      </c>
      <c r="HB6" s="51"/>
      <c r="HC6" s="51"/>
      <c r="HD6" s="51"/>
      <c r="HE6" s="51">
        <f>Seniori!HE6</f>
        <v>0</v>
      </c>
      <c r="HF6" s="51">
        <f>Seniori!HF6</f>
        <v>0</v>
      </c>
      <c r="HG6" s="51">
        <f>Seniori!HG6</f>
        <v>0</v>
      </c>
      <c r="HH6" s="51">
        <f>Seniori!HH6</f>
        <v>0</v>
      </c>
      <c r="HI6" s="51">
        <f>Seniori!HI6</f>
        <v>0</v>
      </c>
      <c r="HJ6" s="51">
        <f>Seniori!HJ6</f>
        <v>0</v>
      </c>
      <c r="HK6" s="51">
        <f>Seniori!HK6</f>
        <v>0</v>
      </c>
      <c r="HL6" s="51">
        <f>Seniori!HL6</f>
        <v>0</v>
      </c>
      <c r="HM6" s="51">
        <f>Seniori!HM6</f>
        <v>0</v>
      </c>
      <c r="HN6" s="51">
        <f>Seniori!HN6</f>
        <v>0</v>
      </c>
      <c r="HO6" s="51" t="str">
        <f>Seniori!HO6</f>
        <v>Vígľaš MSR</v>
      </c>
      <c r="HP6" s="51"/>
      <c r="HQ6" s="51"/>
      <c r="HR6" s="51">
        <f>Seniori!HR6</f>
        <v>0</v>
      </c>
      <c r="HS6" s="51">
        <f>Seniori!HS6</f>
        <v>0</v>
      </c>
      <c r="HT6" s="51">
        <f>Seniori!HT6</f>
        <v>0</v>
      </c>
      <c r="HU6" s="51">
        <f>Seniori!HU6</f>
        <v>0</v>
      </c>
      <c r="HV6" s="51">
        <f>Seniori!HV6</f>
        <v>0</v>
      </c>
      <c r="HW6" s="51">
        <f>Seniori!HW6</f>
        <v>0</v>
      </c>
      <c r="HX6" s="51">
        <f>Seniori!HX6</f>
        <v>0</v>
      </c>
      <c r="HY6" s="51">
        <f>Seniori!HY6</f>
        <v>0</v>
      </c>
      <c r="HZ6" s="51">
        <f>Seniori!HZ6</f>
        <v>0</v>
      </c>
      <c r="IA6" s="51">
        <f>Seniori!IA6</f>
        <v>0</v>
      </c>
      <c r="IB6" s="51">
        <f>Seniori!IB6</f>
        <v>0</v>
      </c>
      <c r="IC6" s="51" t="str">
        <f>Seniori!IC6</f>
        <v>Ornago ITA CDI</v>
      </c>
      <c r="ID6" s="51"/>
      <c r="IE6" s="51" t="str">
        <f>Seniori!IE6</f>
        <v>Stadl Paura AUT</v>
      </c>
      <c r="IF6" s="51"/>
      <c r="IG6" s="51"/>
      <c r="IH6" s="51">
        <f>Seniori!IH6</f>
        <v>0</v>
      </c>
      <c r="II6" s="51">
        <f>Seniori!II6</f>
        <v>0</v>
      </c>
      <c r="IJ6" s="51" t="str">
        <f>Seniori!IJ6</f>
        <v>Dunajský Klátov</v>
      </c>
      <c r="IK6" s="51"/>
      <c r="IL6" s="51"/>
      <c r="IM6" s="51">
        <f>Seniori!IM6</f>
        <v>0</v>
      </c>
      <c r="IN6" s="51">
        <f>Seniori!IN6</f>
        <v>0</v>
      </c>
      <c r="IO6" s="51">
        <f>Seniori!IO6</f>
        <v>0</v>
      </c>
      <c r="IP6" s="51">
        <f>Seniori!IP6</f>
        <v>0</v>
      </c>
      <c r="IQ6" s="51">
        <f>Seniori!IQ6</f>
        <v>0</v>
      </c>
      <c r="IR6" s="51">
        <f>Seniori!IR6</f>
        <v>0</v>
      </c>
      <c r="IS6" s="51">
        <f>Seniori!IS6</f>
        <v>0</v>
      </c>
      <c r="IT6" s="51">
        <f>Seniori!IT6</f>
        <v>0</v>
      </c>
      <c r="IU6" s="51">
        <f>Seniori!IU6</f>
        <v>0</v>
      </c>
      <c r="IV6" s="51" t="str">
        <f>Seniori!IV6</f>
        <v>Šamorín CDI</v>
      </c>
      <c r="IW6" s="51"/>
      <c r="IX6" s="51" t="str">
        <f>Seniori!IX6</f>
        <v>Šamorín</v>
      </c>
      <c r="IY6" s="51"/>
      <c r="IZ6" s="51"/>
      <c r="JA6" s="51">
        <f>Seniori!JA6</f>
        <v>0</v>
      </c>
      <c r="JB6" s="51">
        <f>Seniori!JB6</f>
        <v>0</v>
      </c>
      <c r="JC6" s="51">
        <f>Seniori!JC6</f>
        <v>0</v>
      </c>
      <c r="JD6" s="51">
        <f>Seniori!JD6</f>
        <v>0</v>
      </c>
      <c r="JE6" s="51">
        <f>Seniori!JE6</f>
        <v>0</v>
      </c>
      <c r="JF6" s="51">
        <f>Seniori!JF6</f>
        <v>0</v>
      </c>
      <c r="JG6" s="51">
        <f>Seniori!JG6</f>
        <v>0</v>
      </c>
      <c r="JH6" s="51">
        <f>Seniori!JH6</f>
        <v>0</v>
      </c>
      <c r="JI6" s="51">
        <f>Seniori!JI6</f>
        <v>0</v>
      </c>
      <c r="JJ6" s="51">
        <f>Seniori!JJ6</f>
        <v>0</v>
      </c>
      <c r="JK6" s="51" t="str">
        <f>Seniori!JK6</f>
        <v>Motešice</v>
      </c>
      <c r="JL6" s="51"/>
      <c r="JM6" s="51"/>
      <c r="JN6" s="51">
        <f>Seniori!JN6</f>
        <v>0</v>
      </c>
      <c r="JO6" s="51">
        <f>Seniori!JO6</f>
        <v>0</v>
      </c>
      <c r="JP6" s="51">
        <f>Seniori!JP6</f>
        <v>0</v>
      </c>
      <c r="JQ6" s="51">
        <f>Seniori!JQ6</f>
        <v>0</v>
      </c>
      <c r="JR6" s="51">
        <f>Seniori!JR6</f>
        <v>0</v>
      </c>
      <c r="JS6" s="51">
        <f>Seniori!JS6</f>
        <v>0</v>
      </c>
      <c r="JT6" s="51">
        <f>Seniori!JT6</f>
        <v>0</v>
      </c>
      <c r="JU6" s="51">
        <f>Seniori!JU6</f>
        <v>0</v>
      </c>
      <c r="JV6" s="51">
        <f>Seniori!JV6</f>
        <v>0</v>
      </c>
      <c r="JW6" s="51">
        <f>Seniori!JW6</f>
        <v>0</v>
      </c>
      <c r="JX6" s="51">
        <f>Seniori!JX6</f>
        <v>0</v>
      </c>
      <c r="JY6" s="51">
        <f>Seniori!JY6</f>
        <v>0</v>
      </c>
      <c r="JZ6" s="51">
        <f>Seniori!JZ6</f>
        <v>0</v>
      </c>
      <c r="KA6" s="51">
        <f>Seniori!KA6</f>
        <v>0</v>
      </c>
      <c r="KB6" s="51">
        <f>Seniori!KB6</f>
        <v>0</v>
      </c>
      <c r="KC6" s="51">
        <f>Seniori!KC6</f>
        <v>0</v>
      </c>
      <c r="KD6" s="51">
        <f>Seniori!KD6</f>
        <v>0</v>
      </c>
      <c r="KE6" s="51">
        <f>Seniori!KE6</f>
        <v>0</v>
      </c>
      <c r="KF6" s="51">
        <f>Seniori!KF6</f>
        <v>0</v>
      </c>
      <c r="KG6" s="51">
        <f>Seniori!KG6</f>
        <v>0</v>
      </c>
      <c r="KH6" s="51">
        <f>Seniori!KH6</f>
        <v>0</v>
      </c>
      <c r="KI6" s="51">
        <f>Seniori!KI6</f>
        <v>0</v>
      </c>
      <c r="KJ6" s="51">
        <f>Seniori!KJ6</f>
        <v>0</v>
      </c>
      <c r="KK6" s="176" t="str">
        <f>Seniori!KK6</f>
        <v>Máriakálnok HUN</v>
      </c>
      <c r="KL6" s="51"/>
      <c r="KM6" s="51" t="str">
        <f>Seniori!KM6</f>
        <v>Pezinok</v>
      </c>
      <c r="KN6" s="51"/>
      <c r="KO6" s="51"/>
      <c r="KP6" s="51">
        <f>Seniori!KP6</f>
        <v>0</v>
      </c>
      <c r="KQ6" s="51">
        <f>Seniori!KQ6</f>
        <v>0</v>
      </c>
      <c r="KR6" s="51">
        <f>Seniori!KR6</f>
        <v>0</v>
      </c>
      <c r="KS6" s="51">
        <f>Seniori!KS6</f>
        <v>0</v>
      </c>
      <c r="KT6" s="51">
        <f>Seniori!KT6</f>
        <v>0</v>
      </c>
      <c r="KU6" s="51">
        <f>Seniori!KU6</f>
        <v>0</v>
      </c>
      <c r="KV6" s="51">
        <f>Seniori!KV6</f>
        <v>0</v>
      </c>
      <c r="KW6" s="51">
        <f>Seniori!KW6</f>
        <v>0</v>
      </c>
      <c r="KX6" s="51">
        <f>Seniori!KX6</f>
        <v>0</v>
      </c>
      <c r="KY6" s="51">
        <f>Seniori!KY6</f>
        <v>0</v>
      </c>
      <c r="KZ6" s="51">
        <f>Seniori!KZ6</f>
        <v>0</v>
      </c>
      <c r="LA6" s="51" t="str">
        <f>Seniori!LA6</f>
        <v>Vígľaš</v>
      </c>
      <c r="LB6" s="51"/>
      <c r="LC6" s="51"/>
      <c r="LD6" s="51">
        <f>Seniori!LD6</f>
        <v>0</v>
      </c>
      <c r="LE6" s="51">
        <f>Seniori!LE6</f>
        <v>0</v>
      </c>
      <c r="LF6" s="51">
        <f>Seniori!LF6</f>
        <v>0</v>
      </c>
      <c r="LG6" s="51">
        <f>Seniori!LG6</f>
        <v>0</v>
      </c>
      <c r="LH6" s="51">
        <f>Seniori!LH6</f>
        <v>0</v>
      </c>
      <c r="LI6" s="51" t="str">
        <f>Seniori!LI6</f>
        <v>Pilisjászfalu HUN CDI</v>
      </c>
      <c r="LJ6" s="51"/>
      <c r="LK6" s="51"/>
      <c r="LL6" s="51"/>
      <c r="LM6" s="51" t="str">
        <f>Seniori!LM6</f>
        <v>Motešice</v>
      </c>
      <c r="LN6" s="51"/>
      <c r="LO6" s="51"/>
      <c r="LP6" s="51">
        <f>Seniori!LP6</f>
        <v>0</v>
      </c>
      <c r="LQ6" s="51">
        <f>Seniori!LQ6</f>
        <v>0</v>
      </c>
      <c r="LR6" s="51">
        <f>Seniori!LR6</f>
        <v>0</v>
      </c>
      <c r="LS6" s="51">
        <f>Seniori!LS6</f>
        <v>0</v>
      </c>
      <c r="LT6" s="51">
        <f>Seniori!LT6</f>
        <v>0</v>
      </c>
      <c r="LU6" s="51">
        <f>Seniori!LU6</f>
        <v>0</v>
      </c>
      <c r="LV6" s="51">
        <f>Seniori!LV6</f>
        <v>0</v>
      </c>
      <c r="LW6" s="51">
        <f>Seniori!LW6</f>
        <v>0</v>
      </c>
      <c r="LX6" s="51">
        <f>Seniori!LX6</f>
        <v>0</v>
      </c>
      <c r="LY6" s="51">
        <f>Seniori!LY6</f>
        <v>0</v>
      </c>
      <c r="LZ6" s="51">
        <f>Seniori!LZ6</f>
        <v>0</v>
      </c>
      <c r="MA6" s="51">
        <f>Seniori!MA6</f>
        <v>0</v>
      </c>
      <c r="MB6" s="51">
        <f>Seniori!MB6</f>
        <v>0</v>
      </c>
      <c r="MC6" s="51">
        <f>Seniori!MC6</f>
        <v>0</v>
      </c>
      <c r="MD6" s="51">
        <f>Seniori!MD6</f>
        <v>0</v>
      </c>
      <c r="ME6" s="51">
        <f>Seniori!ME6</f>
        <v>0</v>
      </c>
    </row>
    <row r="7" spans="1:343" s="1" customFormat="1" ht="18" customHeight="1" x14ac:dyDescent="0.25">
      <c r="A7" s="242"/>
      <c r="B7" s="245"/>
      <c r="C7" s="245"/>
      <c r="D7" s="245"/>
      <c r="E7" s="245"/>
      <c r="F7" s="245"/>
      <c r="G7" s="245"/>
      <c r="H7" s="118"/>
      <c r="I7" s="236"/>
      <c r="J7" s="236"/>
      <c r="K7" s="52" t="str">
        <f>Seniori!K7</f>
        <v>P1</v>
      </c>
      <c r="L7" s="52" t="str">
        <f>Seniori!L7</f>
        <v>DUB</v>
      </c>
      <c r="M7" s="52" t="str">
        <f>Seniori!M7</f>
        <v>4r</v>
      </c>
      <c r="N7" s="52" t="str">
        <f>Seniori!N7</f>
        <v>DUA</v>
      </c>
      <c r="O7" s="52" t="str">
        <f>Seniori!O7</f>
        <v>JU</v>
      </c>
      <c r="P7" s="52" t="str">
        <f>Seniori!P7</f>
        <v>JD</v>
      </c>
      <c r="Q7" s="52" t="str">
        <f>Seniori!Q7</f>
        <v>IMII</v>
      </c>
      <c r="R7" s="52" t="str">
        <f>Seniori!R7</f>
        <v>P1</v>
      </c>
      <c r="S7" s="52" t="str">
        <f>Seniori!S7</f>
        <v>DUA</v>
      </c>
      <c r="T7" s="52" t="str">
        <f>Seniori!T7</f>
        <v>4r</v>
      </c>
      <c r="U7" s="52" t="str">
        <f>Seniori!U7</f>
        <v>DUB</v>
      </c>
      <c r="V7" s="52" t="str">
        <f>Seniori!V7</f>
        <v>JU</v>
      </c>
      <c r="W7" s="52" t="str">
        <f>Seniori!W7</f>
        <v>JD</v>
      </c>
      <c r="X7" s="52" t="str">
        <f>Seniori!X7</f>
        <v>GP</v>
      </c>
      <c r="Y7" s="52" t="str">
        <f>Seniori!Y7</f>
        <v>JD</v>
      </c>
      <c r="Z7" s="52" t="str">
        <f>Seniori!Z7</f>
        <v>JJ</v>
      </c>
      <c r="AA7" s="52" t="str">
        <f>Seniori!AA7</f>
        <v>P1</v>
      </c>
      <c r="AB7" s="52" t="str">
        <f>Seniori!AB7</f>
        <v>4r</v>
      </c>
      <c r="AC7" s="52" t="str">
        <f>Seniori!AC7</f>
        <v>P3</v>
      </c>
      <c r="AD7" s="52" t="str">
        <f>Seniori!AD7</f>
        <v>DUB</v>
      </c>
      <c r="AE7" s="52" t="str">
        <f>Seniori!AE7</f>
        <v>JU</v>
      </c>
      <c r="AF7" s="52" t="str">
        <f>Seniori!AF7</f>
        <v>4r</v>
      </c>
      <c r="AG7" s="52" t="str">
        <f>Seniori!AG7</f>
        <v>P4</v>
      </c>
      <c r="AH7" s="52" t="str">
        <f>Seniori!AH7</f>
        <v>P1</v>
      </c>
      <c r="AI7" s="52" t="str">
        <f>Seniori!AI7</f>
        <v>DUA</v>
      </c>
      <c r="AJ7" s="52" t="str">
        <f>Seniori!AJ7</f>
        <v>4r</v>
      </c>
      <c r="AK7" s="52" t="str">
        <f>Seniori!AK7</f>
        <v>DD</v>
      </c>
      <c r="AL7" s="52" t="str">
        <f>Seniori!AL7</f>
        <v>JD</v>
      </c>
      <c r="AM7" s="52" t="str">
        <f>Seniori!AM7</f>
        <v>YU</v>
      </c>
      <c r="AN7" s="52" t="str">
        <f>Seniori!AN7</f>
        <v>IMI</v>
      </c>
      <c r="AO7" s="52" t="str">
        <f>Seniori!AO7</f>
        <v>Z1</v>
      </c>
      <c r="AP7" s="52" t="str">
        <f>Seniori!AP7</f>
        <v>Z2</v>
      </c>
      <c r="AQ7" s="52" t="str">
        <f>Seniori!AQ7</f>
        <v>P1</v>
      </c>
      <c r="AR7" s="52" t="str">
        <f>Seniori!AR7</f>
        <v>DUA</v>
      </c>
      <c r="AS7" s="52" t="str">
        <f>Seniori!AS7</f>
        <v>4r</v>
      </c>
      <c r="AT7" s="52" t="str">
        <f>Seniori!AT7</f>
        <v>JU</v>
      </c>
      <c r="AU7" s="52" t="str">
        <f>Seniori!AU7</f>
        <v>JD</v>
      </c>
      <c r="AV7" s="52" t="str">
        <f>Seniori!AV7</f>
        <v>IMI</v>
      </c>
      <c r="AW7" s="52" t="str">
        <f>Seniori!AW7</f>
        <v>IMII</v>
      </c>
      <c r="AX7" s="52" t="str">
        <f>Seniori!AX7</f>
        <v>GP</v>
      </c>
      <c r="AY7" s="52" t="str">
        <f>Seniori!AY7</f>
        <v>P1</v>
      </c>
      <c r="AZ7" s="52" t="str">
        <f>Seniori!AZ7</f>
        <v>DUA</v>
      </c>
      <c r="BA7" s="52" t="str">
        <f>Seniori!BA7</f>
        <v>4r</v>
      </c>
      <c r="BB7" s="52" t="str">
        <f>Seniori!BB7</f>
        <v>JU</v>
      </c>
      <c r="BC7" s="52" t="str">
        <f>Seniori!BC7</f>
        <v>JD</v>
      </c>
      <c r="BD7" s="52" t="str">
        <f>Seniori!BD7</f>
        <v>IMI</v>
      </c>
      <c r="BE7" s="52" t="str">
        <f>Seniori!BE7</f>
        <v>IMII</v>
      </c>
      <c r="BF7" s="52" t="str">
        <f>Seniori!BF7</f>
        <v>GP</v>
      </c>
      <c r="BG7" s="52" t="str">
        <f>Seniori!BG7</f>
        <v>GPS</v>
      </c>
      <c r="BH7" s="52" t="str">
        <f>Seniori!BH7</f>
        <v>P1</v>
      </c>
      <c r="BI7" s="52" t="str">
        <f>Seniori!BI7</f>
        <v>Z5</v>
      </c>
      <c r="BJ7" s="52" t="str">
        <f>Seniori!BJ7</f>
        <v>4r</v>
      </c>
      <c r="BK7" s="52" t="str">
        <f>Seniori!BK7</f>
        <v>DD</v>
      </c>
      <c r="BL7" s="52" t="str">
        <f>Seniori!BL7</f>
        <v>JD</v>
      </c>
      <c r="BM7" s="52" t="str">
        <f>Seniori!BM7</f>
        <v>YU</v>
      </c>
      <c r="BN7" s="52" t="str">
        <f>Seniori!BN7</f>
        <v>IMI</v>
      </c>
      <c r="BO7" s="52" t="str">
        <f>Seniori!BO7</f>
        <v>JD</v>
      </c>
      <c r="BP7" s="52" t="str">
        <f>Seniori!BP7</f>
        <v>YD</v>
      </c>
      <c r="BQ7" s="52" t="str">
        <f>Seniori!BQ7</f>
        <v>JJ</v>
      </c>
      <c r="BR7" s="52" t="str">
        <f>Seniori!BR7</f>
        <v>YJ</v>
      </c>
      <c r="BS7" s="52" t="str">
        <f>Seniori!BS7</f>
        <v>4r</v>
      </c>
      <c r="BT7" s="52" t="str">
        <f>Seniori!BT7</f>
        <v>SG</v>
      </c>
      <c r="BU7" s="52" t="str">
        <f>Seniori!BU7</f>
        <v>YJ</v>
      </c>
      <c r="BV7" s="52" t="str">
        <f>Seniori!BV7</f>
        <v>MKZ3</v>
      </c>
      <c r="BW7" s="52" t="str">
        <f>Seniori!BW7</f>
        <v>4r</v>
      </c>
      <c r="BX7" s="52" t="str">
        <f>Seniori!BX7</f>
        <v>LS5</v>
      </c>
      <c r="BY7" s="52" t="str">
        <f>Seniori!BY7</f>
        <v>LP4</v>
      </c>
      <c r="BZ7" s="52" t="str">
        <f>Seniori!BZ7</f>
        <v>IMI</v>
      </c>
      <c r="CA7" s="52" t="str">
        <f>Seniori!CA7</f>
        <v>JD</v>
      </c>
      <c r="CB7" s="52" t="str">
        <f>Seniori!CB7</f>
        <v>GPv</v>
      </c>
      <c r="CC7" s="52" t="str">
        <f>Seniori!CC7</f>
        <v>DUA</v>
      </c>
      <c r="CD7" s="52" t="str">
        <f>Seniori!CD7</f>
        <v>DD</v>
      </c>
      <c r="CE7" s="52" t="str">
        <f>Seniori!CE7</f>
        <v>JU</v>
      </c>
      <c r="CF7" s="52" t="str">
        <f>Seniori!CF7</f>
        <v>YD</v>
      </c>
      <c r="CG7" s="52" t="str">
        <f>Seniori!CG7</f>
        <v>IMI</v>
      </c>
      <c r="CH7" s="52" t="str">
        <f>Seniori!CH7</f>
        <v>DUA</v>
      </c>
      <c r="CI7" s="52" t="str">
        <f>Seniori!CI7</f>
        <v>DD</v>
      </c>
      <c r="CJ7" s="52" t="str">
        <f>Seniori!CJ7</f>
        <v>SG</v>
      </c>
      <c r="CK7" s="52" t="str">
        <f>Seniori!CK7</f>
        <v>IMI</v>
      </c>
      <c r="CL7" s="52" t="str">
        <f>Seniori!CL7</f>
        <v>DUA</v>
      </c>
      <c r="CM7" s="52" t="str">
        <f>Seniori!CM7</f>
        <v>4r</v>
      </c>
      <c r="CN7" s="52" t="str">
        <f>Seniori!CN7</f>
        <v>L7</v>
      </c>
      <c r="CO7" s="52" t="str">
        <f>Seniori!CO7</f>
        <v>JU</v>
      </c>
      <c r="CP7" s="52" t="str">
        <f>Seniori!CP7</f>
        <v>JD</v>
      </c>
      <c r="CQ7" s="52" t="str">
        <f>Seniori!CQ7</f>
        <v>JJ</v>
      </c>
      <c r="CR7" s="52" t="str">
        <f>Seniori!CR7</f>
        <v>JD</v>
      </c>
      <c r="CS7" s="52" t="str">
        <f>Seniori!CS7</f>
        <v>YD</v>
      </c>
      <c r="CT7" s="52" t="str">
        <f>Seniori!CT7</f>
        <v>JJ</v>
      </c>
      <c r="CU7" s="52" t="str">
        <f>Seniori!CU7</f>
        <v>YJ</v>
      </c>
      <c r="CV7" s="52" t="str">
        <f>Seniori!CV7</f>
        <v>GPv</v>
      </c>
      <c r="CW7" s="52" t="str">
        <f>Seniori!CW7</f>
        <v>DUA</v>
      </c>
      <c r="CX7" s="52" t="str">
        <f>Seniori!CX7</f>
        <v>DD</v>
      </c>
      <c r="CY7" s="52" t="str">
        <f>Seniori!CY7</f>
        <v>JU</v>
      </c>
      <c r="CZ7" s="52" t="str">
        <f>Seniori!CZ7</f>
        <v>YD</v>
      </c>
      <c r="DA7" s="52" t="str">
        <f>Seniori!DA7</f>
        <v>4r</v>
      </c>
      <c r="DB7" s="52" t="str">
        <f>Seniori!DB7</f>
        <v>5rU</v>
      </c>
      <c r="DC7" s="52" t="str">
        <f>Seniori!DC7</f>
        <v>P1</v>
      </c>
      <c r="DD7" s="52" t="str">
        <f>Seniori!DD7</f>
        <v>DUA</v>
      </c>
      <c r="DE7" s="52" t="str">
        <f>Seniori!DE7</f>
        <v>DD</v>
      </c>
      <c r="DF7" s="52" t="str">
        <f>Seniori!DF7</f>
        <v>JU</v>
      </c>
      <c r="DG7" s="52" t="str">
        <f>Seniori!DG7</f>
        <v>YU</v>
      </c>
      <c r="DH7" s="52" t="str">
        <f>Seniori!DH7</f>
        <v>IMI</v>
      </c>
      <c r="DI7" s="52" t="str">
        <f>Seniori!DI7</f>
        <v>4r</v>
      </c>
      <c r="DJ7" s="52" t="str">
        <f>Seniori!DJ7</f>
        <v>5rF</v>
      </c>
      <c r="DK7" s="52" t="str">
        <f>Seniori!DK7</f>
        <v>DUB</v>
      </c>
      <c r="DL7" s="52" t="str">
        <f>Seniori!DL7</f>
        <v>DJ</v>
      </c>
      <c r="DM7" s="52" t="str">
        <f>Seniori!DM7</f>
        <v>JD</v>
      </c>
      <c r="DN7" s="52" t="str">
        <f>Seniori!DN7</f>
        <v>SG</v>
      </c>
      <c r="DO7" s="52" t="str">
        <f>Seniori!DO7</f>
        <v>IMI</v>
      </c>
      <c r="DP7" s="52" t="str">
        <f>Seniori!DP7</f>
        <v>JD</v>
      </c>
      <c r="DQ7" s="52" t="str">
        <f>Seniori!DQ7</f>
        <v>SG</v>
      </c>
      <c r="DR7" s="52" t="str">
        <f>Seniori!DR7</f>
        <v>YD</v>
      </c>
      <c r="DS7" s="52" t="str">
        <f>Seniori!DS7</f>
        <v>5rU</v>
      </c>
      <c r="DT7" s="52" t="str">
        <f>Seniori!DT7</f>
        <v>JJ</v>
      </c>
      <c r="DU7" s="52" t="str">
        <f>Seniori!DU7</f>
        <v>YJ</v>
      </c>
      <c r="DV7" s="52" t="str">
        <f>Seniori!DV7</f>
        <v>IMI</v>
      </c>
      <c r="DW7" s="52" t="str">
        <f>Seniori!DW7</f>
        <v>5rF</v>
      </c>
      <c r="DX7" s="52" t="str">
        <f>Seniori!DX7</f>
        <v>IMIv</v>
      </c>
      <c r="DY7" s="52" t="str">
        <f>Seniori!DY7</f>
        <v>Jv</v>
      </c>
      <c r="DZ7" s="52" t="str">
        <f>Seniori!DZ7</f>
        <v>Yv</v>
      </c>
      <c r="EA7" s="52" t="str">
        <f>Seniori!EA7</f>
        <v>4r</v>
      </c>
      <c r="EB7" s="52" t="str">
        <f>Seniori!EB7</f>
        <v>DUA</v>
      </c>
      <c r="EC7" s="52" t="str">
        <f>Seniori!EC7</f>
        <v>DD</v>
      </c>
      <c r="ED7" s="52" t="str">
        <f>Seniori!ED7</f>
        <v>DUB</v>
      </c>
      <c r="EE7" s="52" t="str">
        <f>Seniori!EE7</f>
        <v>DJ</v>
      </c>
      <c r="EF7" s="52" t="str">
        <f>Seniori!EF7</f>
        <v>GPv</v>
      </c>
      <c r="EG7" s="52" t="str">
        <f>Seniori!EG7</f>
        <v>DUA</v>
      </c>
      <c r="EH7" s="52" t="str">
        <f>Seniori!EH7</f>
        <v>DD</v>
      </c>
      <c r="EI7" s="52" t="str">
        <f>Seniori!EI7</f>
        <v>JU</v>
      </c>
      <c r="EJ7" s="52" t="str">
        <f>Seniori!EJ7</f>
        <v>YD</v>
      </c>
      <c r="EK7" s="52" t="str">
        <f>Seniori!EK7</f>
        <v>IMI</v>
      </c>
      <c r="EL7" s="52" t="str">
        <f>Seniori!EL7</f>
        <v>IMA</v>
      </c>
      <c r="EM7" s="52" t="str">
        <f>Seniori!EM7</f>
        <v>4r</v>
      </c>
      <c r="EN7" s="52" t="str">
        <f>Seniori!EN7</f>
        <v>5rU</v>
      </c>
      <c r="EO7" s="52" t="str">
        <f>Seniori!EO7</f>
        <v>6rU</v>
      </c>
      <c r="EP7" s="52" t="str">
        <f>Seniori!EP7</f>
        <v>P3</v>
      </c>
      <c r="EQ7" s="52" t="str">
        <f>Seniori!EQ7</f>
        <v>DUA</v>
      </c>
      <c r="ER7" s="52" t="str">
        <f>Seniori!ER7</f>
        <v>DD</v>
      </c>
      <c r="ES7" s="52" t="str">
        <f>Seniori!ES7</f>
        <v>JD</v>
      </c>
      <c r="ET7" s="52" t="str">
        <f>Seniori!ET7</f>
        <v>YU</v>
      </c>
      <c r="EU7" s="52" t="str">
        <f>Seniori!EU7</f>
        <v>IMIv</v>
      </c>
      <c r="EV7" s="52" t="str">
        <f>Seniori!EV7</f>
        <v>IMA</v>
      </c>
      <c r="EW7" s="52" t="str">
        <f>Seniori!EW7</f>
        <v>4r</v>
      </c>
      <c r="EX7" s="52" t="str">
        <f>Seniori!EX7</f>
        <v>5rF</v>
      </c>
      <c r="EY7" s="52" t="str">
        <f>Seniori!EY7</f>
        <v>P4</v>
      </c>
      <c r="EZ7" s="52" t="str">
        <f>Seniori!EZ7</f>
        <v>DUB</v>
      </c>
      <c r="FA7" s="52" t="str">
        <f>Seniori!FA7</f>
        <v>DJ</v>
      </c>
      <c r="FB7" s="52" t="str">
        <f>Seniori!FB7</f>
        <v>JJ</v>
      </c>
      <c r="FC7" s="52" t="str">
        <f>Seniori!FC7</f>
        <v>SG</v>
      </c>
      <c r="FD7" s="52" t="str">
        <f>Seniori!FD7</f>
        <v>IMI</v>
      </c>
      <c r="FE7" s="52" t="str">
        <f>Seniori!FE7</f>
        <v>GP</v>
      </c>
      <c r="FF7" s="52" t="str">
        <f>Seniori!FF7</f>
        <v>P1</v>
      </c>
      <c r="FG7" s="52" t="str">
        <f>Seniori!FG7</f>
        <v>P3</v>
      </c>
      <c r="FH7" s="52" t="str">
        <f>Seniori!FH7</f>
        <v>4r</v>
      </c>
      <c r="FI7" s="52" t="str">
        <f>Seniori!FI7</f>
        <v>DUA</v>
      </c>
      <c r="FJ7" s="52" t="str">
        <f>Seniori!FJ7</f>
        <v>DUB</v>
      </c>
      <c r="FK7" s="52" t="str">
        <f>Seniori!FK7</f>
        <v>DD</v>
      </c>
      <c r="FL7" s="52" t="str">
        <f>Seniori!FL7</f>
        <v>YU</v>
      </c>
      <c r="FM7" s="52" t="str">
        <f>Seniori!FM7</f>
        <v>IMI</v>
      </c>
      <c r="FN7" s="52" t="str">
        <f>Seniori!FN7</f>
        <v>P1</v>
      </c>
      <c r="FO7" s="52" t="str">
        <f>Seniori!FO7</f>
        <v>P3</v>
      </c>
      <c r="FP7" s="52" t="str">
        <f>Seniori!FP7</f>
        <v>4r</v>
      </c>
      <c r="FQ7" s="52" t="str">
        <f>Seniori!FQ7</f>
        <v>DUA</v>
      </c>
      <c r="FR7" s="52" t="str">
        <f>Seniori!FR7</f>
        <v>4r</v>
      </c>
      <c r="FS7" s="52" t="str">
        <f>Seniori!FS7</f>
        <v>5rU</v>
      </c>
      <c r="FT7" s="52" t="str">
        <f>Seniori!FT7</f>
        <v>DUA</v>
      </c>
      <c r="FU7" s="52" t="str">
        <f>Seniori!FU7</f>
        <v>DD</v>
      </c>
      <c r="FV7" s="52" t="str">
        <f>Seniori!FV7</f>
        <v>JU</v>
      </c>
      <c r="FW7" s="52" t="str">
        <f>Seniori!FW7</f>
        <v>SG</v>
      </c>
      <c r="FX7" s="52" t="str">
        <f>Seniori!FX7</f>
        <v>YU</v>
      </c>
      <c r="FY7" s="52" t="str">
        <f>Seniori!FY7</f>
        <v>IMI</v>
      </c>
      <c r="FZ7" s="52" t="str">
        <f>Seniori!FZ7</f>
        <v>GP</v>
      </c>
      <c r="GA7" s="52" t="str">
        <f>Seniori!GA7</f>
        <v>5rF</v>
      </c>
      <c r="GB7" s="52" t="str">
        <f>Seniori!GB7</f>
        <v>4r</v>
      </c>
      <c r="GC7" s="52" t="str">
        <f>Seniori!GC7</f>
        <v>YD</v>
      </c>
      <c r="GD7" s="52" t="str">
        <f>Seniori!GD7</f>
        <v>IMIv</v>
      </c>
      <c r="GE7" s="52" t="str">
        <f>Seniori!GE7</f>
        <v>IMA</v>
      </c>
      <c r="GF7" s="52" t="str">
        <f>Seniori!GF7</f>
        <v>JD</v>
      </c>
      <c r="GG7" s="52" t="str">
        <f>Seniori!GG7</f>
        <v>DUB</v>
      </c>
      <c r="GH7" s="52" t="str">
        <f>Seniori!GH7</f>
        <v>DD</v>
      </c>
      <c r="GI7" s="52" t="str">
        <f>Seniori!GI7</f>
        <v>Z2</v>
      </c>
      <c r="GJ7" s="52" t="str">
        <f>Seniori!GJ7</f>
        <v>Z4</v>
      </c>
      <c r="GK7" s="52" t="str">
        <f>Seniori!GK7</f>
        <v>LS1</v>
      </c>
      <c r="GL7" s="52" t="str">
        <f>Seniori!GL7</f>
        <v>LS7</v>
      </c>
      <c r="GM7" s="52" t="str">
        <f>Seniori!GM7</f>
        <v>Z1</v>
      </c>
      <c r="GN7" s="52" t="str">
        <f>Seniori!GN7</f>
        <v>DUA</v>
      </c>
      <c r="GO7" s="52" t="str">
        <f>Seniori!GO7</f>
        <v>DD</v>
      </c>
      <c r="GP7" s="52" t="str">
        <f>Seniori!GP7</f>
        <v>JU</v>
      </c>
      <c r="GQ7" s="52" t="str">
        <f>Seniori!GQ7</f>
        <v>YU</v>
      </c>
      <c r="GR7" s="52" t="str">
        <f>Seniori!GR7</f>
        <v>SG</v>
      </c>
      <c r="GS7" s="52" t="str">
        <f>Seniori!GS7</f>
        <v>IMA</v>
      </c>
      <c r="GT7" s="52" t="str">
        <f>Seniori!GT7</f>
        <v>DUA</v>
      </c>
      <c r="GU7" s="52" t="str">
        <f>Seniori!GU7</f>
        <v>DD</v>
      </c>
      <c r="GV7" s="52" t="str">
        <f>Seniori!GV7</f>
        <v>DJ</v>
      </c>
      <c r="GW7" s="52" t="str">
        <f>Seniori!GW7</f>
        <v>JU</v>
      </c>
      <c r="GX7" s="52" t="str">
        <f>Seniori!GX7</f>
        <v>JD</v>
      </c>
      <c r="GY7" s="52" t="str">
        <f>Seniori!GY7</f>
        <v>SG</v>
      </c>
      <c r="GZ7" s="52" t="str">
        <f>Seniori!GZ7</f>
        <v>IMI</v>
      </c>
      <c r="HA7" s="52" t="str">
        <f>Seniori!HA7</f>
        <v>4r</v>
      </c>
      <c r="HB7" s="52" t="str">
        <f>Seniori!HB7</f>
        <v>5rU</v>
      </c>
      <c r="HC7" s="52" t="str">
        <f>Seniori!HC7</f>
        <v>DD</v>
      </c>
      <c r="HD7" s="52" t="str">
        <f>Seniori!HD7</f>
        <v>JD</v>
      </c>
      <c r="HE7" s="52" t="str">
        <f>Seniori!HE7</f>
        <v>SG</v>
      </c>
      <c r="HF7" s="52" t="str">
        <f>Seniori!HF7</f>
        <v>IMII</v>
      </c>
      <c r="HG7" s="52" t="str">
        <f>Seniori!HG7</f>
        <v>IMI</v>
      </c>
      <c r="HH7" s="52" t="str">
        <f>Seniori!HH7</f>
        <v>4r</v>
      </c>
      <c r="HI7" s="52" t="str">
        <f>Seniori!HI7</f>
        <v>5rF</v>
      </c>
      <c r="HJ7" s="52" t="str">
        <f>Seniori!HJ7</f>
        <v>DJ</v>
      </c>
      <c r="HK7" s="52" t="str">
        <f>Seniori!HK7</f>
        <v>JJ</v>
      </c>
      <c r="HL7" s="52" t="str">
        <f>Seniori!HL7</f>
        <v>YJ</v>
      </c>
      <c r="HM7" s="52" t="str">
        <f>Seniori!HM7</f>
        <v>GP</v>
      </c>
      <c r="HN7" s="52" t="str">
        <f>Seniori!HN7</f>
        <v>IMIv</v>
      </c>
      <c r="HO7" s="52" t="str">
        <f>Seniori!HO7</f>
        <v>Z7</v>
      </c>
      <c r="HP7" s="52" t="str">
        <f>Seniori!HP7</f>
        <v>4r</v>
      </c>
      <c r="HQ7" s="52" t="str">
        <f>Seniori!HQ7</f>
        <v>L7</v>
      </c>
      <c r="HR7" s="52" t="str">
        <f>Seniori!HR7</f>
        <v>S5</v>
      </c>
      <c r="HS7" s="52" t="str">
        <f>Seniori!HS7</f>
        <v>S10</v>
      </c>
      <c r="HT7" s="52" t="str">
        <f>Seniori!HT7</f>
        <v>4r</v>
      </c>
      <c r="HU7" s="52" t="str">
        <f>Seniori!HU7</f>
        <v>DUA</v>
      </c>
      <c r="HV7" s="52" t="str">
        <f>Seniori!HV7</f>
        <v>DD</v>
      </c>
      <c r="HW7" s="52" t="str">
        <f>Seniori!HW7</f>
        <v>JU</v>
      </c>
      <c r="HX7" s="52" t="str">
        <f>Seniori!HX7</f>
        <v>YU</v>
      </c>
      <c r="HY7" s="52" t="str">
        <f>Seniori!HY7</f>
        <v>4r</v>
      </c>
      <c r="HZ7" s="52" t="str">
        <f>Seniori!HZ7</f>
        <v>DUB</v>
      </c>
      <c r="IA7" s="52" t="str">
        <f>Seniori!IA7</f>
        <v>DJ</v>
      </c>
      <c r="IB7" s="52" t="str">
        <f>Seniori!IB7</f>
        <v>JD</v>
      </c>
      <c r="IC7" s="52" t="str">
        <f>Seniori!IC7</f>
        <v>JD</v>
      </c>
      <c r="ID7" s="52" t="str">
        <f>Seniori!ID7</f>
        <v>JJ</v>
      </c>
      <c r="IE7" s="52" t="str">
        <f>Seniori!IE7</f>
        <v>JU</v>
      </c>
      <c r="IF7" s="52" t="str">
        <f>Seniori!IF7</f>
        <v>YU</v>
      </c>
      <c r="IG7" s="52" t="str">
        <f>Seniori!IG7</f>
        <v>JD</v>
      </c>
      <c r="IH7" s="52" t="str">
        <f>Seniori!IH7</f>
        <v>SG</v>
      </c>
      <c r="II7" s="52" t="str">
        <f>Seniori!II7</f>
        <v>JJ</v>
      </c>
      <c r="IJ7" s="52" t="str">
        <f>Seniori!IJ7</f>
        <v>DUA</v>
      </c>
      <c r="IK7" s="52" t="str">
        <f>Seniori!IK7</f>
        <v>DJ</v>
      </c>
      <c r="IL7" s="52" t="str">
        <f>Seniori!IL7</f>
        <v>YJ</v>
      </c>
      <c r="IM7" s="52" t="str">
        <f>Seniori!IM7</f>
        <v>IMI</v>
      </c>
      <c r="IN7" s="52" t="str">
        <f>Seniori!IN7</f>
        <v>4r</v>
      </c>
      <c r="IO7" s="52" t="str">
        <f>Seniori!IO7</f>
        <v>DUA</v>
      </c>
      <c r="IP7" s="52" t="str">
        <f>Seniori!IP7</f>
        <v>DD</v>
      </c>
      <c r="IQ7" s="52" t="str">
        <f>Seniori!IQ7</f>
        <v>5rU</v>
      </c>
      <c r="IR7" s="52" t="str">
        <f>Seniori!IR7</f>
        <v>JD</v>
      </c>
      <c r="IS7" s="52" t="str">
        <f>Seniori!IS7</f>
        <v>YD</v>
      </c>
      <c r="IT7" s="52" t="str">
        <f>Seniori!IT7</f>
        <v>IMII</v>
      </c>
      <c r="IU7" s="52" t="str">
        <f>Seniori!IU7</f>
        <v>4r</v>
      </c>
      <c r="IV7" s="52" t="str">
        <f>Seniori!IV7</f>
        <v>JD</v>
      </c>
      <c r="IW7" s="52" t="str">
        <f>Seniori!IW7</f>
        <v>JJ</v>
      </c>
      <c r="IX7" s="52" t="str">
        <f>Seniori!IX7</f>
        <v>4r</v>
      </c>
      <c r="IY7" s="52" t="str">
        <f>Seniori!IY7</f>
        <v>DUA</v>
      </c>
      <c r="IZ7" s="52" t="str">
        <f>Seniori!IZ7</f>
        <v>5r</v>
      </c>
      <c r="JA7" s="52" t="str">
        <f>Seniori!JA7</f>
        <v>DD</v>
      </c>
      <c r="JB7" s="52" t="str">
        <f>Seniori!JB7</f>
        <v>JU</v>
      </c>
      <c r="JC7" s="52" t="str">
        <f>Seniori!JC7</f>
        <v>YU</v>
      </c>
      <c r="JD7" s="52" t="str">
        <f>Seniori!JD7</f>
        <v>IMI</v>
      </c>
      <c r="JE7" s="52" t="str">
        <f>Seniori!JE7</f>
        <v>GP</v>
      </c>
      <c r="JF7" s="52" t="str">
        <f>Seniori!JF7</f>
        <v>DUB</v>
      </c>
      <c r="JG7" s="52" t="str">
        <f>Seniori!JG7</f>
        <v>DJ</v>
      </c>
      <c r="JH7" s="52" t="str">
        <f>Seniori!JH7</f>
        <v>JJ</v>
      </c>
      <c r="JI7" s="52" t="str">
        <f>Seniori!JI7</f>
        <v>SG</v>
      </c>
      <c r="JJ7" s="52" t="str">
        <f>Seniori!JJ7</f>
        <v>IMI</v>
      </c>
      <c r="JK7" s="52" t="str">
        <f>Seniori!JK7</f>
        <v>P1</v>
      </c>
      <c r="JL7" s="52" t="str">
        <f>Seniori!JL7</f>
        <v>P3</v>
      </c>
      <c r="JM7" s="52" t="str">
        <f>Seniori!JM7</f>
        <v>DUA</v>
      </c>
      <c r="JN7" s="52" t="str">
        <f>Seniori!JN7</f>
        <v>DUB</v>
      </c>
      <c r="JO7" s="52" t="str">
        <f>Seniori!JO7</f>
        <v>4r</v>
      </c>
      <c r="JP7" s="52" t="str">
        <f>Seniori!JP7</f>
        <v>DD</v>
      </c>
      <c r="JQ7" s="52" t="str">
        <f>Seniori!JQ7</f>
        <v>JU</v>
      </c>
      <c r="JR7" s="52" t="str">
        <f>Seniori!JR7</f>
        <v>JD</v>
      </c>
      <c r="JS7" s="52" t="str">
        <f>Seniori!JS7</f>
        <v>JJ</v>
      </c>
      <c r="JT7" s="52" t="str">
        <f>Seniori!JT7</f>
        <v>YU</v>
      </c>
      <c r="JU7" s="52" t="str">
        <f>Seniori!JU7</f>
        <v>IMI</v>
      </c>
      <c r="JV7" s="52" t="str">
        <f>Seniori!JV7</f>
        <v>GP</v>
      </c>
      <c r="JW7" s="52" t="str">
        <f>Seniori!JW7</f>
        <v>GPS</v>
      </c>
      <c r="JX7" s="52" t="str">
        <f>Seniori!JX7</f>
        <v>P1</v>
      </c>
      <c r="JY7" s="52" t="str">
        <f>Seniori!JY7</f>
        <v>P3</v>
      </c>
      <c r="JZ7" s="52" t="str">
        <f>Seniori!JZ7</f>
        <v>DUA</v>
      </c>
      <c r="KA7" s="52" t="str">
        <f>Seniori!KA7</f>
        <v>DUB</v>
      </c>
      <c r="KB7" s="52" t="str">
        <f>Seniori!KB7</f>
        <v>4r</v>
      </c>
      <c r="KC7" s="52" t="str">
        <f>Seniori!KC7</f>
        <v>DD</v>
      </c>
      <c r="KD7" s="52" t="str">
        <f>Seniori!KD7</f>
        <v>JU</v>
      </c>
      <c r="KE7" s="52" t="str">
        <f>Seniori!KE7</f>
        <v>JD</v>
      </c>
      <c r="KF7" s="52" t="str">
        <f>Seniori!KF7</f>
        <v>JJ</v>
      </c>
      <c r="KG7" s="52" t="str">
        <f>Seniori!KG7</f>
        <v>YU</v>
      </c>
      <c r="KH7" s="52" t="str">
        <f>Seniori!KH7</f>
        <v>IMI</v>
      </c>
      <c r="KI7" s="52" t="str">
        <f>Seniori!KI7</f>
        <v>GP</v>
      </c>
      <c r="KJ7" s="52" t="str">
        <f>Seniori!KJ7</f>
        <v>GPS</v>
      </c>
      <c r="KK7" s="52" t="str">
        <f>Seniori!KK7</f>
        <v>JD</v>
      </c>
      <c r="KL7" s="52" t="str">
        <f>Seniori!KL7</f>
        <v>SG</v>
      </c>
      <c r="KM7" s="52" t="str">
        <f>Seniori!KM7</f>
        <v>P1</v>
      </c>
      <c r="KN7" s="52" t="str">
        <f>Seniori!KN7</f>
        <v>Z5</v>
      </c>
      <c r="KO7" s="52" t="str">
        <f>Seniori!KO7</f>
        <v>4r</v>
      </c>
      <c r="KP7" s="52" t="str">
        <f>Seniori!KP7</f>
        <v>DD</v>
      </c>
      <c r="KQ7" s="52" t="str">
        <f>Seniori!KQ7</f>
        <v>JU</v>
      </c>
      <c r="KR7" s="52" t="str">
        <f>Seniori!KR7</f>
        <v>YU</v>
      </c>
      <c r="KS7" s="52" t="str">
        <f>Seniori!KS7</f>
        <v>IMI</v>
      </c>
      <c r="KT7" s="52" t="str">
        <f>Seniori!KT7</f>
        <v>P1</v>
      </c>
      <c r="KU7" s="52" t="str">
        <f>Seniori!KU7</f>
        <v>Z7</v>
      </c>
      <c r="KV7" s="52" t="str">
        <f>Seniori!KV7</f>
        <v>4r</v>
      </c>
      <c r="KW7" s="52" t="str">
        <f>Seniori!KW7</f>
        <v>DJ</v>
      </c>
      <c r="KX7" s="52" t="str">
        <f>Seniori!KX7</f>
        <v>JU</v>
      </c>
      <c r="KY7" s="52" t="str">
        <f>Seniori!KY7</f>
        <v>YJ</v>
      </c>
      <c r="KZ7" s="52" t="str">
        <f>Seniori!KZ7</f>
        <v>IMI</v>
      </c>
      <c r="LA7" s="52" t="str">
        <f>Seniori!LA7</f>
        <v>P1</v>
      </c>
      <c r="LB7" s="52" t="str">
        <f>Seniori!LB7</f>
        <v>DUA</v>
      </c>
      <c r="LC7" s="52" t="str">
        <f>Seniori!LC7</f>
        <v>DD</v>
      </c>
      <c r="LD7" s="52" t="str">
        <f>Seniori!LD7</f>
        <v>JD</v>
      </c>
      <c r="LE7" s="52" t="str">
        <f>Seniori!LE7</f>
        <v>P1</v>
      </c>
      <c r="LF7" s="52" t="str">
        <f>Seniori!LF7</f>
        <v>DUA</v>
      </c>
      <c r="LG7" s="52" t="str">
        <f>Seniori!LG7</f>
        <v>DD</v>
      </c>
      <c r="LH7" s="52" t="str">
        <f>Seniori!LH7</f>
        <v>JD</v>
      </c>
      <c r="LI7" s="52" t="str">
        <f>Seniori!LI7</f>
        <v>5rU</v>
      </c>
      <c r="LJ7" s="52" t="str">
        <f>Seniori!LJ7</f>
        <v>6rU</v>
      </c>
      <c r="LK7" s="52" t="str">
        <f>Seniori!LK7</f>
        <v>5rF</v>
      </c>
      <c r="LL7" s="52" t="str">
        <f>Seniori!LL7</f>
        <v>6rF</v>
      </c>
      <c r="LM7" s="52" t="str">
        <f>Seniori!LM7</f>
        <v>P1</v>
      </c>
      <c r="LN7" s="52" t="str">
        <f>Seniori!LN7</f>
        <v>P3</v>
      </c>
      <c r="LO7" s="52" t="str">
        <f>Seniori!LO7</f>
        <v>DUA</v>
      </c>
      <c r="LP7" s="52" t="str">
        <f>Seniori!LP7</f>
        <v>4r</v>
      </c>
      <c r="LQ7" s="52" t="str">
        <f>Seniori!LQ7</f>
        <v>DD</v>
      </c>
      <c r="LR7" s="52" t="str">
        <f>Seniori!LR7</f>
        <v>JU</v>
      </c>
      <c r="LS7" s="52" t="str">
        <f>Seniori!LS7</f>
        <v>JD</v>
      </c>
      <c r="LT7" s="52" t="str">
        <f>Seniori!LT7</f>
        <v>YU</v>
      </c>
      <c r="LU7" s="52" t="str">
        <f>Seniori!LU7</f>
        <v>IMI</v>
      </c>
      <c r="LV7" s="52" t="str">
        <f>Seniori!LV7</f>
        <v>GP</v>
      </c>
      <c r="LW7" s="52" t="str">
        <f>Seniori!LW7</f>
        <v>P1</v>
      </c>
      <c r="LX7" s="52" t="str">
        <f>Seniori!LX7</f>
        <v>P3</v>
      </c>
      <c r="LY7" s="52" t="str">
        <f>Seniori!LY7</f>
        <v>DUA</v>
      </c>
      <c r="LZ7" s="52" t="str">
        <f>Seniori!LZ7</f>
        <v>4r</v>
      </c>
      <c r="MA7" s="52" t="str">
        <f>Seniori!MA7</f>
        <v>DD</v>
      </c>
      <c r="MB7" s="52" t="str">
        <f>Seniori!MB7</f>
        <v>JD</v>
      </c>
      <c r="MC7" s="52" t="str">
        <f>Seniori!MC7</f>
        <v>JJ</v>
      </c>
      <c r="MD7" s="52" t="str">
        <f>Seniori!MD7</f>
        <v>YJ</v>
      </c>
      <c r="ME7" s="52" t="str">
        <f>Seniori!ME7</f>
        <v>GP</v>
      </c>
    </row>
    <row r="8" spans="1:343" s="33" customFormat="1" ht="18" customHeight="1" x14ac:dyDescent="0.2">
      <c r="A8" s="12">
        <v>1</v>
      </c>
      <c r="B8" s="11" t="s">
        <v>197</v>
      </c>
      <c r="C8" s="1">
        <v>8604</v>
      </c>
      <c r="D8" t="s">
        <v>198</v>
      </c>
      <c r="E8" s="1">
        <v>9547</v>
      </c>
      <c r="F8" s="1"/>
      <c r="G8" t="s">
        <v>34</v>
      </c>
      <c r="H8"/>
      <c r="I8" s="1">
        <f>SUM(K8:ME8)</f>
        <v>71.600000000000009</v>
      </c>
      <c r="J8" s="12">
        <f>Tabuľka110[[#This Row],[Stĺpec10]]+Tabuľka110[[#This Row],[Stĺpec26]]+Tabuľka110[[#This Row],[Stĺpec34]]+Tabuľka110[[#This Row],[Stĺpec126]]+Tabuľka110[[#This Row],[Stĺpec48]]+Tabuľka110[[#This Row],[Stĺpec129]]+Tabuľka110[[#This Row],[Stĺpec101]]+Tabuľka110[[#This Row],[Stĺpec173]]+Tabuľka110[[#This Row],[Stĺpec172]]+Tabuľka110[[#This Row],[Stĺpec164]]+Tabuľka110[[#This Row],[Stĺpec294]]+Tabuľka110[[#This Row],[Stĺpec289]]+Tabuľka110[[#This Row],[Stĺpec317]]+Tabuľka110[[#This Row],[Stĺpec304]]+Tabuľka110[[#This Row],[Stĺpec340]]</f>
        <v>54.600000000000009</v>
      </c>
      <c r="K8" s="131">
        <v>3</v>
      </c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>
        <v>3</v>
      </c>
      <c r="AB8" s="131"/>
      <c r="AC8" s="136" t="s">
        <v>241</v>
      </c>
      <c r="AD8" s="131"/>
      <c r="AE8" s="131"/>
      <c r="AF8" s="131"/>
      <c r="AG8" s="136">
        <v>2</v>
      </c>
      <c r="AH8" s="131"/>
      <c r="AI8" s="131">
        <v>3</v>
      </c>
      <c r="AJ8" s="131"/>
      <c r="AK8" s="131"/>
      <c r="AL8" s="131"/>
      <c r="AM8" s="131"/>
      <c r="AN8" s="131"/>
      <c r="AO8" s="131"/>
      <c r="AP8" s="131"/>
      <c r="AQ8" s="131">
        <v>3</v>
      </c>
      <c r="AR8" s="131"/>
      <c r="AS8" s="131"/>
      <c r="AT8" s="131"/>
      <c r="AU8" s="131"/>
      <c r="AV8" s="131"/>
      <c r="AW8" s="131"/>
      <c r="AX8" s="131"/>
      <c r="AY8" s="131">
        <v>3</v>
      </c>
      <c r="AZ8" s="131"/>
      <c r="BA8" s="131"/>
      <c r="BB8" s="131"/>
      <c r="BC8" s="131"/>
      <c r="BD8" s="131"/>
      <c r="BE8" s="131"/>
      <c r="BF8" s="131"/>
      <c r="BG8" s="131"/>
      <c r="BH8" s="131">
        <v>2</v>
      </c>
      <c r="BI8" s="131">
        <v>3</v>
      </c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6" t="s">
        <v>241</v>
      </c>
      <c r="DD8" s="131">
        <v>3</v>
      </c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>
        <f>3*1.2</f>
        <v>3.5999999999999996</v>
      </c>
      <c r="EQ8" s="131">
        <v>3</v>
      </c>
      <c r="ER8" s="131"/>
      <c r="ES8" s="131"/>
      <c r="ET8" s="131"/>
      <c r="EU8" s="131"/>
      <c r="EV8" s="131"/>
      <c r="EW8" s="131"/>
      <c r="EX8" s="131"/>
      <c r="EY8" s="131">
        <f>3*1.2</f>
        <v>3.5999999999999996</v>
      </c>
      <c r="EZ8" s="136" t="s">
        <v>241</v>
      </c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GT8" s="131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H8" s="131"/>
      <c r="HI8" s="131"/>
      <c r="HJ8" s="131"/>
      <c r="HK8" s="131"/>
      <c r="HL8" s="131"/>
      <c r="HM8" s="131"/>
      <c r="HN8" s="131"/>
      <c r="HO8" s="131"/>
      <c r="HP8" s="131"/>
      <c r="HQ8" s="131"/>
      <c r="HR8" s="131"/>
      <c r="HS8" s="131"/>
      <c r="HT8" s="131"/>
      <c r="HU8" s="131">
        <f>(3+3)*1.2</f>
        <v>7.1999999999999993</v>
      </c>
      <c r="HV8" s="131"/>
      <c r="HW8" s="131"/>
      <c r="HX8" s="131"/>
      <c r="HY8" s="131"/>
      <c r="HZ8" s="131">
        <f>3+1.2</f>
        <v>4.2</v>
      </c>
      <c r="IA8" s="131"/>
      <c r="IB8" s="131"/>
      <c r="IC8" s="131"/>
      <c r="ID8" s="131"/>
      <c r="IE8" s="131"/>
      <c r="IF8" s="131"/>
      <c r="IG8" s="131"/>
      <c r="IH8" s="131"/>
      <c r="II8" s="131"/>
      <c r="IJ8" s="131"/>
      <c r="IK8" s="131"/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>
        <f>3+1</f>
        <v>4</v>
      </c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>
        <f>3+1</f>
        <v>4</v>
      </c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>
        <f>1+1</f>
        <v>2</v>
      </c>
      <c r="KN8" s="131">
        <v>3</v>
      </c>
      <c r="KO8" s="131"/>
      <c r="KP8" s="131"/>
      <c r="KQ8" s="131"/>
      <c r="KR8" s="131"/>
      <c r="KS8" s="131"/>
      <c r="KT8" s="131">
        <v>2</v>
      </c>
      <c r="KU8" s="131">
        <v>3</v>
      </c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>
        <v>3</v>
      </c>
      <c r="LP8" s="131"/>
      <c r="LQ8" s="131"/>
      <c r="LR8" s="131"/>
      <c r="LS8" s="131"/>
      <c r="LT8" s="131"/>
      <c r="LU8" s="131"/>
      <c r="LV8" s="131"/>
      <c r="LW8" s="131"/>
      <c r="LX8" s="131"/>
      <c r="LY8" s="131">
        <f>3+1</f>
        <v>4</v>
      </c>
      <c r="LZ8" s="131"/>
      <c r="MA8" s="131"/>
      <c r="MB8" s="131"/>
      <c r="MC8" s="131"/>
      <c r="MD8" s="131"/>
      <c r="ME8" s="131"/>
    </row>
    <row r="9" spans="1:343" s="33" customFormat="1" ht="18" customHeight="1" x14ac:dyDescent="0.2">
      <c r="A9" s="12">
        <v>2</v>
      </c>
      <c r="B9" s="11" t="s">
        <v>213</v>
      </c>
      <c r="C9" s="1">
        <v>8872</v>
      </c>
      <c r="D9" t="s">
        <v>214</v>
      </c>
      <c r="E9" s="1">
        <v>11400</v>
      </c>
      <c r="F9" s="1"/>
      <c r="G9" t="s">
        <v>34</v>
      </c>
      <c r="H9"/>
      <c r="I9" s="1">
        <f t="shared" ref="I9:I28" si="0">SUM(K9:ME9)</f>
        <v>2</v>
      </c>
      <c r="J9" s="12">
        <v>31</v>
      </c>
      <c r="K9" s="131">
        <v>2</v>
      </c>
      <c r="L9" s="131"/>
      <c r="M9" s="131"/>
      <c r="N9" s="131"/>
      <c r="O9" s="131"/>
      <c r="P9" s="131"/>
      <c r="Q9" s="131"/>
      <c r="R9" s="136" t="s">
        <v>241</v>
      </c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</row>
    <row r="10" spans="1:343" s="33" customFormat="1" ht="18" customHeight="1" x14ac:dyDescent="0.2">
      <c r="A10" s="12"/>
      <c r="B10" s="11"/>
      <c r="C10" s="1"/>
      <c r="D10" s="4" t="s">
        <v>248</v>
      </c>
      <c r="E10" s="1">
        <v>11678</v>
      </c>
      <c r="F10" s="1"/>
      <c r="G10"/>
      <c r="H10"/>
      <c r="I10" s="1">
        <f t="shared" si="0"/>
        <v>1</v>
      </c>
      <c r="J10" s="12"/>
      <c r="K10" s="131">
        <v>1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</row>
    <row r="11" spans="1:343" s="33" customFormat="1" ht="18" customHeight="1" x14ac:dyDescent="0.2">
      <c r="A11" s="12"/>
      <c r="B11" s="11"/>
      <c r="C11" s="1"/>
      <c r="D11" s="4" t="s">
        <v>331</v>
      </c>
      <c r="E11" s="1">
        <v>11848</v>
      </c>
      <c r="F11" s="1"/>
      <c r="G11"/>
      <c r="H11"/>
      <c r="I11" s="1">
        <f t="shared" si="0"/>
        <v>4</v>
      </c>
      <c r="J11" s="12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>
        <v>2</v>
      </c>
      <c r="AR11" s="131"/>
      <c r="AS11" s="131"/>
      <c r="AT11" s="131"/>
      <c r="AU11" s="131"/>
      <c r="AV11" s="131"/>
      <c r="AW11" s="131"/>
      <c r="AX11" s="131"/>
      <c r="AY11" s="131">
        <v>2</v>
      </c>
      <c r="AZ11" s="131"/>
      <c r="BA11" s="131"/>
      <c r="BB11" s="131"/>
      <c r="BC11" s="131"/>
      <c r="BD11" s="131"/>
      <c r="BE11" s="131"/>
      <c r="BF11" s="131"/>
      <c r="BG11" s="131"/>
      <c r="BH11" s="136" t="s">
        <v>241</v>
      </c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</row>
    <row r="12" spans="1:343" s="33" customFormat="1" ht="18" customHeight="1" x14ac:dyDescent="0.2">
      <c r="A12" s="12"/>
      <c r="B12" s="11"/>
      <c r="C12" s="1"/>
      <c r="D12" s="4" t="s">
        <v>425</v>
      </c>
      <c r="E12" s="1">
        <v>11986</v>
      </c>
      <c r="F12" s="1">
        <v>2018</v>
      </c>
      <c r="G12"/>
      <c r="H12"/>
      <c r="I12" s="1">
        <f t="shared" si="0"/>
        <v>0</v>
      </c>
      <c r="J12" s="12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6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6" t="s">
        <v>241</v>
      </c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</row>
    <row r="13" spans="1:343" s="33" customFormat="1" ht="18" customHeight="1" x14ac:dyDescent="0.2">
      <c r="A13" s="12"/>
      <c r="B13" s="11"/>
      <c r="C13" s="1"/>
      <c r="D13" s="4" t="s">
        <v>451</v>
      </c>
      <c r="E13" s="1">
        <v>12022</v>
      </c>
      <c r="F13" s="1">
        <v>2018</v>
      </c>
      <c r="G13"/>
      <c r="H13"/>
      <c r="I13" s="1">
        <f t="shared" si="0"/>
        <v>24</v>
      </c>
      <c r="J13" s="12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6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6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>
        <v>1</v>
      </c>
      <c r="EQ13" s="131"/>
      <c r="ER13" s="131"/>
      <c r="ES13" s="131"/>
      <c r="ET13" s="131"/>
      <c r="EU13" s="131"/>
      <c r="EV13" s="131"/>
      <c r="EW13" s="131"/>
      <c r="EX13" s="131"/>
      <c r="EY13" s="131">
        <v>2</v>
      </c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6" t="s">
        <v>241</v>
      </c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>
        <v>3</v>
      </c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>
        <v>3</v>
      </c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>
        <v>2</v>
      </c>
      <c r="JL13" s="131">
        <v>2</v>
      </c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>
        <v>1</v>
      </c>
      <c r="JY13" s="131">
        <v>2</v>
      </c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6" t="s">
        <v>241</v>
      </c>
      <c r="KN13" s="131"/>
      <c r="KO13" s="131"/>
      <c r="KP13" s="131"/>
      <c r="KQ13" s="131"/>
      <c r="KR13" s="131"/>
      <c r="KS13" s="131"/>
      <c r="KT13" s="136" t="s">
        <v>241</v>
      </c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>
        <v>3</v>
      </c>
      <c r="LN13" s="131">
        <v>2</v>
      </c>
      <c r="LO13" s="131"/>
      <c r="LP13" s="131"/>
      <c r="LQ13" s="131"/>
      <c r="LR13" s="131"/>
      <c r="LS13" s="131"/>
      <c r="LT13" s="131"/>
      <c r="LU13" s="131"/>
      <c r="LV13" s="131"/>
      <c r="LW13" s="131">
        <v>3</v>
      </c>
      <c r="LX13" s="131" t="s">
        <v>241</v>
      </c>
      <c r="LY13" s="131"/>
      <c r="LZ13" s="131"/>
      <c r="MA13" s="131"/>
      <c r="MB13" s="131"/>
      <c r="MC13" s="131"/>
      <c r="MD13" s="131"/>
      <c r="ME13" s="131"/>
    </row>
    <row r="14" spans="1:343" s="33" customFormat="1" ht="18" customHeight="1" x14ac:dyDescent="0.2">
      <c r="A14" s="12"/>
      <c r="B14" s="11"/>
      <c r="C14" s="1"/>
      <c r="D14" s="4" t="s">
        <v>332</v>
      </c>
      <c r="E14" s="1">
        <v>11847</v>
      </c>
      <c r="F14" s="1"/>
      <c r="G14"/>
      <c r="H14"/>
      <c r="I14" s="1">
        <f t="shared" si="0"/>
        <v>1</v>
      </c>
      <c r="J14" s="12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>
        <v>1</v>
      </c>
      <c r="AR14" s="131"/>
      <c r="AS14" s="131"/>
      <c r="AT14" s="131"/>
      <c r="AU14" s="131"/>
      <c r="AV14" s="131"/>
      <c r="AW14" s="131"/>
      <c r="AX14" s="131"/>
      <c r="AY14" s="136" t="s">
        <v>241</v>
      </c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</row>
    <row r="15" spans="1:343" s="33" customFormat="1" ht="18" customHeight="1" x14ac:dyDescent="0.2">
      <c r="A15" s="12">
        <v>3</v>
      </c>
      <c r="B15" s="11" t="s">
        <v>520</v>
      </c>
      <c r="C15" s="1">
        <v>9004</v>
      </c>
      <c r="D15" s="4" t="s">
        <v>521</v>
      </c>
      <c r="E15" s="1">
        <v>11273</v>
      </c>
      <c r="F15" s="1"/>
      <c r="G15" t="s">
        <v>121</v>
      </c>
      <c r="H15"/>
      <c r="I15" s="1">
        <f t="shared" si="0"/>
        <v>8</v>
      </c>
      <c r="J15" s="12">
        <f>SUM(I15:I17)</f>
        <v>29</v>
      </c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6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>
        <v>3</v>
      </c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>
        <v>2</v>
      </c>
      <c r="JY15" s="131">
        <v>3</v>
      </c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</row>
    <row r="16" spans="1:343" s="33" customFormat="1" ht="18" customHeight="1" x14ac:dyDescent="0.2">
      <c r="A16" s="12"/>
      <c r="B16" s="11"/>
      <c r="C16" s="1"/>
      <c r="D16" s="4" t="s">
        <v>531</v>
      </c>
      <c r="E16" s="1">
        <v>12028</v>
      </c>
      <c r="F16" s="1">
        <v>2013</v>
      </c>
      <c r="G16"/>
      <c r="H16"/>
      <c r="I16" s="1">
        <f t="shared" si="0"/>
        <v>7</v>
      </c>
      <c r="J16" s="12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6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6" t="s">
        <v>241</v>
      </c>
      <c r="KN16" s="131"/>
      <c r="KO16" s="131"/>
      <c r="KP16" s="131"/>
      <c r="KQ16" s="131"/>
      <c r="KR16" s="131"/>
      <c r="KS16" s="131"/>
      <c r="KT16" s="131">
        <v>1</v>
      </c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 t="s">
        <v>241</v>
      </c>
      <c r="LN16" s="131">
        <v>3</v>
      </c>
      <c r="LO16" s="131"/>
      <c r="LP16" s="131"/>
      <c r="LQ16" s="131"/>
      <c r="LR16" s="131"/>
      <c r="LS16" s="131"/>
      <c r="LT16" s="131"/>
      <c r="LU16" s="131"/>
      <c r="LV16" s="131"/>
      <c r="LW16" s="131" t="s">
        <v>241</v>
      </c>
      <c r="LX16" s="131">
        <v>3</v>
      </c>
      <c r="LY16" s="131"/>
      <c r="LZ16" s="131"/>
      <c r="MA16" s="131"/>
      <c r="MB16" s="131"/>
      <c r="MC16" s="131"/>
      <c r="MD16" s="131"/>
      <c r="ME16" s="131"/>
    </row>
    <row r="17" spans="1:343" s="33" customFormat="1" ht="18" customHeight="1" x14ac:dyDescent="0.2">
      <c r="A17" s="12"/>
      <c r="B17" s="11"/>
      <c r="C17" s="1"/>
      <c r="D17" s="4" t="s">
        <v>525</v>
      </c>
      <c r="E17" s="1">
        <v>11608</v>
      </c>
      <c r="F17" s="1"/>
      <c r="G17"/>
      <c r="H17"/>
      <c r="I17" s="1">
        <f t="shared" si="0"/>
        <v>14</v>
      </c>
      <c r="J17" s="12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6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6" t="s">
        <v>241</v>
      </c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>
        <v>3</v>
      </c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>
        <f>2+1</f>
        <v>3</v>
      </c>
      <c r="KN17" s="131"/>
      <c r="KO17" s="131"/>
      <c r="KP17" s="131"/>
      <c r="KQ17" s="131"/>
      <c r="KR17" s="131"/>
      <c r="KS17" s="131"/>
      <c r="KT17" s="136" t="s">
        <v>241</v>
      </c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>
        <v>2</v>
      </c>
      <c r="LN17" s="131">
        <v>2</v>
      </c>
      <c r="LO17" s="131"/>
      <c r="LP17" s="131"/>
      <c r="LQ17" s="131"/>
      <c r="LR17" s="131"/>
      <c r="LS17" s="131"/>
      <c r="LT17" s="131"/>
      <c r="LU17" s="131"/>
      <c r="LV17" s="131"/>
      <c r="LW17" s="131">
        <v>2</v>
      </c>
      <c r="LX17" s="131">
        <v>2</v>
      </c>
      <c r="LY17" s="131"/>
      <c r="LZ17" s="131"/>
      <c r="MA17" s="131"/>
      <c r="MB17" s="131"/>
      <c r="MC17" s="131"/>
      <c r="MD17" s="131"/>
      <c r="ME17" s="131"/>
    </row>
    <row r="18" spans="1:343" s="33" customFormat="1" ht="18.600000000000001" customHeight="1" x14ac:dyDescent="0.2">
      <c r="A18" s="12">
        <v>4</v>
      </c>
      <c r="B18" s="11" t="s">
        <v>460</v>
      </c>
      <c r="C18" s="1">
        <v>9377</v>
      </c>
      <c r="D18" t="s">
        <v>198</v>
      </c>
      <c r="E18" s="1">
        <v>9547</v>
      </c>
      <c r="F18" s="1"/>
      <c r="G18" t="s">
        <v>34</v>
      </c>
      <c r="H18"/>
      <c r="I18" s="1">
        <f t="shared" ref="I18:I23" si="1">SUM(K18:ME18)</f>
        <v>11</v>
      </c>
      <c r="J18" s="12">
        <f>I18</f>
        <v>11</v>
      </c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>
        <v>1</v>
      </c>
      <c r="FG18" s="131" t="s">
        <v>241</v>
      </c>
      <c r="FH18" s="131"/>
      <c r="FI18" s="131"/>
      <c r="FJ18" s="131"/>
      <c r="FK18" s="131"/>
      <c r="FL18" s="131"/>
      <c r="FM18" s="131"/>
      <c r="FN18" s="131">
        <v>1</v>
      </c>
      <c r="FO18" s="131" t="s">
        <v>241</v>
      </c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6" t="s">
        <v>241</v>
      </c>
      <c r="JL18" s="131">
        <v>3</v>
      </c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6" t="s">
        <v>241</v>
      </c>
      <c r="JY18" s="131">
        <v>2</v>
      </c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>
        <v>1</v>
      </c>
      <c r="LN18" s="131" t="s">
        <v>241</v>
      </c>
      <c r="LO18" s="131"/>
      <c r="LP18" s="131"/>
      <c r="LQ18" s="131"/>
      <c r="LR18" s="131"/>
      <c r="LS18" s="131"/>
      <c r="LT18" s="131"/>
      <c r="LU18" s="131"/>
      <c r="LV18" s="131"/>
      <c r="LW18" s="131">
        <v>1</v>
      </c>
      <c r="LX18" s="131">
        <v>2</v>
      </c>
      <c r="LY18" s="131"/>
      <c r="LZ18" s="131"/>
      <c r="MA18" s="131"/>
      <c r="MB18" s="131"/>
      <c r="MC18" s="131"/>
      <c r="MD18" s="131"/>
      <c r="ME18" s="131"/>
    </row>
    <row r="19" spans="1:343" s="33" customFormat="1" ht="18.600000000000001" customHeight="1" x14ac:dyDescent="0.2">
      <c r="A19" s="12">
        <v>5</v>
      </c>
      <c r="B19" s="11" t="s">
        <v>215</v>
      </c>
      <c r="C19" s="1">
        <v>8952</v>
      </c>
      <c r="D19" t="s">
        <v>167</v>
      </c>
      <c r="E19" s="1">
        <v>10096</v>
      </c>
      <c r="F19" s="1">
        <v>2004</v>
      </c>
      <c r="G19" t="s">
        <v>216</v>
      </c>
      <c r="H19"/>
      <c r="I19" s="1">
        <f t="shared" si="1"/>
        <v>7</v>
      </c>
      <c r="J19" s="12">
        <f>I19</f>
        <v>7</v>
      </c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>
        <v>3</v>
      </c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1"/>
      <c r="EM19" s="131"/>
      <c r="EN19" s="131"/>
      <c r="EO19" s="131"/>
      <c r="EP19" s="131">
        <v>2</v>
      </c>
      <c r="EQ19" s="131"/>
      <c r="ER19" s="131"/>
      <c r="ES19" s="131"/>
      <c r="ET19" s="131"/>
      <c r="EU19" s="131"/>
      <c r="EV19" s="131"/>
      <c r="EW19" s="131"/>
      <c r="EX19" s="131"/>
      <c r="EY19" s="131">
        <v>1</v>
      </c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>
        <v>1</v>
      </c>
      <c r="KO19" s="131"/>
      <c r="KP19" s="131"/>
      <c r="KQ19" s="131"/>
      <c r="KR19" s="131"/>
      <c r="KS19" s="131"/>
      <c r="KT19" s="136" t="s">
        <v>241</v>
      </c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</row>
    <row r="20" spans="1:343" s="10" customFormat="1" ht="18" customHeight="1" x14ac:dyDescent="0.2">
      <c r="A20" s="12">
        <v>6</v>
      </c>
      <c r="B20" s="11" t="s">
        <v>339</v>
      </c>
      <c r="C20" s="1">
        <v>9000</v>
      </c>
      <c r="D20" s="4" t="s">
        <v>340</v>
      </c>
      <c r="E20" s="1">
        <v>11806</v>
      </c>
      <c r="F20" s="1">
        <v>2016</v>
      </c>
      <c r="G20" s="4" t="s">
        <v>101</v>
      </c>
      <c r="H20"/>
      <c r="I20" s="1">
        <f t="shared" si="1"/>
        <v>2</v>
      </c>
      <c r="J20" s="12">
        <f>SUM(I20:I22)</f>
        <v>6</v>
      </c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>
        <v>1</v>
      </c>
      <c r="BI20" s="131">
        <v>1</v>
      </c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6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</row>
    <row r="21" spans="1:343" s="10" customFormat="1" ht="18" customHeight="1" x14ac:dyDescent="0.2">
      <c r="A21" s="12"/>
      <c r="B21" s="11"/>
      <c r="C21" s="1"/>
      <c r="D21" s="4" t="s">
        <v>530</v>
      </c>
      <c r="E21" s="1">
        <v>10757</v>
      </c>
      <c r="F21" s="1">
        <v>2012</v>
      </c>
      <c r="G21" s="4"/>
      <c r="H21"/>
      <c r="I21" s="1">
        <f t="shared" si="1"/>
        <v>4</v>
      </c>
      <c r="J21" s="12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6"/>
      <c r="KH21" s="131"/>
      <c r="KI21" s="131"/>
      <c r="KJ21" s="131"/>
      <c r="KK21" s="131"/>
      <c r="KL21" s="131"/>
      <c r="KM21" s="136" t="s">
        <v>241</v>
      </c>
      <c r="KN21" s="131">
        <v>2</v>
      </c>
      <c r="KO21" s="131"/>
      <c r="KP21" s="131"/>
      <c r="KQ21" s="131"/>
      <c r="KR21" s="131"/>
      <c r="KS21" s="131"/>
      <c r="KT21" s="136" t="s">
        <v>241</v>
      </c>
      <c r="KU21" s="131">
        <v>2</v>
      </c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</row>
    <row r="22" spans="1:343" s="10" customFormat="1" ht="18" customHeight="1" x14ac:dyDescent="0.2">
      <c r="A22" s="12"/>
      <c r="B22" s="11"/>
      <c r="C22" s="1"/>
      <c r="D22" s="4" t="s">
        <v>341</v>
      </c>
      <c r="E22" s="1">
        <v>11805</v>
      </c>
      <c r="F22" s="1">
        <v>2008</v>
      </c>
      <c r="G22" s="4"/>
      <c r="H22"/>
      <c r="I22" s="1">
        <f t="shared" si="1"/>
        <v>0</v>
      </c>
      <c r="J22" s="12">
        <f>Tabuľka110[[#This Row],[Stĺpec8]]</f>
        <v>0</v>
      </c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6" t="s">
        <v>241</v>
      </c>
      <c r="BI22" s="136" t="s">
        <v>241</v>
      </c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6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</row>
    <row r="23" spans="1:343" s="135" customFormat="1" ht="18" customHeight="1" x14ac:dyDescent="0.2">
      <c r="A23" s="140">
        <v>7</v>
      </c>
      <c r="B23" s="169" t="s">
        <v>342</v>
      </c>
      <c r="C23" s="136" t="s">
        <v>343</v>
      </c>
      <c r="D23" s="139" t="s">
        <v>344</v>
      </c>
      <c r="E23" s="131">
        <v>9019</v>
      </c>
      <c r="F23" s="131">
        <v>2009</v>
      </c>
      <c r="G23" s="139" t="s">
        <v>101</v>
      </c>
      <c r="H23" s="132"/>
      <c r="I23" s="131">
        <f t="shared" si="1"/>
        <v>3</v>
      </c>
      <c r="J23" s="140">
        <f>Tabuľka110[[#This Row],[Stĺpec8]]</f>
        <v>3</v>
      </c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6" t="s">
        <v>241</v>
      </c>
      <c r="BI23" s="131">
        <v>2</v>
      </c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6"/>
      <c r="KH23" s="131"/>
      <c r="KI23" s="131"/>
      <c r="KJ23" s="131"/>
      <c r="KK23" s="131"/>
      <c r="KL23" s="131"/>
      <c r="KM23" s="136" t="s">
        <v>241</v>
      </c>
      <c r="KN23" s="136" t="s">
        <v>241</v>
      </c>
      <c r="KO23" s="131"/>
      <c r="KP23" s="131"/>
      <c r="KQ23" s="131"/>
      <c r="KR23" s="131"/>
      <c r="KS23" s="131"/>
      <c r="KT23" s="136" t="s">
        <v>241</v>
      </c>
      <c r="KU23" s="131">
        <v>1</v>
      </c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</row>
    <row r="24" spans="1:343" s="10" customFormat="1" ht="18" customHeight="1" x14ac:dyDescent="0.2">
      <c r="A24" s="12">
        <v>8</v>
      </c>
      <c r="B24" s="11" t="s">
        <v>522</v>
      </c>
      <c r="C24" s="1">
        <v>9050</v>
      </c>
      <c r="D24" s="4" t="s">
        <v>523</v>
      </c>
      <c r="E24" s="1">
        <v>11527</v>
      </c>
      <c r="F24" s="1"/>
      <c r="G24" s="4" t="s">
        <v>524</v>
      </c>
      <c r="H24"/>
      <c r="I24" s="1">
        <f t="shared" si="0"/>
        <v>2</v>
      </c>
      <c r="J24" s="12">
        <f>Tabuľka110[[#This Row],[Stĺpec8]]</f>
        <v>2</v>
      </c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6"/>
      <c r="BI24" s="136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>
        <v>1</v>
      </c>
      <c r="JL24" s="131">
        <v>1</v>
      </c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6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</row>
    <row r="25" spans="1:343" s="10" customFormat="1" ht="18" customHeight="1" x14ac:dyDescent="0.2">
      <c r="A25" s="12">
        <v>9</v>
      </c>
      <c r="B25" s="11" t="s">
        <v>532</v>
      </c>
      <c r="C25" s="1">
        <v>9474</v>
      </c>
      <c r="D25" s="4" t="s">
        <v>533</v>
      </c>
      <c r="E25" s="1">
        <v>11920</v>
      </c>
      <c r="F25" s="1">
        <v>2011</v>
      </c>
      <c r="G25" s="4" t="s">
        <v>534</v>
      </c>
      <c r="H25"/>
      <c r="I25" s="1">
        <f t="shared" si="0"/>
        <v>0</v>
      </c>
      <c r="J25" s="12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6"/>
      <c r="BI25" s="136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6"/>
      <c r="KH25" s="131"/>
      <c r="KI25" s="131"/>
      <c r="KJ25" s="131"/>
      <c r="KK25" s="131"/>
      <c r="KL25" s="131"/>
      <c r="KM25" s="136" t="s">
        <v>241</v>
      </c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</row>
    <row r="26" spans="1:343" s="10" customFormat="1" ht="18" customHeight="1" x14ac:dyDescent="0.2">
      <c r="A26" s="12">
        <v>9</v>
      </c>
      <c r="B26" s="11" t="s">
        <v>556</v>
      </c>
      <c r="C26" s="1">
        <v>9415</v>
      </c>
      <c r="D26" s="4" t="s">
        <v>533</v>
      </c>
      <c r="E26" s="1">
        <v>11920</v>
      </c>
      <c r="F26" s="1">
        <v>2011</v>
      </c>
      <c r="G26" s="4" t="s">
        <v>83</v>
      </c>
      <c r="H26"/>
      <c r="I26" s="1">
        <f t="shared" si="0"/>
        <v>0</v>
      </c>
      <c r="J26" s="12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6"/>
      <c r="BI26" s="136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6"/>
      <c r="KH26" s="131"/>
      <c r="KI26" s="131"/>
      <c r="KJ26" s="131"/>
      <c r="KK26" s="131"/>
      <c r="KL26" s="131"/>
      <c r="KM26" s="136"/>
      <c r="KN26" s="131"/>
      <c r="KO26" s="131"/>
      <c r="KP26" s="131"/>
      <c r="KQ26" s="131"/>
      <c r="KR26" s="131"/>
      <c r="KS26" s="131"/>
      <c r="KT26" s="136" t="s">
        <v>241</v>
      </c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</row>
    <row r="27" spans="1:343" s="10" customFormat="1" ht="18" customHeight="1" x14ac:dyDescent="0.2">
      <c r="A27" s="12">
        <v>9</v>
      </c>
      <c r="B27" s="170" t="s">
        <v>558</v>
      </c>
      <c r="C27" s="25">
        <v>8919</v>
      </c>
      <c r="D27" s="89" t="s">
        <v>559</v>
      </c>
      <c r="E27" s="25">
        <v>8731</v>
      </c>
      <c r="F27" s="25"/>
      <c r="G27" s="4" t="s">
        <v>560</v>
      </c>
      <c r="H27"/>
      <c r="I27" s="1">
        <f t="shared" si="0"/>
        <v>0</v>
      </c>
      <c r="J27" s="12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6"/>
      <c r="BI27" s="136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6"/>
      <c r="KH27" s="131"/>
      <c r="KI27" s="131"/>
      <c r="KJ27" s="131"/>
      <c r="KK27" s="131"/>
      <c r="KL27" s="131"/>
      <c r="KM27" s="136"/>
      <c r="KN27" s="131"/>
      <c r="KO27" s="131"/>
      <c r="KP27" s="131"/>
      <c r="KQ27" s="131"/>
      <c r="KR27" s="131"/>
      <c r="KS27" s="131"/>
      <c r="KT27" s="136"/>
      <c r="KU27" s="131"/>
      <c r="KV27" s="131"/>
      <c r="KW27" s="131"/>
      <c r="KX27" s="131"/>
      <c r="KY27" s="131"/>
      <c r="KZ27" s="131"/>
      <c r="LA27" s="136" t="s">
        <v>241</v>
      </c>
      <c r="LB27" s="131"/>
      <c r="LC27" s="131"/>
      <c r="LD27" s="131"/>
      <c r="LE27" s="136" t="s">
        <v>241</v>
      </c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</row>
    <row r="28" spans="1:343" s="159" customFormat="1" ht="18" customHeight="1" x14ac:dyDescent="0.2">
      <c r="A28" s="152">
        <v>9</v>
      </c>
      <c r="B28" s="161" t="s">
        <v>244</v>
      </c>
      <c r="C28" s="91">
        <v>9127</v>
      </c>
      <c r="D28" s="154" t="s">
        <v>425</v>
      </c>
      <c r="E28" s="91">
        <v>11986</v>
      </c>
      <c r="F28" s="91">
        <v>2018</v>
      </c>
      <c r="G28" s="154" t="s">
        <v>34</v>
      </c>
      <c r="H28" s="155"/>
      <c r="I28" s="1">
        <f t="shared" si="0"/>
        <v>0</v>
      </c>
      <c r="J28" s="12">
        <f>Tabuľka110[[#This Row],[Stĺpec8]]</f>
        <v>0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156"/>
      <c r="BI28" s="156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156" t="s">
        <v>241</v>
      </c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91"/>
      <c r="JY28" s="91"/>
      <c r="JZ28" s="91"/>
      <c r="KA28" s="91"/>
      <c r="KB28" s="91"/>
      <c r="KC28" s="91"/>
      <c r="KD28" s="91"/>
      <c r="KE28" s="91"/>
      <c r="KF28" s="91"/>
      <c r="KG28" s="156"/>
      <c r="KH28" s="91"/>
      <c r="KI28" s="91"/>
      <c r="KJ28" s="91"/>
      <c r="KK28" s="91"/>
      <c r="KL28" s="91"/>
      <c r="KM28" s="91"/>
      <c r="KN28" s="91"/>
      <c r="KO28" s="91"/>
      <c r="KP28" s="91"/>
      <c r="KQ28" s="91"/>
      <c r="KR28" s="91"/>
      <c r="KS28" s="91"/>
      <c r="KT28" s="91"/>
      <c r="KU28" s="91"/>
      <c r="KV28" s="91"/>
      <c r="KW28" s="91"/>
      <c r="KX28" s="91"/>
      <c r="KY28" s="91"/>
      <c r="KZ28" s="91"/>
      <c r="LA28" s="91"/>
      <c r="LB28" s="91"/>
      <c r="LC28" s="91"/>
      <c r="LD28" s="91"/>
      <c r="LE28" s="91"/>
      <c r="LF28" s="91"/>
      <c r="LG28" s="91"/>
      <c r="LH28" s="91"/>
      <c r="LI28" s="91"/>
      <c r="LJ28" s="91"/>
      <c r="LK28" s="91"/>
      <c r="LL28" s="91"/>
      <c r="LM28" s="91"/>
      <c r="LN28" s="91"/>
      <c r="LO28" s="91"/>
      <c r="LP28" s="91"/>
      <c r="LQ28" s="91"/>
      <c r="LR28" s="91"/>
      <c r="LS28" s="91"/>
      <c r="LT28" s="91"/>
      <c r="LU28" s="91"/>
      <c r="LV28" s="91"/>
      <c r="LW28" s="91"/>
      <c r="LX28" s="91"/>
      <c r="LY28" s="91"/>
      <c r="LZ28" s="91"/>
      <c r="MA28" s="91"/>
      <c r="MB28" s="91"/>
      <c r="MC28" s="91"/>
      <c r="MD28" s="91"/>
      <c r="ME28" s="91"/>
    </row>
    <row r="29" spans="1:343" s="33" customFormat="1" ht="18.600000000000001" customHeight="1" x14ac:dyDescent="0.2">
      <c r="A29" s="12">
        <v>12</v>
      </c>
      <c r="B29" s="11" t="s">
        <v>128</v>
      </c>
      <c r="C29" s="1"/>
      <c r="D29"/>
      <c r="E29" s="1"/>
      <c r="F29" s="1"/>
      <c r="G29"/>
      <c r="H29"/>
      <c r="I29" s="1"/>
      <c r="J29" s="12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</row>
    <row r="30" spans="1:343" s="10" customFormat="1" ht="18" customHeight="1" x14ac:dyDescent="0.2">
      <c r="A30" s="12"/>
      <c r="B30" s="21"/>
      <c r="C30" s="25"/>
      <c r="E30" s="25"/>
      <c r="F30" s="25"/>
      <c r="I30" s="25"/>
      <c r="J30" s="23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  <c r="IW30" s="135"/>
      <c r="IX30" s="135"/>
      <c r="IY30" s="135"/>
      <c r="IZ30" s="135"/>
      <c r="JA30" s="135"/>
      <c r="JB30" s="135"/>
      <c r="JC30" s="135"/>
      <c r="JD30" s="135"/>
      <c r="JE30" s="135"/>
      <c r="JF30" s="135"/>
      <c r="JG30" s="135"/>
      <c r="JH30" s="135"/>
      <c r="JI30" s="135"/>
      <c r="JJ30" s="135"/>
      <c r="JK30" s="135"/>
      <c r="JL30" s="135"/>
      <c r="JM30" s="135"/>
      <c r="JN30" s="135"/>
      <c r="JO30" s="135"/>
      <c r="JP30" s="135"/>
      <c r="JQ30" s="135"/>
      <c r="JR30" s="135"/>
      <c r="JS30" s="135"/>
      <c r="JT30" s="135"/>
      <c r="JU30" s="135"/>
      <c r="JV30" s="135"/>
      <c r="JW30" s="135"/>
      <c r="JX30" s="135"/>
      <c r="JY30" s="135"/>
      <c r="JZ30" s="135"/>
      <c r="KA30" s="135"/>
      <c r="KB30" s="135"/>
      <c r="KC30" s="135"/>
      <c r="KD30" s="135"/>
      <c r="KE30" s="135"/>
      <c r="KF30" s="135"/>
      <c r="KG30" s="135"/>
      <c r="KH30" s="135"/>
      <c r="KI30" s="135"/>
      <c r="KJ30" s="135"/>
      <c r="KK30" s="135"/>
      <c r="KL30" s="135"/>
      <c r="KM30" s="135"/>
      <c r="KN30" s="135"/>
      <c r="KO30" s="135"/>
      <c r="KP30" s="135"/>
      <c r="KQ30" s="135"/>
      <c r="KR30" s="135"/>
      <c r="KS30" s="135"/>
      <c r="KT30" s="135"/>
      <c r="KU30" s="135"/>
      <c r="KV30" s="135"/>
      <c r="KW30" s="135"/>
      <c r="KX30" s="135"/>
      <c r="KY30" s="135"/>
      <c r="KZ30" s="135"/>
      <c r="LA30" s="135"/>
      <c r="LB30" s="135"/>
      <c r="LC30" s="135"/>
      <c r="LD30" s="135"/>
      <c r="LE30" s="135"/>
      <c r="LF30" s="135"/>
      <c r="LG30" s="135"/>
      <c r="LH30" s="135"/>
      <c r="LI30" s="135"/>
      <c r="LJ30" s="135"/>
      <c r="LK30" s="135"/>
      <c r="LL30" s="135"/>
      <c r="LM30" s="135"/>
      <c r="LN30" s="135"/>
      <c r="LO30" s="135"/>
      <c r="LP30" s="135"/>
      <c r="LQ30" s="135"/>
      <c r="LR30" s="135"/>
      <c r="LS30" s="135"/>
      <c r="LT30" s="135"/>
      <c r="LU30" s="135"/>
      <c r="LV30" s="135"/>
      <c r="LW30" s="135"/>
      <c r="LX30" s="135"/>
      <c r="LY30" s="135"/>
      <c r="LZ30" s="135"/>
      <c r="MA30" s="135"/>
      <c r="MB30" s="135"/>
      <c r="MC30" s="135"/>
      <c r="MD30" s="135"/>
      <c r="ME30" s="135"/>
    </row>
    <row r="31" spans="1:343" s="10" customFormat="1" ht="18" customHeight="1" x14ac:dyDescent="0.2">
      <c r="A31" s="12"/>
      <c r="B31" s="21"/>
      <c r="C31" s="25"/>
      <c r="E31" s="25"/>
      <c r="F31" s="25"/>
      <c r="I31" s="25"/>
      <c r="J31" s="23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  <c r="IW31" s="135"/>
      <c r="IX31" s="135"/>
      <c r="IY31" s="135"/>
      <c r="IZ31" s="135"/>
      <c r="JA31" s="135"/>
      <c r="JB31" s="135"/>
      <c r="JC31" s="135"/>
      <c r="JD31" s="135"/>
      <c r="JE31" s="135"/>
      <c r="JF31" s="135"/>
      <c r="JG31" s="135"/>
      <c r="JH31" s="135"/>
      <c r="JI31" s="135"/>
      <c r="JJ31" s="135"/>
      <c r="JK31" s="135"/>
      <c r="JL31" s="135"/>
      <c r="JM31" s="135"/>
      <c r="JN31" s="135"/>
      <c r="JO31" s="135"/>
      <c r="JP31" s="135"/>
      <c r="JQ31" s="135"/>
      <c r="JR31" s="135"/>
      <c r="JS31" s="135"/>
      <c r="JT31" s="135"/>
      <c r="JU31" s="135"/>
      <c r="JV31" s="135"/>
      <c r="JW31" s="135"/>
      <c r="JX31" s="135"/>
      <c r="JY31" s="135"/>
      <c r="JZ31" s="135"/>
      <c r="KA31" s="135"/>
      <c r="KB31" s="135"/>
      <c r="KC31" s="135"/>
      <c r="KD31" s="135"/>
      <c r="KE31" s="135"/>
      <c r="KF31" s="135"/>
      <c r="KG31" s="135"/>
      <c r="KH31" s="135"/>
      <c r="KI31" s="135"/>
      <c r="KJ31" s="135"/>
      <c r="KK31" s="135"/>
      <c r="KL31" s="135"/>
      <c r="KM31" s="135"/>
      <c r="KN31" s="135"/>
      <c r="KO31" s="135"/>
      <c r="KP31" s="135"/>
      <c r="KQ31" s="135"/>
      <c r="KR31" s="135"/>
      <c r="KS31" s="135"/>
      <c r="KT31" s="135"/>
      <c r="KU31" s="135"/>
      <c r="KV31" s="135"/>
      <c r="KW31" s="135"/>
      <c r="KX31" s="135"/>
      <c r="KY31" s="135"/>
      <c r="KZ31" s="135"/>
      <c r="LA31" s="135"/>
      <c r="LB31" s="135"/>
      <c r="LC31" s="135"/>
      <c r="LD31" s="135"/>
      <c r="LE31" s="135"/>
      <c r="LF31" s="135"/>
      <c r="LG31" s="135"/>
      <c r="LH31" s="135"/>
      <c r="LI31" s="135"/>
      <c r="LJ31" s="135"/>
      <c r="LK31" s="135"/>
      <c r="LL31" s="135"/>
      <c r="LM31" s="135"/>
      <c r="LN31" s="135"/>
      <c r="LO31" s="135"/>
      <c r="LP31" s="135"/>
      <c r="LQ31" s="135"/>
      <c r="LR31" s="135"/>
      <c r="LS31" s="135"/>
      <c r="LT31" s="135"/>
      <c r="LU31" s="135"/>
      <c r="LV31" s="135"/>
      <c r="LW31" s="135"/>
      <c r="LX31" s="135"/>
      <c r="LY31" s="135"/>
      <c r="LZ31" s="135"/>
      <c r="MA31" s="135"/>
      <c r="MB31" s="135"/>
      <c r="MC31" s="135"/>
      <c r="MD31" s="135"/>
      <c r="ME31" s="135"/>
    </row>
    <row r="32" spans="1:343" s="10" customFormat="1" ht="18" customHeight="1" x14ac:dyDescent="0.2">
      <c r="A32" s="12"/>
      <c r="B32" s="21"/>
      <c r="C32" s="25"/>
      <c r="E32" s="25"/>
      <c r="F32" s="25"/>
      <c r="I32" s="25"/>
      <c r="J32" s="23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  <c r="IW32" s="135"/>
      <c r="IX32" s="135"/>
      <c r="IY32" s="135"/>
      <c r="IZ32" s="135"/>
      <c r="JA32" s="135"/>
      <c r="JB32" s="135"/>
      <c r="JC32" s="135"/>
      <c r="JD32" s="135"/>
      <c r="JE32" s="135"/>
      <c r="JF32" s="135"/>
      <c r="JG32" s="135"/>
      <c r="JH32" s="135"/>
      <c r="JI32" s="135"/>
      <c r="JJ32" s="135"/>
      <c r="JK32" s="135"/>
      <c r="JL32" s="135"/>
      <c r="JM32" s="135"/>
      <c r="JN32" s="135"/>
      <c r="JO32" s="135"/>
      <c r="JP32" s="135"/>
      <c r="JQ32" s="135"/>
      <c r="JR32" s="135"/>
      <c r="JS32" s="135"/>
      <c r="JT32" s="135"/>
      <c r="JU32" s="135"/>
      <c r="JV32" s="135"/>
      <c r="JW32" s="135"/>
      <c r="JX32" s="135"/>
      <c r="JY32" s="135"/>
      <c r="JZ32" s="135"/>
      <c r="KA32" s="135"/>
      <c r="KB32" s="135"/>
      <c r="KC32" s="135"/>
      <c r="KD32" s="135"/>
      <c r="KE32" s="135"/>
      <c r="KF32" s="135"/>
      <c r="KG32" s="135"/>
      <c r="KH32" s="135"/>
      <c r="KI32" s="135"/>
      <c r="KJ32" s="135"/>
      <c r="KK32" s="135"/>
      <c r="KL32" s="135"/>
      <c r="KM32" s="135"/>
      <c r="KN32" s="135"/>
      <c r="KO32" s="135"/>
      <c r="KP32" s="135"/>
      <c r="KQ32" s="135"/>
      <c r="KR32" s="135"/>
      <c r="KS32" s="135"/>
      <c r="KT32" s="135"/>
      <c r="KU32" s="135"/>
      <c r="KV32" s="135"/>
      <c r="KW32" s="135"/>
      <c r="KX32" s="135"/>
      <c r="KY32" s="135"/>
      <c r="KZ32" s="135"/>
      <c r="LA32" s="135"/>
      <c r="LB32" s="135"/>
      <c r="LC32" s="135"/>
      <c r="LD32" s="135"/>
      <c r="LE32" s="135"/>
      <c r="LF32" s="135"/>
      <c r="LG32" s="135"/>
      <c r="LH32" s="135"/>
      <c r="LI32" s="135"/>
      <c r="LJ32" s="135"/>
      <c r="LK32" s="135"/>
      <c r="LL32" s="135"/>
      <c r="LM32" s="135"/>
      <c r="LN32" s="135"/>
      <c r="LO32" s="135"/>
      <c r="LP32" s="135"/>
      <c r="LQ32" s="135"/>
      <c r="LR32" s="135"/>
      <c r="LS32" s="135"/>
      <c r="LT32" s="135"/>
      <c r="LU32" s="135"/>
      <c r="LV32" s="135"/>
      <c r="LW32" s="135"/>
      <c r="LX32" s="135"/>
      <c r="LY32" s="135"/>
      <c r="LZ32" s="135"/>
      <c r="MA32" s="135"/>
      <c r="MB32" s="135"/>
      <c r="MC32" s="135"/>
      <c r="MD32" s="135"/>
      <c r="ME32" s="135"/>
    </row>
    <row r="33" spans="1:343" s="10" customFormat="1" ht="18" customHeight="1" x14ac:dyDescent="0.2">
      <c r="A33" s="12"/>
      <c r="B33" s="21"/>
      <c r="C33" s="25"/>
      <c r="E33" s="25"/>
      <c r="F33" s="74" t="s">
        <v>0</v>
      </c>
      <c r="I33" s="25"/>
      <c r="J33" s="23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  <c r="IW33" s="135"/>
      <c r="IX33" s="135"/>
      <c r="IY33" s="135"/>
      <c r="IZ33" s="135"/>
      <c r="JA33" s="135"/>
      <c r="JB33" s="135"/>
      <c r="JC33" s="135"/>
      <c r="JD33" s="135"/>
      <c r="JE33" s="135"/>
      <c r="JF33" s="135"/>
      <c r="JG33" s="135"/>
      <c r="JH33" s="135"/>
      <c r="JI33" s="135"/>
      <c r="JJ33" s="135"/>
      <c r="JK33" s="135"/>
      <c r="JL33" s="135"/>
      <c r="JM33" s="135"/>
      <c r="JN33" s="135"/>
      <c r="JO33" s="135"/>
      <c r="JP33" s="135"/>
      <c r="JQ33" s="135"/>
      <c r="JR33" s="135"/>
      <c r="JS33" s="135"/>
      <c r="JT33" s="135"/>
      <c r="JU33" s="135"/>
      <c r="JV33" s="135"/>
      <c r="JW33" s="135"/>
      <c r="JX33" s="135"/>
      <c r="JY33" s="135"/>
      <c r="JZ33" s="135"/>
      <c r="KA33" s="135"/>
      <c r="KB33" s="135"/>
      <c r="KC33" s="135"/>
      <c r="KD33" s="135"/>
      <c r="KE33" s="135"/>
      <c r="KF33" s="135"/>
      <c r="KG33" s="135"/>
      <c r="KH33" s="135"/>
      <c r="KI33" s="135"/>
      <c r="KJ33" s="135"/>
      <c r="KK33" s="135"/>
      <c r="KL33" s="135"/>
      <c r="KM33" s="135"/>
      <c r="KN33" s="135"/>
      <c r="KO33" s="135"/>
      <c r="KP33" s="135"/>
      <c r="KQ33" s="135"/>
      <c r="KR33" s="135"/>
      <c r="KS33" s="135"/>
      <c r="KT33" s="135"/>
      <c r="KU33" s="135"/>
      <c r="KV33" s="135"/>
      <c r="KW33" s="135"/>
      <c r="KX33" s="135"/>
      <c r="KY33" s="135"/>
      <c r="KZ33" s="135"/>
      <c r="LA33" s="135"/>
      <c r="LB33" s="135"/>
      <c r="LC33" s="135"/>
      <c r="LD33" s="135"/>
      <c r="LE33" s="135"/>
      <c r="LF33" s="135"/>
      <c r="LG33" s="135"/>
      <c r="LH33" s="135"/>
      <c r="LI33" s="135"/>
      <c r="LJ33" s="135"/>
      <c r="LK33" s="135"/>
      <c r="LL33" s="135"/>
      <c r="LM33" s="135"/>
      <c r="LN33" s="135"/>
      <c r="LO33" s="135"/>
      <c r="LP33" s="135"/>
      <c r="LQ33" s="135"/>
      <c r="LR33" s="135"/>
      <c r="LS33" s="135"/>
      <c r="LT33" s="135"/>
      <c r="LU33" s="135"/>
      <c r="LV33" s="135"/>
      <c r="LW33" s="135"/>
      <c r="LX33" s="135"/>
      <c r="LY33" s="135"/>
      <c r="LZ33" s="135"/>
      <c r="MA33" s="135"/>
      <c r="MB33" s="135"/>
      <c r="MC33" s="135"/>
      <c r="MD33" s="135"/>
      <c r="ME33" s="135"/>
    </row>
    <row r="34" spans="1:343" s="10" customFormat="1" ht="18" customHeight="1" x14ac:dyDescent="0.2">
      <c r="A34" s="12"/>
      <c r="B34" s="21"/>
      <c r="C34" s="25"/>
      <c r="E34" s="25"/>
      <c r="F34" s="25"/>
      <c r="I34" s="25"/>
      <c r="J34" s="23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  <c r="IW34" s="135"/>
      <c r="IX34" s="135"/>
      <c r="IY34" s="135"/>
      <c r="IZ34" s="135"/>
      <c r="JA34" s="135"/>
      <c r="JB34" s="135"/>
      <c r="JC34" s="135"/>
      <c r="JD34" s="135"/>
      <c r="JE34" s="135"/>
      <c r="JF34" s="135"/>
      <c r="JG34" s="135"/>
      <c r="JH34" s="135"/>
      <c r="JI34" s="135"/>
      <c r="JJ34" s="135"/>
      <c r="JK34" s="135"/>
      <c r="JL34" s="135"/>
      <c r="JM34" s="135"/>
      <c r="JN34" s="135"/>
      <c r="JO34" s="135"/>
      <c r="JP34" s="135"/>
      <c r="JQ34" s="135"/>
      <c r="JR34" s="135"/>
      <c r="JS34" s="135"/>
      <c r="JT34" s="135"/>
      <c r="JU34" s="135"/>
      <c r="JV34" s="135"/>
      <c r="JW34" s="135"/>
      <c r="JX34" s="135"/>
      <c r="JY34" s="135"/>
      <c r="JZ34" s="135"/>
      <c r="KA34" s="135"/>
      <c r="KB34" s="135"/>
      <c r="KC34" s="135"/>
      <c r="KD34" s="135"/>
      <c r="KE34" s="135"/>
      <c r="KF34" s="135"/>
      <c r="KG34" s="135"/>
      <c r="KH34" s="135"/>
      <c r="KI34" s="135"/>
      <c r="KJ34" s="135"/>
      <c r="KK34" s="135"/>
      <c r="KL34" s="135"/>
      <c r="KM34" s="135"/>
      <c r="KN34" s="135"/>
      <c r="KO34" s="135"/>
      <c r="KP34" s="135"/>
      <c r="KQ34" s="135"/>
      <c r="KR34" s="135"/>
      <c r="KS34" s="135"/>
      <c r="KT34" s="135"/>
      <c r="KU34" s="135"/>
      <c r="KV34" s="135"/>
      <c r="KW34" s="135"/>
      <c r="KX34" s="135"/>
      <c r="KY34" s="135"/>
      <c r="KZ34" s="135"/>
      <c r="LA34" s="135"/>
      <c r="LB34" s="135"/>
      <c r="LC34" s="135"/>
      <c r="LD34" s="135"/>
      <c r="LE34" s="135"/>
      <c r="LF34" s="135"/>
      <c r="LG34" s="135"/>
      <c r="LH34" s="135"/>
      <c r="LI34" s="135"/>
      <c r="LJ34" s="135"/>
      <c r="LK34" s="135"/>
      <c r="LL34" s="135"/>
      <c r="LM34" s="135"/>
      <c r="LN34" s="135"/>
      <c r="LO34" s="135"/>
      <c r="LP34" s="135"/>
      <c r="LQ34" s="135"/>
      <c r="LR34" s="135"/>
      <c r="LS34" s="135"/>
      <c r="LT34" s="135"/>
      <c r="LU34" s="135"/>
      <c r="LV34" s="135"/>
      <c r="LW34" s="135"/>
      <c r="LX34" s="135"/>
      <c r="LY34" s="135"/>
      <c r="LZ34" s="135"/>
      <c r="MA34" s="135"/>
      <c r="MB34" s="135"/>
      <c r="MC34" s="135"/>
      <c r="MD34" s="135"/>
      <c r="ME34" s="135"/>
    </row>
    <row r="35" spans="1:343" s="10" customFormat="1" ht="18" customHeight="1" x14ac:dyDescent="0.2">
      <c r="A35" s="12"/>
      <c r="B35" s="21"/>
      <c r="C35" s="25"/>
      <c r="E35" s="25"/>
      <c r="F35" s="25"/>
      <c r="I35" s="25"/>
      <c r="J35" s="23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  <c r="IW35" s="135"/>
      <c r="IX35" s="135"/>
      <c r="IY35" s="135"/>
      <c r="IZ35" s="135"/>
      <c r="JA35" s="135"/>
      <c r="JB35" s="135"/>
      <c r="JC35" s="135"/>
      <c r="JD35" s="135"/>
      <c r="JE35" s="135"/>
      <c r="JF35" s="135"/>
      <c r="JG35" s="135"/>
      <c r="JH35" s="135"/>
      <c r="JI35" s="135"/>
      <c r="JJ35" s="135"/>
      <c r="JK35" s="135"/>
      <c r="JL35" s="135"/>
      <c r="JM35" s="135"/>
      <c r="JN35" s="135"/>
      <c r="JO35" s="135"/>
      <c r="JP35" s="135"/>
      <c r="JQ35" s="135"/>
      <c r="JR35" s="135"/>
      <c r="JS35" s="135"/>
      <c r="JT35" s="135"/>
      <c r="JU35" s="135"/>
      <c r="JV35" s="135"/>
      <c r="JW35" s="135"/>
      <c r="JX35" s="135"/>
      <c r="JY35" s="135"/>
      <c r="JZ35" s="135"/>
      <c r="KA35" s="135"/>
      <c r="KB35" s="135"/>
      <c r="KC35" s="135"/>
      <c r="KD35" s="135"/>
      <c r="KE35" s="135"/>
      <c r="KF35" s="135"/>
      <c r="KG35" s="135"/>
      <c r="KH35" s="135"/>
      <c r="KI35" s="135"/>
      <c r="KJ35" s="135"/>
      <c r="KK35" s="135"/>
      <c r="KL35" s="135"/>
      <c r="KM35" s="135"/>
      <c r="KN35" s="135"/>
      <c r="KO35" s="135"/>
      <c r="KP35" s="135"/>
      <c r="KQ35" s="135"/>
      <c r="KR35" s="135"/>
      <c r="KS35" s="135"/>
      <c r="KT35" s="135"/>
      <c r="KU35" s="135"/>
      <c r="KV35" s="135"/>
      <c r="KW35" s="135"/>
      <c r="KX35" s="135"/>
      <c r="KY35" s="135"/>
      <c r="KZ35" s="135"/>
      <c r="LA35" s="135"/>
      <c r="LB35" s="135"/>
      <c r="LC35" s="135"/>
      <c r="LD35" s="135"/>
      <c r="LE35" s="135"/>
      <c r="LF35" s="135"/>
      <c r="LG35" s="135"/>
      <c r="LH35" s="135"/>
      <c r="LI35" s="135"/>
      <c r="LJ35" s="135"/>
      <c r="LK35" s="135"/>
      <c r="LL35" s="135"/>
      <c r="LM35" s="135"/>
      <c r="LN35" s="135"/>
      <c r="LO35" s="135"/>
      <c r="LP35" s="135"/>
      <c r="LQ35" s="135"/>
      <c r="LR35" s="135"/>
      <c r="LS35" s="135"/>
      <c r="LT35" s="135"/>
      <c r="LU35" s="135"/>
      <c r="LV35" s="135"/>
      <c r="LW35" s="135"/>
      <c r="LX35" s="135"/>
      <c r="LY35" s="135"/>
      <c r="LZ35" s="135"/>
      <c r="MA35" s="135"/>
      <c r="MB35" s="135"/>
      <c r="MC35" s="135"/>
      <c r="MD35" s="135"/>
      <c r="ME35" s="135"/>
    </row>
    <row r="36" spans="1:343" s="10" customFormat="1" ht="18" customHeight="1" x14ac:dyDescent="0.2">
      <c r="A36" s="12"/>
      <c r="B36" s="21"/>
      <c r="C36" s="25"/>
      <c r="E36" s="25"/>
      <c r="F36" s="25"/>
      <c r="I36" s="25"/>
      <c r="J36" s="23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  <c r="IW36" s="135"/>
      <c r="IX36" s="135"/>
      <c r="IY36" s="135"/>
      <c r="IZ36" s="135"/>
      <c r="JA36" s="135"/>
      <c r="JB36" s="135"/>
      <c r="JC36" s="135"/>
      <c r="JD36" s="135"/>
      <c r="JE36" s="135"/>
      <c r="JF36" s="135"/>
      <c r="JG36" s="135"/>
      <c r="JH36" s="135"/>
      <c r="JI36" s="135"/>
      <c r="JJ36" s="135"/>
      <c r="JK36" s="135"/>
      <c r="JL36" s="135"/>
      <c r="JM36" s="135"/>
      <c r="JN36" s="135"/>
      <c r="JO36" s="135"/>
      <c r="JP36" s="135"/>
      <c r="JQ36" s="135"/>
      <c r="JR36" s="135"/>
      <c r="JS36" s="135"/>
      <c r="JT36" s="135"/>
      <c r="JU36" s="135"/>
      <c r="JV36" s="135"/>
      <c r="JW36" s="135"/>
      <c r="JX36" s="135"/>
      <c r="JY36" s="135"/>
      <c r="JZ36" s="135"/>
      <c r="KA36" s="135"/>
      <c r="KB36" s="135"/>
      <c r="KC36" s="135"/>
      <c r="KD36" s="135"/>
      <c r="KE36" s="135"/>
      <c r="KF36" s="135"/>
      <c r="KG36" s="135"/>
      <c r="KH36" s="135"/>
      <c r="KI36" s="135"/>
      <c r="KJ36" s="135"/>
      <c r="KK36" s="135"/>
      <c r="KL36" s="135"/>
      <c r="KM36" s="135"/>
      <c r="KN36" s="135"/>
      <c r="KO36" s="135"/>
      <c r="KP36" s="135"/>
      <c r="KQ36" s="135"/>
      <c r="KR36" s="135"/>
      <c r="KS36" s="135"/>
      <c r="KT36" s="135"/>
      <c r="KU36" s="135"/>
      <c r="KV36" s="135"/>
      <c r="KW36" s="135"/>
      <c r="KX36" s="135"/>
      <c r="KY36" s="135"/>
      <c r="KZ36" s="135"/>
      <c r="LA36" s="135"/>
      <c r="LB36" s="135"/>
      <c r="LC36" s="135"/>
      <c r="LD36" s="135"/>
      <c r="LE36" s="135"/>
      <c r="LF36" s="135"/>
      <c r="LG36" s="135"/>
      <c r="LH36" s="135"/>
      <c r="LI36" s="135"/>
      <c r="LJ36" s="135"/>
      <c r="LK36" s="135"/>
      <c r="LL36" s="135"/>
      <c r="LM36" s="135"/>
      <c r="LN36" s="135"/>
      <c r="LO36" s="135"/>
      <c r="LP36" s="135"/>
      <c r="LQ36" s="135"/>
      <c r="LR36" s="135"/>
      <c r="LS36" s="135"/>
      <c r="LT36" s="135"/>
      <c r="LU36" s="135"/>
      <c r="LV36" s="135"/>
      <c r="LW36" s="135"/>
      <c r="LX36" s="135"/>
      <c r="LY36" s="135"/>
      <c r="LZ36" s="135"/>
      <c r="MA36" s="135"/>
      <c r="MB36" s="135"/>
      <c r="MC36" s="135"/>
      <c r="MD36" s="135"/>
      <c r="ME36" s="135"/>
    </row>
    <row r="37" spans="1:343" s="10" customFormat="1" ht="18" customHeight="1" x14ac:dyDescent="0.2">
      <c r="A37" s="12"/>
      <c r="B37" s="21"/>
      <c r="C37" s="25"/>
      <c r="E37" s="25"/>
      <c r="F37" s="25"/>
      <c r="I37" s="25"/>
      <c r="J37" s="23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  <c r="IW37" s="135"/>
      <c r="IX37" s="135"/>
      <c r="IY37" s="135"/>
      <c r="IZ37" s="135"/>
      <c r="JA37" s="135"/>
      <c r="JB37" s="135"/>
      <c r="JC37" s="135"/>
      <c r="JD37" s="135"/>
      <c r="JE37" s="135"/>
      <c r="JF37" s="135"/>
      <c r="JG37" s="135"/>
      <c r="JH37" s="135"/>
      <c r="JI37" s="135"/>
      <c r="JJ37" s="135"/>
      <c r="JK37" s="135"/>
      <c r="JL37" s="135"/>
      <c r="JM37" s="135"/>
      <c r="JN37" s="135"/>
      <c r="JO37" s="135"/>
      <c r="JP37" s="135"/>
      <c r="JQ37" s="135"/>
      <c r="JR37" s="135"/>
      <c r="JS37" s="135"/>
      <c r="JT37" s="135"/>
      <c r="JU37" s="135"/>
      <c r="JV37" s="135"/>
      <c r="JW37" s="135"/>
      <c r="JX37" s="135"/>
      <c r="JY37" s="135"/>
      <c r="JZ37" s="135"/>
      <c r="KA37" s="135"/>
      <c r="KB37" s="135"/>
      <c r="KC37" s="135"/>
      <c r="KD37" s="135"/>
      <c r="KE37" s="135"/>
      <c r="KF37" s="135"/>
      <c r="KG37" s="135"/>
      <c r="KH37" s="135"/>
      <c r="KI37" s="135"/>
      <c r="KJ37" s="135"/>
      <c r="KK37" s="135"/>
      <c r="KL37" s="135"/>
      <c r="KM37" s="135"/>
      <c r="KN37" s="135"/>
      <c r="KO37" s="135"/>
      <c r="KP37" s="135"/>
      <c r="KQ37" s="135"/>
      <c r="KR37" s="135"/>
      <c r="KS37" s="135"/>
      <c r="KT37" s="135"/>
      <c r="KU37" s="135"/>
      <c r="KV37" s="135"/>
      <c r="KW37" s="135"/>
      <c r="KX37" s="135"/>
      <c r="KY37" s="135"/>
      <c r="KZ37" s="135"/>
      <c r="LA37" s="135"/>
      <c r="LB37" s="135"/>
      <c r="LC37" s="135"/>
      <c r="LD37" s="135"/>
      <c r="LE37" s="135"/>
      <c r="LF37" s="135"/>
      <c r="LG37" s="135"/>
      <c r="LH37" s="135"/>
      <c r="LI37" s="135"/>
      <c r="LJ37" s="135"/>
      <c r="LK37" s="135"/>
      <c r="LL37" s="135"/>
      <c r="LM37" s="135"/>
      <c r="LN37" s="135"/>
      <c r="LO37" s="135"/>
      <c r="LP37" s="135"/>
      <c r="LQ37" s="135"/>
      <c r="LR37" s="135"/>
      <c r="LS37" s="135"/>
      <c r="LT37" s="135"/>
      <c r="LU37" s="135"/>
      <c r="LV37" s="135"/>
      <c r="LW37" s="135"/>
      <c r="LX37" s="135"/>
      <c r="LY37" s="135"/>
      <c r="LZ37" s="135"/>
      <c r="MA37" s="135"/>
      <c r="MB37" s="135"/>
      <c r="MC37" s="135"/>
      <c r="MD37" s="135"/>
      <c r="ME37" s="135"/>
    </row>
    <row r="38" spans="1:343" s="10" customFormat="1" ht="18" customHeight="1" x14ac:dyDescent="0.2">
      <c r="A38" s="12"/>
      <c r="B38" s="21"/>
      <c r="C38" s="25"/>
      <c r="E38" s="25"/>
      <c r="F38" s="25"/>
      <c r="I38" s="25"/>
      <c r="J38" s="23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  <c r="IW38" s="135"/>
      <c r="IX38" s="135"/>
      <c r="IY38" s="135"/>
      <c r="IZ38" s="135"/>
      <c r="JA38" s="135"/>
      <c r="JB38" s="135"/>
      <c r="JC38" s="135"/>
      <c r="JD38" s="135"/>
      <c r="JE38" s="135"/>
      <c r="JF38" s="135"/>
      <c r="JG38" s="135"/>
      <c r="JH38" s="135"/>
      <c r="JI38" s="135"/>
      <c r="JJ38" s="135"/>
      <c r="JK38" s="135"/>
      <c r="JL38" s="135"/>
      <c r="JM38" s="135"/>
      <c r="JN38" s="135"/>
      <c r="JO38" s="135"/>
      <c r="JP38" s="135"/>
      <c r="JQ38" s="135"/>
      <c r="JR38" s="135"/>
      <c r="JS38" s="135"/>
      <c r="JT38" s="135"/>
      <c r="JU38" s="135"/>
      <c r="JV38" s="135"/>
      <c r="JW38" s="135"/>
      <c r="JX38" s="135"/>
      <c r="JY38" s="135"/>
      <c r="JZ38" s="135"/>
      <c r="KA38" s="135"/>
      <c r="KB38" s="135"/>
      <c r="KC38" s="135"/>
      <c r="KD38" s="135"/>
      <c r="KE38" s="135"/>
      <c r="KF38" s="135"/>
      <c r="KG38" s="135"/>
      <c r="KH38" s="135"/>
      <c r="KI38" s="135"/>
      <c r="KJ38" s="135"/>
      <c r="KK38" s="135"/>
      <c r="KL38" s="135"/>
      <c r="KM38" s="135"/>
      <c r="KN38" s="135"/>
      <c r="KO38" s="135"/>
      <c r="KP38" s="135"/>
      <c r="KQ38" s="135"/>
      <c r="KR38" s="135"/>
      <c r="KS38" s="135"/>
      <c r="KT38" s="135"/>
      <c r="KU38" s="135"/>
      <c r="KV38" s="135"/>
      <c r="KW38" s="135"/>
      <c r="KX38" s="135"/>
      <c r="KY38" s="135"/>
      <c r="KZ38" s="135"/>
      <c r="LA38" s="135"/>
      <c r="LB38" s="135"/>
      <c r="LC38" s="135"/>
      <c r="LD38" s="135"/>
      <c r="LE38" s="135"/>
      <c r="LF38" s="135"/>
      <c r="LG38" s="135"/>
      <c r="LH38" s="135"/>
      <c r="LI38" s="135"/>
      <c r="LJ38" s="135"/>
      <c r="LK38" s="135"/>
      <c r="LL38" s="135"/>
      <c r="LM38" s="135"/>
      <c r="LN38" s="135"/>
      <c r="LO38" s="135"/>
      <c r="LP38" s="135"/>
      <c r="LQ38" s="135"/>
      <c r="LR38" s="135"/>
      <c r="LS38" s="135"/>
      <c r="LT38" s="135"/>
      <c r="LU38" s="135"/>
      <c r="LV38" s="135"/>
      <c r="LW38" s="135"/>
      <c r="LX38" s="135"/>
      <c r="LY38" s="135"/>
      <c r="LZ38" s="135"/>
      <c r="MA38" s="135"/>
      <c r="MB38" s="135"/>
      <c r="MC38" s="135"/>
      <c r="MD38" s="135"/>
      <c r="ME38" s="135"/>
    </row>
    <row r="39" spans="1:343" s="10" customFormat="1" ht="18" customHeight="1" x14ac:dyDescent="0.2">
      <c r="A39" s="12"/>
      <c r="B39" s="21"/>
      <c r="C39" s="25"/>
      <c r="E39" s="25"/>
      <c r="F39" s="25"/>
      <c r="I39" s="25"/>
      <c r="J39" s="23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  <c r="IW39" s="135"/>
      <c r="IX39" s="135"/>
      <c r="IY39" s="135"/>
      <c r="IZ39" s="135"/>
      <c r="JA39" s="135"/>
      <c r="JB39" s="135"/>
      <c r="JC39" s="135"/>
      <c r="JD39" s="135"/>
      <c r="JE39" s="135"/>
      <c r="JF39" s="135"/>
      <c r="JG39" s="135"/>
      <c r="JH39" s="135"/>
      <c r="JI39" s="135"/>
      <c r="JJ39" s="135"/>
      <c r="JK39" s="135"/>
      <c r="JL39" s="135"/>
      <c r="JM39" s="135"/>
      <c r="JN39" s="135"/>
      <c r="JO39" s="135"/>
      <c r="JP39" s="135"/>
      <c r="JQ39" s="135"/>
      <c r="JR39" s="135"/>
      <c r="JS39" s="135"/>
      <c r="JT39" s="135"/>
      <c r="JU39" s="135"/>
      <c r="JV39" s="135"/>
      <c r="JW39" s="135"/>
      <c r="JX39" s="135"/>
      <c r="JY39" s="135"/>
      <c r="JZ39" s="135"/>
      <c r="KA39" s="135"/>
      <c r="KB39" s="135"/>
      <c r="KC39" s="135"/>
      <c r="KD39" s="135"/>
      <c r="KE39" s="135"/>
      <c r="KF39" s="135"/>
      <c r="KG39" s="135"/>
      <c r="KH39" s="135"/>
      <c r="KI39" s="135"/>
      <c r="KJ39" s="135"/>
      <c r="KK39" s="135"/>
      <c r="KL39" s="135"/>
      <c r="KM39" s="135"/>
      <c r="KN39" s="135"/>
      <c r="KO39" s="135"/>
      <c r="KP39" s="135"/>
      <c r="KQ39" s="135"/>
      <c r="KR39" s="135"/>
      <c r="KS39" s="135"/>
      <c r="KT39" s="135"/>
      <c r="KU39" s="135"/>
      <c r="KV39" s="135"/>
      <c r="KW39" s="135"/>
      <c r="KX39" s="135"/>
      <c r="KY39" s="135"/>
      <c r="KZ39" s="135"/>
      <c r="LA39" s="135"/>
      <c r="LB39" s="135"/>
      <c r="LC39" s="135"/>
      <c r="LD39" s="135"/>
      <c r="LE39" s="135"/>
      <c r="LF39" s="135"/>
      <c r="LG39" s="135"/>
      <c r="LH39" s="135"/>
      <c r="LI39" s="135"/>
      <c r="LJ39" s="135"/>
      <c r="LK39" s="135"/>
      <c r="LL39" s="135"/>
      <c r="LM39" s="135"/>
      <c r="LN39" s="135"/>
      <c r="LO39" s="135"/>
      <c r="LP39" s="135"/>
      <c r="LQ39" s="135"/>
      <c r="LR39" s="135"/>
      <c r="LS39" s="135"/>
      <c r="LT39" s="135"/>
      <c r="LU39" s="135"/>
      <c r="LV39" s="135"/>
      <c r="LW39" s="135"/>
      <c r="LX39" s="135"/>
      <c r="LY39" s="135"/>
      <c r="LZ39" s="135"/>
      <c r="MA39" s="135"/>
      <c r="MB39" s="135"/>
      <c r="MC39" s="135"/>
      <c r="MD39" s="135"/>
      <c r="ME39" s="135"/>
    </row>
    <row r="40" spans="1:343" s="10" customFormat="1" ht="18" customHeight="1" x14ac:dyDescent="0.2">
      <c r="A40" s="12"/>
      <c r="B40" s="21"/>
      <c r="C40" s="25"/>
      <c r="E40" s="25"/>
      <c r="F40" s="25"/>
      <c r="I40" s="25"/>
      <c r="J40" s="23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  <c r="IW40" s="135"/>
      <c r="IX40" s="135"/>
      <c r="IY40" s="135"/>
      <c r="IZ40" s="135"/>
      <c r="JA40" s="135"/>
      <c r="JB40" s="135"/>
      <c r="JC40" s="135"/>
      <c r="JD40" s="135"/>
      <c r="JE40" s="135"/>
      <c r="JF40" s="135"/>
      <c r="JG40" s="135"/>
      <c r="JH40" s="135"/>
      <c r="JI40" s="135"/>
      <c r="JJ40" s="135"/>
      <c r="JK40" s="135"/>
      <c r="JL40" s="135"/>
      <c r="JM40" s="135"/>
      <c r="JN40" s="135"/>
      <c r="JO40" s="135"/>
      <c r="JP40" s="135"/>
      <c r="JQ40" s="135"/>
      <c r="JR40" s="135"/>
      <c r="JS40" s="135"/>
      <c r="JT40" s="135"/>
      <c r="JU40" s="135"/>
      <c r="JV40" s="135"/>
      <c r="JW40" s="135"/>
      <c r="JX40" s="135"/>
      <c r="JY40" s="135"/>
      <c r="JZ40" s="135"/>
      <c r="KA40" s="135"/>
      <c r="KB40" s="135"/>
      <c r="KC40" s="135"/>
      <c r="KD40" s="135"/>
      <c r="KE40" s="135"/>
      <c r="KF40" s="135"/>
      <c r="KG40" s="135"/>
      <c r="KH40" s="135"/>
      <c r="KI40" s="135"/>
      <c r="KJ40" s="135"/>
      <c r="KK40" s="135"/>
      <c r="KL40" s="135"/>
      <c r="KM40" s="135"/>
      <c r="KN40" s="135"/>
      <c r="KO40" s="135"/>
      <c r="KP40" s="135"/>
      <c r="KQ40" s="135"/>
      <c r="KR40" s="135"/>
      <c r="KS40" s="135"/>
      <c r="KT40" s="135"/>
      <c r="KU40" s="135"/>
      <c r="KV40" s="135"/>
      <c r="KW40" s="135"/>
      <c r="KX40" s="135"/>
      <c r="KY40" s="135"/>
      <c r="KZ40" s="135"/>
      <c r="LA40" s="135"/>
      <c r="LB40" s="135"/>
      <c r="LC40" s="135"/>
      <c r="LD40" s="135"/>
      <c r="LE40" s="135"/>
      <c r="LF40" s="135"/>
      <c r="LG40" s="135"/>
      <c r="LH40" s="135"/>
      <c r="LI40" s="135"/>
      <c r="LJ40" s="135"/>
      <c r="LK40" s="135"/>
      <c r="LL40" s="135"/>
      <c r="LM40" s="135"/>
      <c r="LN40" s="135"/>
      <c r="LO40" s="135"/>
      <c r="LP40" s="135"/>
      <c r="LQ40" s="135"/>
      <c r="LR40" s="135"/>
      <c r="LS40" s="135"/>
      <c r="LT40" s="135"/>
      <c r="LU40" s="135"/>
      <c r="LV40" s="135"/>
      <c r="LW40" s="135"/>
      <c r="LX40" s="135"/>
      <c r="LY40" s="135"/>
      <c r="LZ40" s="135"/>
      <c r="MA40" s="135"/>
      <c r="MB40" s="135"/>
      <c r="MC40" s="135"/>
      <c r="MD40" s="135"/>
      <c r="ME40" s="135"/>
    </row>
    <row r="41" spans="1:343" s="10" customFormat="1" ht="18" customHeight="1" x14ac:dyDescent="0.2">
      <c r="A41" s="12"/>
      <c r="B41" s="21"/>
      <c r="C41" s="25"/>
      <c r="E41" s="25"/>
      <c r="F41" s="25"/>
      <c r="I41" s="25"/>
      <c r="J41" s="23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  <c r="IW41" s="135"/>
      <c r="IX41" s="135"/>
      <c r="IY41" s="135"/>
      <c r="IZ41" s="135"/>
      <c r="JA41" s="135"/>
      <c r="JB41" s="135"/>
      <c r="JC41" s="135"/>
      <c r="JD41" s="135"/>
      <c r="JE41" s="135"/>
      <c r="JF41" s="135"/>
      <c r="JG41" s="135"/>
      <c r="JH41" s="135"/>
      <c r="JI41" s="135"/>
      <c r="JJ41" s="135"/>
      <c r="JK41" s="135"/>
      <c r="JL41" s="135"/>
      <c r="JM41" s="135"/>
      <c r="JN41" s="135"/>
      <c r="JO41" s="135"/>
      <c r="JP41" s="135"/>
      <c r="JQ41" s="135"/>
      <c r="JR41" s="135"/>
      <c r="JS41" s="135"/>
      <c r="JT41" s="135"/>
      <c r="JU41" s="135"/>
      <c r="JV41" s="135"/>
      <c r="JW41" s="135"/>
      <c r="JX41" s="135"/>
      <c r="JY41" s="135"/>
      <c r="JZ41" s="135"/>
      <c r="KA41" s="135"/>
      <c r="KB41" s="135"/>
      <c r="KC41" s="135"/>
      <c r="KD41" s="135"/>
      <c r="KE41" s="135"/>
      <c r="KF41" s="135"/>
      <c r="KG41" s="135"/>
      <c r="KH41" s="135"/>
      <c r="KI41" s="135"/>
      <c r="KJ41" s="135"/>
      <c r="KK41" s="135"/>
      <c r="KL41" s="135"/>
      <c r="KM41" s="135"/>
      <c r="KN41" s="135"/>
      <c r="KO41" s="135"/>
      <c r="KP41" s="135"/>
      <c r="KQ41" s="135"/>
      <c r="KR41" s="135"/>
      <c r="KS41" s="135"/>
      <c r="KT41" s="135"/>
      <c r="KU41" s="135"/>
      <c r="KV41" s="135"/>
      <c r="KW41" s="135"/>
      <c r="KX41" s="135"/>
      <c r="KY41" s="135"/>
      <c r="KZ41" s="135"/>
      <c r="LA41" s="135"/>
      <c r="LB41" s="135"/>
      <c r="LC41" s="135"/>
      <c r="LD41" s="135"/>
      <c r="LE41" s="135"/>
      <c r="LF41" s="135"/>
      <c r="LG41" s="135"/>
      <c r="LH41" s="135"/>
      <c r="LI41" s="135"/>
      <c r="LJ41" s="135"/>
      <c r="LK41" s="135"/>
      <c r="LL41" s="135"/>
      <c r="LM41" s="135"/>
      <c r="LN41" s="135"/>
      <c r="LO41" s="135"/>
      <c r="LP41" s="135"/>
      <c r="LQ41" s="135"/>
      <c r="LR41" s="135"/>
      <c r="LS41" s="135"/>
      <c r="LT41" s="135"/>
      <c r="LU41" s="135"/>
      <c r="LV41" s="135"/>
      <c r="LW41" s="135"/>
      <c r="LX41" s="135"/>
      <c r="LY41" s="135"/>
      <c r="LZ41" s="135"/>
      <c r="MA41" s="135"/>
      <c r="MB41" s="135"/>
      <c r="MC41" s="135"/>
      <c r="MD41" s="135"/>
      <c r="ME41" s="135"/>
    </row>
    <row r="42" spans="1:343" s="10" customFormat="1" ht="18" customHeight="1" x14ac:dyDescent="0.2">
      <c r="A42" s="12"/>
      <c r="B42" s="21"/>
      <c r="C42" s="25"/>
      <c r="E42" s="25"/>
      <c r="F42" s="25"/>
      <c r="I42" s="25"/>
      <c r="J42" s="23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  <c r="IW42" s="135"/>
      <c r="IX42" s="135"/>
      <c r="IY42" s="135"/>
      <c r="IZ42" s="135"/>
      <c r="JA42" s="135"/>
      <c r="JB42" s="135"/>
      <c r="JC42" s="135"/>
      <c r="JD42" s="135"/>
      <c r="JE42" s="135"/>
      <c r="JF42" s="135"/>
      <c r="JG42" s="135"/>
      <c r="JH42" s="135"/>
      <c r="JI42" s="135"/>
      <c r="JJ42" s="135"/>
      <c r="JK42" s="135"/>
      <c r="JL42" s="135"/>
      <c r="JM42" s="135"/>
      <c r="JN42" s="135"/>
      <c r="JO42" s="135"/>
      <c r="JP42" s="135"/>
      <c r="JQ42" s="135"/>
      <c r="JR42" s="135"/>
      <c r="JS42" s="135"/>
      <c r="JT42" s="135"/>
      <c r="JU42" s="135"/>
      <c r="JV42" s="135"/>
      <c r="JW42" s="135"/>
      <c r="JX42" s="135"/>
      <c r="JY42" s="135"/>
      <c r="JZ42" s="135"/>
      <c r="KA42" s="135"/>
      <c r="KB42" s="135"/>
      <c r="KC42" s="135"/>
      <c r="KD42" s="135"/>
      <c r="KE42" s="135"/>
      <c r="KF42" s="135"/>
      <c r="KG42" s="135"/>
      <c r="KH42" s="135"/>
      <c r="KI42" s="135"/>
      <c r="KJ42" s="135"/>
      <c r="KK42" s="135"/>
      <c r="KL42" s="135"/>
      <c r="KM42" s="135"/>
      <c r="KN42" s="135"/>
      <c r="KO42" s="135"/>
      <c r="KP42" s="135"/>
      <c r="KQ42" s="135"/>
      <c r="KR42" s="135"/>
      <c r="KS42" s="135"/>
      <c r="KT42" s="135"/>
      <c r="KU42" s="135"/>
      <c r="KV42" s="135"/>
      <c r="KW42" s="135"/>
      <c r="KX42" s="135"/>
      <c r="KY42" s="135"/>
      <c r="KZ42" s="135"/>
      <c r="LA42" s="135"/>
      <c r="LB42" s="135"/>
      <c r="LC42" s="135"/>
      <c r="LD42" s="135"/>
      <c r="LE42" s="135"/>
      <c r="LF42" s="135"/>
      <c r="LG42" s="135"/>
      <c r="LH42" s="135"/>
      <c r="LI42" s="135"/>
      <c r="LJ42" s="135"/>
      <c r="LK42" s="135"/>
      <c r="LL42" s="135"/>
      <c r="LM42" s="135"/>
      <c r="LN42" s="135"/>
      <c r="LO42" s="135"/>
      <c r="LP42" s="135"/>
      <c r="LQ42" s="135"/>
      <c r="LR42" s="135"/>
      <c r="LS42" s="135"/>
      <c r="LT42" s="135"/>
      <c r="LU42" s="135"/>
      <c r="LV42" s="135"/>
      <c r="LW42" s="135"/>
      <c r="LX42" s="135"/>
      <c r="LY42" s="135"/>
      <c r="LZ42" s="135"/>
      <c r="MA42" s="135"/>
      <c r="MB42" s="135"/>
      <c r="MC42" s="135"/>
      <c r="MD42" s="135"/>
      <c r="ME42" s="135"/>
    </row>
  </sheetData>
  <mergeCells count="11">
    <mergeCell ref="I5:I7"/>
    <mergeCell ref="J5:J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K8:KM8 LP8:ME8 KV8:LN8 KO8:KT8">
    <cfRule type="top10" dxfId="17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ME234"/>
  <sheetViews>
    <sheetView showGridLines="0" showZero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25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343" width="4.7109375" style="131" customWidth="1"/>
  </cols>
  <sheetData>
    <row r="1" spans="1:343" ht="24.95" customHeight="1" x14ac:dyDescent="0.4">
      <c r="A1" s="246" t="s">
        <v>218</v>
      </c>
      <c r="B1" s="246"/>
      <c r="C1" s="246"/>
      <c r="D1" s="246"/>
      <c r="E1" s="246"/>
      <c r="F1" s="246"/>
      <c r="G1" s="246"/>
      <c r="H1" s="246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 t="s">
        <v>0</v>
      </c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137"/>
      <c r="IV1" s="137"/>
      <c r="IW1" s="137"/>
      <c r="IX1" s="137"/>
      <c r="IY1" s="137"/>
      <c r="IZ1" s="137"/>
      <c r="JA1" s="137"/>
      <c r="JB1" s="137"/>
      <c r="JC1" s="137"/>
      <c r="JD1" s="137"/>
      <c r="JE1" s="137"/>
      <c r="JF1" s="137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</row>
    <row r="2" spans="1:343" ht="15" customHeight="1" x14ac:dyDescent="0.4">
      <c r="A2" s="5"/>
      <c r="B2" s="22"/>
      <c r="C2" s="6"/>
      <c r="D2" s="24"/>
      <c r="E2" s="163" t="s">
        <v>0</v>
      </c>
      <c r="F2" s="6"/>
      <c r="G2" s="6"/>
      <c r="H2" s="6"/>
      <c r="I2" s="9" t="s">
        <v>0</v>
      </c>
      <c r="K2" s="12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8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  <c r="IX2" s="127"/>
      <c r="IY2" s="127"/>
      <c r="IZ2" s="127"/>
      <c r="JA2" s="127"/>
      <c r="JB2" s="127"/>
      <c r="JC2" s="127"/>
      <c r="JD2" s="127"/>
      <c r="JE2" s="127"/>
      <c r="JF2" s="127"/>
      <c r="JG2" s="127"/>
      <c r="JH2" s="127"/>
      <c r="JI2" s="127"/>
      <c r="JJ2" s="127"/>
      <c r="JK2" s="127"/>
      <c r="JL2" s="127"/>
      <c r="JM2" s="127"/>
      <c r="JN2" s="127"/>
      <c r="JO2" s="127"/>
      <c r="JP2" s="127"/>
      <c r="JQ2" s="127"/>
      <c r="JR2" s="127"/>
      <c r="JS2" s="127"/>
      <c r="JT2" s="127"/>
      <c r="JU2" s="127"/>
      <c r="JV2" s="127"/>
      <c r="JW2" s="127"/>
      <c r="JX2" s="127"/>
      <c r="JY2" s="127"/>
      <c r="JZ2" s="127"/>
      <c r="KA2" s="127"/>
      <c r="KB2" s="127"/>
      <c r="KC2" s="127"/>
      <c r="KD2" s="127"/>
      <c r="KE2" s="127"/>
      <c r="KF2" s="127"/>
      <c r="KG2" s="127"/>
      <c r="KH2" s="127"/>
      <c r="KI2" s="127"/>
      <c r="KJ2" s="127"/>
      <c r="KK2" s="127"/>
      <c r="KL2" s="127"/>
      <c r="KM2" s="127"/>
      <c r="KN2" s="127"/>
      <c r="KO2" s="127"/>
      <c r="KP2" s="127"/>
      <c r="KQ2" s="127"/>
      <c r="KR2" s="127"/>
      <c r="KS2" s="127"/>
      <c r="KT2" s="127"/>
      <c r="KU2" s="127"/>
      <c r="KV2" s="127"/>
      <c r="KW2" s="127"/>
      <c r="KX2" s="127"/>
      <c r="KY2" s="127"/>
      <c r="KZ2" s="127"/>
      <c r="LA2" s="127"/>
      <c r="LB2" s="127"/>
      <c r="LC2" s="127"/>
      <c r="LD2" s="127"/>
      <c r="LE2" s="127"/>
      <c r="LF2" s="127"/>
      <c r="LG2" s="127"/>
      <c r="LH2" s="127"/>
      <c r="LI2" s="127"/>
      <c r="LJ2" s="127"/>
      <c r="LK2" s="127"/>
      <c r="LL2" s="127"/>
      <c r="LM2" s="127"/>
      <c r="LN2" s="127"/>
      <c r="LO2" s="127"/>
      <c r="LP2" s="127"/>
      <c r="LQ2" s="127"/>
      <c r="LR2" s="127"/>
      <c r="LS2" s="127"/>
      <c r="LT2" s="127"/>
      <c r="LU2" s="127"/>
      <c r="LV2" s="127"/>
      <c r="LW2" s="127"/>
      <c r="LX2" s="127"/>
      <c r="LY2" s="127"/>
      <c r="LZ2" s="127"/>
      <c r="MA2" s="127"/>
      <c r="MB2" s="127"/>
      <c r="MC2" s="127"/>
      <c r="MD2" s="127"/>
      <c r="ME2" s="127"/>
    </row>
    <row r="3" spans="1:343" ht="24.95" customHeight="1" x14ac:dyDescent="0.4">
      <c r="A3" s="246">
        <v>2022</v>
      </c>
      <c r="B3" s="246"/>
      <c r="C3" s="246"/>
      <c r="D3" s="246"/>
      <c r="E3" s="246"/>
      <c r="F3" s="246"/>
      <c r="G3" s="246"/>
      <c r="H3" s="246"/>
      <c r="J3" s="12" t="s">
        <v>0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  <c r="JD3" s="138"/>
      <c r="JE3" s="138"/>
      <c r="JF3" s="138"/>
      <c r="JG3" s="138"/>
      <c r="JH3" s="138"/>
      <c r="JI3" s="138"/>
      <c r="JJ3" s="138"/>
      <c r="JK3" s="138"/>
      <c r="JL3" s="138"/>
      <c r="JM3" s="138"/>
      <c r="JN3" s="138"/>
      <c r="JO3" s="138"/>
      <c r="JP3" s="138"/>
      <c r="JQ3" s="138"/>
      <c r="JR3" s="138"/>
      <c r="JS3" s="138"/>
      <c r="JT3" s="138"/>
      <c r="JU3" s="138"/>
      <c r="JV3" s="138"/>
      <c r="JW3" s="138"/>
      <c r="JX3" s="138"/>
      <c r="JY3" s="138"/>
      <c r="JZ3" s="138"/>
      <c r="KA3" s="138"/>
      <c r="KB3" s="138"/>
      <c r="KC3" s="138"/>
      <c r="KD3" s="138"/>
      <c r="KE3" s="138"/>
      <c r="KF3" s="138"/>
      <c r="KG3" s="138"/>
      <c r="KH3" s="138"/>
      <c r="KI3" s="138"/>
      <c r="KJ3" s="138"/>
      <c r="KK3" s="138"/>
      <c r="KL3" s="138"/>
      <c r="KM3" s="138"/>
      <c r="KN3" s="138"/>
      <c r="KO3" s="138"/>
      <c r="KP3" s="138"/>
      <c r="KQ3" s="138"/>
      <c r="KR3" s="138"/>
      <c r="KS3" s="138"/>
      <c r="KT3" s="138"/>
      <c r="KU3" s="138"/>
      <c r="KV3" s="138"/>
      <c r="KW3" s="138"/>
      <c r="KX3" s="138"/>
      <c r="KY3" s="138"/>
      <c r="KZ3" s="138"/>
      <c r="LA3" s="138"/>
      <c r="LB3" s="138"/>
      <c r="LC3" s="138"/>
      <c r="LD3" s="138"/>
      <c r="LE3" s="138"/>
      <c r="LF3" s="138"/>
      <c r="LG3" s="138"/>
      <c r="LH3" s="138"/>
      <c r="LI3" s="138"/>
      <c r="LJ3" s="138"/>
      <c r="LK3" s="138"/>
      <c r="LL3" s="138"/>
      <c r="LM3" s="138"/>
      <c r="LN3" s="138"/>
      <c r="LO3" s="138"/>
      <c r="LP3" s="138"/>
      <c r="LQ3" s="138"/>
      <c r="LR3" s="138"/>
      <c r="LS3" s="138"/>
      <c r="LT3" s="138"/>
      <c r="LU3" s="138"/>
      <c r="LV3" s="138"/>
      <c r="LW3" s="138"/>
      <c r="LX3" s="138"/>
      <c r="LY3" s="138"/>
      <c r="LZ3" s="138"/>
      <c r="MA3" s="138"/>
      <c r="MB3" s="138"/>
      <c r="MC3" s="138"/>
      <c r="MD3" s="138"/>
      <c r="ME3" s="138"/>
    </row>
    <row r="4" spans="1:343" ht="15" customHeight="1" x14ac:dyDescent="0.2">
      <c r="D4" s="1"/>
    </row>
    <row r="5" spans="1:343" s="35" customFormat="1" ht="15" x14ac:dyDescent="0.25">
      <c r="A5" s="253" t="s">
        <v>1</v>
      </c>
      <c r="B5" s="247" t="s">
        <v>4</v>
      </c>
      <c r="C5" s="247" t="s">
        <v>3</v>
      </c>
      <c r="D5" s="247" t="s">
        <v>5</v>
      </c>
      <c r="E5" s="247" t="s">
        <v>2</v>
      </c>
      <c r="F5" s="247" t="s">
        <v>3</v>
      </c>
      <c r="G5" s="247" t="s">
        <v>219</v>
      </c>
      <c r="H5" s="247" t="s">
        <v>6</v>
      </c>
      <c r="I5" s="250" t="s">
        <v>7</v>
      </c>
      <c r="J5" s="250" t="s">
        <v>189</v>
      </c>
      <c r="K5" s="36" t="str">
        <f>Seniori!K5</f>
        <v>29.01.2022</v>
      </c>
      <c r="L5" s="36"/>
      <c r="M5" s="36">
        <f>Seniori!M5</f>
        <v>0</v>
      </c>
      <c r="N5" s="36">
        <f>Seniori!N5</f>
        <v>0</v>
      </c>
      <c r="O5" s="36">
        <f>Seniori!O5</f>
        <v>0</v>
      </c>
      <c r="P5" s="36">
        <f>Seniori!P5</f>
        <v>0</v>
      </c>
      <c r="Q5" s="36">
        <f>Seniori!Q5</f>
        <v>0</v>
      </c>
      <c r="R5" s="36" t="str">
        <f>Seniori!R5</f>
        <v>05.-06.03.2022</v>
      </c>
      <c r="S5" s="36"/>
      <c r="T5" s="36"/>
      <c r="U5" s="36"/>
      <c r="V5" s="36">
        <f>Seniori!V5</f>
        <v>0</v>
      </c>
      <c r="W5" s="36">
        <f>Seniori!W5</f>
        <v>0</v>
      </c>
      <c r="X5" s="36">
        <f>Seniori!X5</f>
        <v>0</v>
      </c>
      <c r="Y5" s="36" t="str">
        <f>Seniori!Y5</f>
        <v>11.-13.03.2022</v>
      </c>
      <c r="Z5" s="36">
        <f>Seniori!Z5</f>
        <v>0</v>
      </c>
      <c r="AA5" s="36" t="str">
        <f>Seniori!AA5</f>
        <v>11.-13.03.2022</v>
      </c>
      <c r="AB5" s="36"/>
      <c r="AC5" s="36"/>
      <c r="AD5" s="36">
        <f>Seniori!AD5</f>
        <v>0</v>
      </c>
      <c r="AE5" s="36">
        <f>Seniori!AE5</f>
        <v>0</v>
      </c>
      <c r="AF5" s="36">
        <f>Seniori!AF5</f>
        <v>0</v>
      </c>
      <c r="AG5" s="36">
        <f>Seniori!AG5</f>
        <v>0</v>
      </c>
      <c r="AH5" s="36" t="str">
        <f>Seniori!AH5</f>
        <v>19.03.2022</v>
      </c>
      <c r="AI5" s="36"/>
      <c r="AJ5" s="36"/>
      <c r="AK5" s="36">
        <f>Seniori!AK5</f>
        <v>0</v>
      </c>
      <c r="AL5" s="36">
        <f>Seniori!AL5</f>
        <v>0</v>
      </c>
      <c r="AM5" s="36">
        <f>Seniori!AM5</f>
        <v>0</v>
      </c>
      <c r="AN5" s="36">
        <f>Seniori!AN5</f>
        <v>0</v>
      </c>
      <c r="AO5" s="36" t="str">
        <f>Seniori!AO5</f>
        <v>03.04.2022</v>
      </c>
      <c r="AP5" s="36">
        <f>Seniori!AP5</f>
        <v>0</v>
      </c>
      <c r="AQ5" s="36" t="str">
        <f>Seniori!AQ5</f>
        <v>09.-10.04.2022</v>
      </c>
      <c r="AR5" s="36"/>
      <c r="AS5" s="36"/>
      <c r="AT5" s="36"/>
      <c r="AU5" s="36">
        <f>Seniori!AU5</f>
        <v>0</v>
      </c>
      <c r="AV5" s="36">
        <f>Seniori!AV5</f>
        <v>0</v>
      </c>
      <c r="AW5" s="36">
        <f>Seniori!AW5</f>
        <v>0</v>
      </c>
      <c r="AX5" s="36">
        <f>Seniori!AX5</f>
        <v>0</v>
      </c>
      <c r="AY5" s="36">
        <f>Seniori!AY5</f>
        <v>0</v>
      </c>
      <c r="AZ5" s="36">
        <f>Seniori!AZ5</f>
        <v>0</v>
      </c>
      <c r="BA5" s="36">
        <f>Seniori!BA5</f>
        <v>0</v>
      </c>
      <c r="BB5" s="36">
        <f>Seniori!BB5</f>
        <v>0</v>
      </c>
      <c r="BC5" s="36">
        <f>Seniori!BC5</f>
        <v>0</v>
      </c>
      <c r="BD5" s="36">
        <f>Seniori!BD5</f>
        <v>0</v>
      </c>
      <c r="BE5" s="36">
        <f>Seniori!BE5</f>
        <v>0</v>
      </c>
      <c r="BF5" s="36">
        <f>Seniori!BF5</f>
        <v>0</v>
      </c>
      <c r="BG5" s="36">
        <f>Seniori!BG5</f>
        <v>0</v>
      </c>
      <c r="BH5" s="36" t="str">
        <f>Seniori!BH5</f>
        <v>16.04.2022</v>
      </c>
      <c r="BI5" s="36"/>
      <c r="BJ5" s="36"/>
      <c r="BK5" s="36">
        <f>Seniori!BK5</f>
        <v>0</v>
      </c>
      <c r="BL5" s="36">
        <f>Seniori!BL5</f>
        <v>0</v>
      </c>
      <c r="BM5" s="36">
        <f>Seniori!BM5</f>
        <v>0</v>
      </c>
      <c r="BN5" s="36">
        <f>Seniori!BN5</f>
        <v>0</v>
      </c>
      <c r="BO5" s="36" t="str">
        <f>Seniori!BO5</f>
        <v>14.-16.04.2022</v>
      </c>
      <c r="BP5" s="36"/>
      <c r="BQ5" s="36"/>
      <c r="BR5" s="36"/>
      <c r="BS5" s="36" t="str">
        <f>Seniori!BS5</f>
        <v>30.04.-01.05.2022</v>
      </c>
      <c r="BT5" s="36"/>
      <c r="BU5" s="36"/>
      <c r="BV5" s="36"/>
      <c r="BW5" s="36">
        <f>Seniori!BW5</f>
        <v>0</v>
      </c>
      <c r="BX5" s="36">
        <f>Seniori!BX5</f>
        <v>0</v>
      </c>
      <c r="BY5" s="36">
        <f>Seniori!BY5</f>
        <v>0</v>
      </c>
      <c r="BZ5" s="36">
        <f>Seniori!BZ5</f>
        <v>0</v>
      </c>
      <c r="CA5" s="36">
        <f>Seniori!CA5</f>
        <v>0</v>
      </c>
      <c r="CB5" s="36" t="str">
        <f>Seniori!CB5</f>
        <v>07.05.2022</v>
      </c>
      <c r="CC5" s="36"/>
      <c r="CD5" s="36"/>
      <c r="CE5" s="36">
        <f>Seniori!CE5</f>
        <v>0</v>
      </c>
      <c r="CF5" s="36">
        <f>Seniori!CF5</f>
        <v>0</v>
      </c>
      <c r="CG5" s="36">
        <f>Seniori!CG5</f>
        <v>0</v>
      </c>
      <c r="CH5" s="36" t="str">
        <f>Seniori!CH5</f>
        <v>08.05.2022</v>
      </c>
      <c r="CI5" s="36"/>
      <c r="CJ5" s="36"/>
      <c r="CK5" s="36">
        <f>Seniori!CK5</f>
        <v>0</v>
      </c>
      <c r="CL5" s="36" t="str">
        <f>Seniori!CL5</f>
        <v>14.05.2022</v>
      </c>
      <c r="CM5" s="36"/>
      <c r="CN5" s="36"/>
      <c r="CO5" s="36">
        <f>Seniori!CO5</f>
        <v>0</v>
      </c>
      <c r="CP5" s="36">
        <f>Seniori!CP5</f>
        <v>0</v>
      </c>
      <c r="CQ5" s="36">
        <f>Seniori!CQ5</f>
        <v>0</v>
      </c>
      <c r="CR5" s="36" t="str">
        <f>Seniori!CR5</f>
        <v>20.-22.05.2022</v>
      </c>
      <c r="CS5" s="36"/>
      <c r="CT5" s="36"/>
      <c r="CU5" s="36"/>
      <c r="CV5" s="36" t="str">
        <f>Seniori!CV5</f>
        <v>28.05.2022</v>
      </c>
      <c r="CW5" s="36"/>
      <c r="CX5" s="36"/>
      <c r="CY5" s="36">
        <f>Seniori!CY5</f>
        <v>0</v>
      </c>
      <c r="CZ5" s="36">
        <f>Seniori!CZ5</f>
        <v>0</v>
      </c>
      <c r="DA5" s="36" t="str">
        <f>Seniori!DA5</f>
        <v>04.-05.06.2022</v>
      </c>
      <c r="DB5" s="36"/>
      <c r="DC5" s="36"/>
      <c r="DD5" s="36"/>
      <c r="DE5" s="36">
        <f>Seniori!DE5</f>
        <v>0</v>
      </c>
      <c r="DF5" s="36">
        <f>Seniori!DF5</f>
        <v>0</v>
      </c>
      <c r="DG5" s="36">
        <f>Seniori!DG5</f>
        <v>0</v>
      </c>
      <c r="DH5" s="36">
        <f>Seniori!DH5</f>
        <v>0</v>
      </c>
      <c r="DI5" s="36">
        <f>Seniori!DI5</f>
        <v>0</v>
      </c>
      <c r="DJ5" s="36">
        <f>Seniori!DJ5</f>
        <v>0</v>
      </c>
      <c r="DK5" s="36">
        <f>Seniori!DK5</f>
        <v>0</v>
      </c>
      <c r="DL5" s="36">
        <f>Seniori!DL5</f>
        <v>0</v>
      </c>
      <c r="DM5" s="36">
        <f>Seniori!DM5</f>
        <v>0</v>
      </c>
      <c r="DN5" s="36">
        <f>Seniori!DN5</f>
        <v>0</v>
      </c>
      <c r="DO5" s="36">
        <f>Seniori!DO5</f>
        <v>0</v>
      </c>
      <c r="DP5" s="36" t="str">
        <f>Seniori!DP5</f>
        <v>10.-12.06.2022</v>
      </c>
      <c r="DQ5" s="36"/>
      <c r="DR5" s="36"/>
      <c r="DS5" s="36"/>
      <c r="DT5" s="36">
        <f>Seniori!DT5</f>
        <v>0</v>
      </c>
      <c r="DU5" s="36">
        <f>Seniori!DU5</f>
        <v>0</v>
      </c>
      <c r="DV5" s="36">
        <f>Seniori!DV5</f>
        <v>0</v>
      </c>
      <c r="DW5" s="36">
        <f>Seniori!DW5</f>
        <v>0</v>
      </c>
      <c r="DX5" s="36">
        <f>Seniori!DX5</f>
        <v>0</v>
      </c>
      <c r="DY5" s="36">
        <f>Seniori!DY5</f>
        <v>0</v>
      </c>
      <c r="DZ5" s="36">
        <f>Seniori!DZ5</f>
        <v>0</v>
      </c>
      <c r="EA5" s="36" t="str">
        <f>Seniori!EA5</f>
        <v>11.-12.06.2022</v>
      </c>
      <c r="EB5" s="36"/>
      <c r="EC5" s="36"/>
      <c r="ED5" s="36"/>
      <c r="EE5" s="36">
        <f>Seniori!EE5</f>
        <v>0</v>
      </c>
      <c r="EF5" s="36" t="str">
        <f>Seniori!EF5</f>
        <v>11.06.2022</v>
      </c>
      <c r="EG5" s="36">
        <f>Seniori!EG5</f>
        <v>0</v>
      </c>
      <c r="EH5" s="36">
        <f>Seniori!EH5</f>
        <v>0</v>
      </c>
      <c r="EI5" s="36">
        <f>Seniori!EI5</f>
        <v>0</v>
      </c>
      <c r="EJ5" s="36">
        <f>Seniori!EJ5</f>
        <v>0</v>
      </c>
      <c r="EK5" s="36">
        <f>Seniori!EK5</f>
        <v>0</v>
      </c>
      <c r="EL5" s="36" t="str">
        <f>Seniori!EL5</f>
        <v>12.06.2022</v>
      </c>
      <c r="EM5" s="36" t="str">
        <f>Seniori!EM5</f>
        <v>18.-19.06.2022</v>
      </c>
      <c r="EN5" s="36"/>
      <c r="EO5" s="36"/>
      <c r="EP5" s="36"/>
      <c r="EQ5" s="36">
        <f>Seniori!EQ5</f>
        <v>0</v>
      </c>
      <c r="ER5" s="36">
        <f>Seniori!ER5</f>
        <v>0</v>
      </c>
      <c r="ES5" s="36">
        <f>Seniori!ES5</f>
        <v>0</v>
      </c>
      <c r="ET5" s="36">
        <f>Seniori!ET5</f>
        <v>0</v>
      </c>
      <c r="EU5" s="36">
        <f>Seniori!EU5</f>
        <v>0</v>
      </c>
      <c r="EV5" s="36">
        <f>Seniori!EV5</f>
        <v>0</v>
      </c>
      <c r="EW5" s="36">
        <f>Seniori!EW5</f>
        <v>0</v>
      </c>
      <c r="EX5" s="36">
        <f>Seniori!EX5</f>
        <v>0</v>
      </c>
      <c r="EY5" s="36">
        <f>Seniori!EY5</f>
        <v>0</v>
      </c>
      <c r="EZ5" s="36">
        <f>Seniori!EZ5</f>
        <v>0</v>
      </c>
      <c r="FA5" s="36">
        <f>Seniori!FA5</f>
        <v>0</v>
      </c>
      <c r="FB5" s="36">
        <f>Seniori!FB5</f>
        <v>0</v>
      </c>
      <c r="FC5" s="36">
        <f>Seniori!FC5</f>
        <v>0</v>
      </c>
      <c r="FD5" s="36">
        <f>Seniori!FD5</f>
        <v>0</v>
      </c>
      <c r="FE5" s="36">
        <f>Seniori!FE5</f>
        <v>0</v>
      </c>
      <c r="FF5" s="36" t="str">
        <f>Seniori!FF5</f>
        <v>02.07.2022</v>
      </c>
      <c r="FG5" s="36"/>
      <c r="FH5" s="36"/>
      <c r="FI5" s="36">
        <f>Seniori!FI5</f>
        <v>0</v>
      </c>
      <c r="FJ5" s="36">
        <f>Seniori!FJ5</f>
        <v>0</v>
      </c>
      <c r="FK5" s="36">
        <f>Seniori!FK5</f>
        <v>0</v>
      </c>
      <c r="FL5" s="36">
        <f>Seniori!FL5</f>
        <v>0</v>
      </c>
      <c r="FM5" s="36">
        <f>Seniori!FM5</f>
        <v>0</v>
      </c>
      <c r="FN5" s="36" t="str">
        <f>Seniori!FN5</f>
        <v>03.07.2022</v>
      </c>
      <c r="FO5" s="36"/>
      <c r="FP5" s="36"/>
      <c r="FQ5" s="36">
        <f>Seniori!FQ5</f>
        <v>0</v>
      </c>
      <c r="FR5" s="36" t="str">
        <f>Seniori!FR5</f>
        <v>16.-17.07.2022</v>
      </c>
      <c r="FS5" s="36"/>
      <c r="FT5" s="36"/>
      <c r="FU5" s="36">
        <f>Seniori!FU5</f>
        <v>0</v>
      </c>
      <c r="FV5" s="36">
        <f>Seniori!FV5</f>
        <v>0</v>
      </c>
      <c r="FW5" s="36">
        <f>Seniori!FW5</f>
        <v>0</v>
      </c>
      <c r="FX5" s="36">
        <f>Seniori!FX5</f>
        <v>0</v>
      </c>
      <c r="FY5" s="36">
        <f>Seniori!FY5</f>
        <v>0</v>
      </c>
      <c r="FZ5" s="36">
        <f>Seniori!FZ5</f>
        <v>0</v>
      </c>
      <c r="GA5" s="36">
        <f>Seniori!GA5</f>
        <v>0</v>
      </c>
      <c r="GB5" s="36">
        <f>Seniori!GB5</f>
        <v>0</v>
      </c>
      <c r="GC5" s="36">
        <f>Seniori!GC5</f>
        <v>0</v>
      </c>
      <c r="GD5" s="36">
        <f>Seniori!GD5</f>
        <v>0</v>
      </c>
      <c r="GE5" s="36">
        <f>Seniori!GE5</f>
        <v>0</v>
      </c>
      <c r="GF5" s="36">
        <f>Seniori!GF5</f>
        <v>0</v>
      </c>
      <c r="GG5" s="36">
        <f>Seniori!GG5</f>
        <v>0</v>
      </c>
      <c r="GH5" s="36">
        <f>Seniori!GH5</f>
        <v>0</v>
      </c>
      <c r="GI5" s="36" t="str">
        <f>Seniori!GI5</f>
        <v>31.07.2022</v>
      </c>
      <c r="GJ5" s="36"/>
      <c r="GK5" s="36"/>
      <c r="GL5" s="36">
        <f>Seniori!GL5</f>
        <v>0</v>
      </c>
      <c r="GM5" s="36" t="str">
        <f>Seniori!GM5</f>
        <v>30.-31.08.</v>
      </c>
      <c r="GN5" s="36"/>
      <c r="GO5" s="36"/>
      <c r="GP5" s="36">
        <f>Seniori!GP5</f>
        <v>0</v>
      </c>
      <c r="GQ5" s="36">
        <f>Seniori!GQ5</f>
        <v>0</v>
      </c>
      <c r="GR5" s="36">
        <f>Seniori!GR5</f>
        <v>0</v>
      </c>
      <c r="GS5" s="36">
        <f>Seniori!GS5</f>
        <v>0</v>
      </c>
      <c r="GT5" s="36">
        <f>Seniori!GT5</f>
        <v>0</v>
      </c>
      <c r="GU5" s="36">
        <f>Seniori!GU5</f>
        <v>0</v>
      </c>
      <c r="GV5" s="36">
        <f>Seniori!GV5</f>
        <v>0</v>
      </c>
      <c r="GW5" s="36">
        <f>Seniori!GW5</f>
        <v>0</v>
      </c>
      <c r="GX5" s="36">
        <f>Seniori!GX5</f>
        <v>0</v>
      </c>
      <c r="GY5" s="36">
        <f>Seniori!GY5</f>
        <v>0</v>
      </c>
      <c r="GZ5" s="36">
        <f>Seniori!GZ5</f>
        <v>0</v>
      </c>
      <c r="HA5" s="36" t="str">
        <f>Seniori!HA5</f>
        <v>13.-.14.08.2022</v>
      </c>
      <c r="HB5" s="36"/>
      <c r="HC5" s="36"/>
      <c r="HD5" s="36"/>
      <c r="HE5" s="36">
        <f>Seniori!HE5</f>
        <v>0</v>
      </c>
      <c r="HF5" s="36">
        <f>Seniori!HF5</f>
        <v>0</v>
      </c>
      <c r="HG5" s="36">
        <f>Seniori!HG5</f>
        <v>0</v>
      </c>
      <c r="HH5" s="36">
        <f>Seniori!HH5</f>
        <v>0</v>
      </c>
      <c r="HI5" s="36">
        <f>Seniori!HI5</f>
        <v>0</v>
      </c>
      <c r="HJ5" s="36">
        <f>Seniori!HJ5</f>
        <v>0</v>
      </c>
      <c r="HK5" s="36">
        <f>Seniori!HK5</f>
        <v>0</v>
      </c>
      <c r="HL5" s="36">
        <f>Seniori!HL5</f>
        <v>0</v>
      </c>
      <c r="HM5" s="36">
        <f>Seniori!HM5</f>
        <v>0</v>
      </c>
      <c r="HN5" s="36">
        <f>Seniori!HN5</f>
        <v>0</v>
      </c>
      <c r="HO5" s="36" t="str">
        <f>Seniori!HO5</f>
        <v>12.-14.08.</v>
      </c>
      <c r="HP5" s="36"/>
      <c r="HQ5" s="36"/>
      <c r="HR5" s="36">
        <f>Seniori!HR5</f>
        <v>0</v>
      </c>
      <c r="HS5" s="36">
        <f>Seniori!HS5</f>
        <v>0</v>
      </c>
      <c r="HT5" s="36">
        <f>Seniori!HT5</f>
        <v>0</v>
      </c>
      <c r="HU5" s="36">
        <f>Seniori!HU5</f>
        <v>0</v>
      </c>
      <c r="HV5" s="36">
        <f>Seniori!HV5</f>
        <v>0</v>
      </c>
      <c r="HW5" s="36">
        <f>Seniori!HW5</f>
        <v>0</v>
      </c>
      <c r="HX5" s="36">
        <f>Seniori!HX5</f>
        <v>0</v>
      </c>
      <c r="HY5" s="36">
        <f>Seniori!HY5</f>
        <v>0</v>
      </c>
      <c r="HZ5" s="36">
        <f>Seniori!HZ5</f>
        <v>0</v>
      </c>
      <c r="IA5" s="36">
        <f>Seniori!IA5</f>
        <v>0</v>
      </c>
      <c r="IB5" s="36">
        <f>Seniori!IB5</f>
        <v>0</v>
      </c>
      <c r="IC5" s="36" t="str">
        <f>Seniori!IC5</f>
        <v>17.-18.03.2022</v>
      </c>
      <c r="ID5" s="36"/>
      <c r="IE5" s="36" t="str">
        <f>Seniori!IE5</f>
        <v>12.-14.08.2022</v>
      </c>
      <c r="IF5" s="36"/>
      <c r="IG5" s="36"/>
      <c r="IH5" s="36"/>
      <c r="II5" s="36">
        <f>Seniori!II5</f>
        <v>0</v>
      </c>
      <c r="IJ5" s="36" t="str">
        <f>Seniori!IJ5</f>
        <v>20.-21.08.2022</v>
      </c>
      <c r="IK5" s="36"/>
      <c r="IL5" s="36"/>
      <c r="IM5" s="36">
        <f>Seniori!IM5</f>
        <v>0</v>
      </c>
      <c r="IN5" s="36">
        <f>Seniori!IN5</f>
        <v>0</v>
      </c>
      <c r="IO5" s="36">
        <f>Seniori!IO5</f>
        <v>0</v>
      </c>
      <c r="IP5" s="36">
        <f>Seniori!IP5</f>
        <v>0</v>
      </c>
      <c r="IQ5" s="36">
        <f>Seniori!IQ5</f>
        <v>0</v>
      </c>
      <c r="IR5" s="36">
        <f>Seniori!IR5</f>
        <v>0</v>
      </c>
      <c r="IS5" s="36">
        <f>Seniori!IS5</f>
        <v>0</v>
      </c>
      <c r="IT5" s="36">
        <f>Seniori!IT5</f>
        <v>0</v>
      </c>
      <c r="IU5" s="36">
        <f>Seniori!IU5</f>
        <v>0</v>
      </c>
      <c r="IV5" s="36" t="str">
        <f>Seniori!IV5</f>
        <v>28.-30.08.2022</v>
      </c>
      <c r="IW5" s="36"/>
      <c r="IX5" s="36" t="str">
        <f>Seniori!IX5</f>
        <v>29.-30.08.2022</v>
      </c>
      <c r="IY5" s="36"/>
      <c r="IZ5" s="36"/>
      <c r="JA5" s="36">
        <f>Seniori!JA5</f>
        <v>0</v>
      </c>
      <c r="JB5" s="36">
        <f>Seniori!JB5</f>
        <v>0</v>
      </c>
      <c r="JC5" s="36">
        <f>Seniori!JC5</f>
        <v>0</v>
      </c>
      <c r="JD5" s="36">
        <f>Seniori!JD5</f>
        <v>0</v>
      </c>
      <c r="JE5" s="36">
        <f>Seniori!JE5</f>
        <v>0</v>
      </c>
      <c r="JF5" s="36">
        <f>Seniori!JF5</f>
        <v>0</v>
      </c>
      <c r="JG5" s="36">
        <f>Seniori!JG5</f>
        <v>0</v>
      </c>
      <c r="JH5" s="36">
        <f>Seniori!JH5</f>
        <v>0</v>
      </c>
      <c r="JI5" s="36">
        <f>Seniori!JI5</f>
        <v>0</v>
      </c>
      <c r="JJ5" s="36">
        <f>Seniori!JJ5</f>
        <v>0</v>
      </c>
      <c r="JK5" s="36" t="str">
        <f>Seniori!JK5</f>
        <v>17.-18.09.2022</v>
      </c>
      <c r="JL5" s="36"/>
      <c r="JM5" s="36"/>
      <c r="JN5" s="36">
        <f>Seniori!JN5</f>
        <v>0</v>
      </c>
      <c r="JO5" s="36">
        <f>Seniori!JO5</f>
        <v>0</v>
      </c>
      <c r="JP5" s="36">
        <f>Seniori!JP5</f>
        <v>0</v>
      </c>
      <c r="JQ5" s="36">
        <f>Seniori!JQ5</f>
        <v>0</v>
      </c>
      <c r="JR5" s="36">
        <f>Seniori!JR5</f>
        <v>0</v>
      </c>
      <c r="JS5" s="36">
        <f>Seniori!JS5</f>
        <v>0</v>
      </c>
      <c r="JT5" s="36">
        <f>Seniori!JT5</f>
        <v>0</v>
      </c>
      <c r="JU5" s="36">
        <f>Seniori!JU5</f>
        <v>0</v>
      </c>
      <c r="JV5" s="36">
        <f>Seniori!JV5</f>
        <v>0</v>
      </c>
      <c r="JW5" s="36">
        <f>Seniori!JW5</f>
        <v>0</v>
      </c>
      <c r="JX5" s="36">
        <f>Seniori!JX5</f>
        <v>0</v>
      </c>
      <c r="JY5" s="36">
        <f>Seniori!JY5</f>
        <v>0</v>
      </c>
      <c r="JZ5" s="36">
        <f>Seniori!JZ5</f>
        <v>0</v>
      </c>
      <c r="KA5" s="36">
        <f>Seniori!KA5</f>
        <v>0</v>
      </c>
      <c r="KB5" s="36">
        <f>Seniori!KB5</f>
        <v>0</v>
      </c>
      <c r="KC5" s="36">
        <f>Seniori!KC5</f>
        <v>0</v>
      </c>
      <c r="KD5" s="36">
        <f>Seniori!KD5</f>
        <v>0</v>
      </c>
      <c r="KE5" s="36">
        <f>Seniori!KE5</f>
        <v>0</v>
      </c>
      <c r="KF5" s="36">
        <f>Seniori!KF5</f>
        <v>0</v>
      </c>
      <c r="KG5" s="36">
        <f>Seniori!KG5</f>
        <v>0</v>
      </c>
      <c r="KH5" s="36">
        <f>Seniori!KH5</f>
        <v>0</v>
      </c>
      <c r="KI5" s="36">
        <f>Seniori!KI5</f>
        <v>0</v>
      </c>
      <c r="KJ5" s="36">
        <f>Seniori!KJ5</f>
        <v>0</v>
      </c>
      <c r="KK5" s="36" t="str">
        <f>Seniori!KK5</f>
        <v>24.09.2022</v>
      </c>
      <c r="KL5" s="36"/>
      <c r="KM5" s="36" t="str">
        <f>Seniori!KM5</f>
        <v>08.-09.10.2022</v>
      </c>
      <c r="KN5" s="36"/>
      <c r="KO5" s="36"/>
      <c r="KP5" s="36">
        <f>Seniori!KP5</f>
        <v>0</v>
      </c>
      <c r="KQ5" s="36">
        <f>Seniori!KQ5</f>
        <v>0</v>
      </c>
      <c r="KR5" s="36">
        <f>Seniori!KR5</f>
        <v>0</v>
      </c>
      <c r="KS5" s="36">
        <f>Seniori!KS5</f>
        <v>0</v>
      </c>
      <c r="KT5" s="36">
        <f>Seniori!KT5</f>
        <v>0</v>
      </c>
      <c r="KU5" s="36">
        <f>Seniori!KU5</f>
        <v>0</v>
      </c>
      <c r="KV5" s="36">
        <f>Seniori!KV5</f>
        <v>0</v>
      </c>
      <c r="KW5" s="36">
        <f>Seniori!KW5</f>
        <v>0</v>
      </c>
      <c r="KX5" s="36">
        <f>Seniori!KX5</f>
        <v>0</v>
      </c>
      <c r="KY5" s="36">
        <f>Seniori!KY5</f>
        <v>0</v>
      </c>
      <c r="KZ5" s="36">
        <f>Seniori!KZ5</f>
        <v>0</v>
      </c>
      <c r="LA5" s="36" t="str">
        <f>Seniori!LA5</f>
        <v>15.10.2022</v>
      </c>
      <c r="LB5" s="36"/>
      <c r="LC5" s="36"/>
      <c r="LD5" s="36">
        <f>Seniori!LD5</f>
        <v>0</v>
      </c>
      <c r="LE5" s="36">
        <f>Seniori!LE5</f>
        <v>0</v>
      </c>
      <c r="LF5" s="36">
        <f>Seniori!LF5</f>
        <v>0</v>
      </c>
      <c r="LG5" s="36">
        <f>Seniori!LG5</f>
        <v>0</v>
      </c>
      <c r="LH5" s="36">
        <f>Seniori!LH5</f>
        <v>0</v>
      </c>
      <c r="LI5" s="36" t="str">
        <f>Seniori!LI5</f>
        <v>13.-15.05.2022</v>
      </c>
      <c r="LJ5" s="36"/>
      <c r="LK5" s="36"/>
      <c r="LL5" s="36"/>
      <c r="LM5" s="36" t="str">
        <f>Seniori!LM5</f>
        <v>21.-22.10.2022</v>
      </c>
      <c r="LN5" s="36"/>
      <c r="LO5" s="36"/>
      <c r="LP5" s="36"/>
      <c r="LQ5" s="36">
        <f>Seniori!LQ5</f>
        <v>0</v>
      </c>
      <c r="LR5" s="36">
        <f>Seniori!LR5</f>
        <v>0</v>
      </c>
      <c r="LS5" s="36">
        <f>Seniori!LS5</f>
        <v>0</v>
      </c>
      <c r="LT5" s="36">
        <f>Seniori!LT5</f>
        <v>0</v>
      </c>
      <c r="LU5" s="36">
        <f>Seniori!LU5</f>
        <v>0</v>
      </c>
      <c r="LV5" s="36">
        <f>Seniori!LV5</f>
        <v>0</v>
      </c>
      <c r="LW5" s="36">
        <f>Seniori!LW5</f>
        <v>0</v>
      </c>
      <c r="LX5" s="36">
        <f>Seniori!LX5</f>
        <v>0</v>
      </c>
      <c r="LY5" s="36">
        <f>Seniori!LY5</f>
        <v>0</v>
      </c>
      <c r="LZ5" s="36">
        <f>Seniori!LZ5</f>
        <v>0</v>
      </c>
      <c r="MA5" s="36">
        <f>Seniori!MA5</f>
        <v>0</v>
      </c>
      <c r="MB5" s="36">
        <f>Seniori!MB5</f>
        <v>0</v>
      </c>
      <c r="MC5" s="36">
        <f>Seniori!MC5</f>
        <v>0</v>
      </c>
      <c r="MD5" s="36">
        <f>Seniori!MD5</f>
        <v>0</v>
      </c>
      <c r="ME5" s="36">
        <f>Seniori!ME5</f>
        <v>0</v>
      </c>
    </row>
    <row r="6" spans="1:343" s="35" customFormat="1" ht="18" customHeight="1" x14ac:dyDescent="0.25">
      <c r="A6" s="254"/>
      <c r="B6" s="248"/>
      <c r="C6" s="248"/>
      <c r="D6" s="248"/>
      <c r="E6" s="248"/>
      <c r="F6" s="248"/>
      <c r="G6" s="248"/>
      <c r="H6" s="248"/>
      <c r="I6" s="251"/>
      <c r="J6" s="251"/>
      <c r="K6" s="34" t="str">
        <f>Seniori!K6</f>
        <v>Motešice</v>
      </c>
      <c r="L6" s="34"/>
      <c r="M6" s="34">
        <f>Seniori!M6</f>
        <v>0</v>
      </c>
      <c r="N6" s="34">
        <f>Seniori!N6</f>
        <v>0</v>
      </c>
      <c r="O6" s="34">
        <f>Seniori!O6</f>
        <v>0</v>
      </c>
      <c r="P6" s="34">
        <f>Seniori!P6</f>
        <v>0</v>
      </c>
      <c r="Q6" s="34">
        <f>Seniori!Q6</f>
        <v>0</v>
      </c>
      <c r="R6" s="34" t="str">
        <f>Seniori!R6</f>
        <v>Motešice</v>
      </c>
      <c r="S6" s="34"/>
      <c r="T6" s="34"/>
      <c r="U6" s="34"/>
      <c r="V6" s="34">
        <f>Seniori!V6</f>
        <v>0</v>
      </c>
      <c r="W6" s="34">
        <f>Seniori!W6</f>
        <v>0</v>
      </c>
      <c r="X6" s="34">
        <f>Seniori!X6</f>
        <v>0</v>
      </c>
      <c r="Y6" s="34" t="str">
        <f>Seniori!Y6</f>
        <v>Motešice CDI</v>
      </c>
      <c r="Z6" s="34">
        <f>Seniori!Z6</f>
        <v>0</v>
      </c>
      <c r="AA6" s="34" t="str">
        <f>Seniori!AA6</f>
        <v>Motešice</v>
      </c>
      <c r="AB6" s="34"/>
      <c r="AC6" s="34"/>
      <c r="AD6" s="34">
        <f>Seniori!AD6</f>
        <v>0</v>
      </c>
      <c r="AE6" s="34">
        <f>Seniori!AE6</f>
        <v>0</v>
      </c>
      <c r="AF6" s="34">
        <f>Seniori!AF6</f>
        <v>0</v>
      </c>
      <c r="AG6" s="34">
        <f>Seniori!AG6</f>
        <v>0</v>
      </c>
      <c r="AH6" s="34" t="str">
        <f>Seniori!AH6</f>
        <v>Pezinok</v>
      </c>
      <c r="AI6" s="34"/>
      <c r="AJ6" s="34"/>
      <c r="AK6" s="34">
        <f>Seniori!AK6</f>
        <v>0</v>
      </c>
      <c r="AL6" s="34">
        <f>Seniori!AL6</f>
        <v>0</v>
      </c>
      <c r="AM6" s="34">
        <f>Seniori!AM6</f>
        <v>0</v>
      </c>
      <c r="AN6" s="34">
        <f>Seniori!AN6</f>
        <v>0</v>
      </c>
      <c r="AO6" s="34" t="str">
        <f>Seniori!AO6</f>
        <v>Veľký Šariš</v>
      </c>
      <c r="AP6" s="34">
        <f>Seniori!AP6</f>
        <v>0</v>
      </c>
      <c r="AQ6" s="34" t="str">
        <f>Seniori!AQ6</f>
        <v>Motešice</v>
      </c>
      <c r="AR6" s="34"/>
      <c r="AS6" s="34"/>
      <c r="AT6" s="34"/>
      <c r="AU6" s="34">
        <f>Seniori!AU6</f>
        <v>0</v>
      </c>
      <c r="AV6" s="34">
        <f>Seniori!AV6</f>
        <v>0</v>
      </c>
      <c r="AW6" s="34">
        <f>Seniori!AW6</f>
        <v>0</v>
      </c>
      <c r="AX6" s="34">
        <f>Seniori!AX6</f>
        <v>0</v>
      </c>
      <c r="AY6" s="34">
        <f>Seniori!AY6</f>
        <v>0</v>
      </c>
      <c r="AZ6" s="34">
        <f>Seniori!AZ6</f>
        <v>0</v>
      </c>
      <c r="BA6" s="34">
        <f>Seniori!BA6</f>
        <v>0</v>
      </c>
      <c r="BB6" s="34">
        <f>Seniori!BB6</f>
        <v>0</v>
      </c>
      <c r="BC6" s="34">
        <f>Seniori!BC6</f>
        <v>0</v>
      </c>
      <c r="BD6" s="34">
        <f>Seniori!BD6</f>
        <v>0</v>
      </c>
      <c r="BE6" s="34">
        <f>Seniori!BE6</f>
        <v>0</v>
      </c>
      <c r="BF6" s="34">
        <f>Seniori!BF6</f>
        <v>0</v>
      </c>
      <c r="BG6" s="34">
        <f>Seniori!BG6</f>
        <v>0</v>
      </c>
      <c r="BH6" s="34" t="str">
        <f>Seniori!BH6</f>
        <v>Pezinok</v>
      </c>
      <c r="BI6" s="34"/>
      <c r="BJ6" s="34"/>
      <c r="BK6" s="34">
        <f>Seniori!BK6</f>
        <v>0</v>
      </c>
      <c r="BL6" s="34">
        <f>Seniori!BL6</f>
        <v>0</v>
      </c>
      <c r="BM6" s="34">
        <f>Seniori!BM6</f>
        <v>0</v>
      </c>
      <c r="BN6" s="34">
        <f>Seniori!BN6</f>
        <v>0</v>
      </c>
      <c r="BO6" s="34" t="str">
        <f>Seniori!BO6</f>
        <v>Gőssendorf AUT CDI</v>
      </c>
      <c r="BP6" s="34"/>
      <c r="BQ6" s="34"/>
      <c r="BR6" s="34"/>
      <c r="BS6" s="34" t="str">
        <f>Seniori!BS6</f>
        <v>Máriakálnok HUN</v>
      </c>
      <c r="BT6" s="34"/>
      <c r="BU6" s="34"/>
      <c r="BV6" s="34"/>
      <c r="BW6" s="34">
        <f>Seniori!BW6</f>
        <v>0</v>
      </c>
      <c r="BX6" s="34">
        <f>Seniori!BX6</f>
        <v>0</v>
      </c>
      <c r="BY6" s="34">
        <f>Seniori!BY6</f>
        <v>0</v>
      </c>
      <c r="BZ6" s="34">
        <f>Seniori!BZ6</f>
        <v>0</v>
      </c>
      <c r="CA6" s="34">
        <f>Seniori!CA6</f>
        <v>0</v>
      </c>
      <c r="CB6" s="34" t="str">
        <f>Seniori!CB6</f>
        <v>Sokoľ</v>
      </c>
      <c r="CC6" s="34"/>
      <c r="CD6" s="34"/>
      <c r="CE6" s="34">
        <f>Seniori!CE6</f>
        <v>0</v>
      </c>
      <c r="CF6" s="34">
        <f>Seniori!CF6</f>
        <v>0</v>
      </c>
      <c r="CG6" s="34">
        <f>Seniori!CG6</f>
        <v>0</v>
      </c>
      <c r="CH6" s="34" t="str">
        <f>Seniori!CH6</f>
        <v>Panská Lícha CZE</v>
      </c>
      <c r="CI6" s="34"/>
      <c r="CJ6" s="34"/>
      <c r="CK6" s="34">
        <f>Seniori!CK6</f>
        <v>0</v>
      </c>
      <c r="CL6" s="34" t="str">
        <f>Seniori!CL6</f>
        <v>Vígľaš</v>
      </c>
      <c r="CM6" s="34"/>
      <c r="CN6" s="34"/>
      <c r="CO6" s="34">
        <f>Seniori!CO6</f>
        <v>0</v>
      </c>
      <c r="CP6" s="34">
        <f>Seniori!CP6</f>
        <v>0</v>
      </c>
      <c r="CQ6" s="34">
        <f>Seniori!CQ6</f>
        <v>0</v>
      </c>
      <c r="CR6" s="34" t="str">
        <f>Seniori!CR6</f>
        <v>Olomouc CZE CDI</v>
      </c>
      <c r="CS6" s="34"/>
      <c r="CT6" s="34"/>
      <c r="CU6" s="34"/>
      <c r="CV6" s="34" t="str">
        <f>Seniori!CV6</f>
        <v>Sokoľ</v>
      </c>
      <c r="CW6" s="34"/>
      <c r="CX6" s="34"/>
      <c r="CY6" s="34">
        <f>Seniori!CY6</f>
        <v>0</v>
      </c>
      <c r="CZ6" s="34">
        <f>Seniori!CZ6</f>
        <v>0</v>
      </c>
      <c r="DA6" s="34" t="str">
        <f>Seniori!DA6</f>
        <v>Topoľčianky</v>
      </c>
      <c r="DB6" s="34"/>
      <c r="DC6" s="34"/>
      <c r="DD6" s="34"/>
      <c r="DE6" s="34">
        <f>Seniori!DE6</f>
        <v>0</v>
      </c>
      <c r="DF6" s="34">
        <f>Seniori!DF6</f>
        <v>0</v>
      </c>
      <c r="DG6" s="34">
        <f>Seniori!DG6</f>
        <v>0</v>
      </c>
      <c r="DH6" s="34">
        <f>Seniori!DH6</f>
        <v>0</v>
      </c>
      <c r="DI6" s="34">
        <f>Seniori!DI6</f>
        <v>0</v>
      </c>
      <c r="DJ6" s="34">
        <f>Seniori!DJ6</f>
        <v>0</v>
      </c>
      <c r="DK6" s="34">
        <f>Seniori!DK6</f>
        <v>0</v>
      </c>
      <c r="DL6" s="34">
        <f>Seniori!DL6</f>
        <v>0</v>
      </c>
      <c r="DM6" s="34">
        <f>Seniori!DM6</f>
        <v>0</v>
      </c>
      <c r="DN6" s="34">
        <f>Seniori!DN6</f>
        <v>0</v>
      </c>
      <c r="DO6" s="34">
        <f>Seniori!DO6</f>
        <v>0</v>
      </c>
      <c r="DP6" s="34" t="str">
        <f>Seniori!DP6</f>
        <v>Šamorín CDI</v>
      </c>
      <c r="DQ6" s="34"/>
      <c r="DR6" s="34"/>
      <c r="DS6" s="34"/>
      <c r="DT6" s="34">
        <f>Seniori!DT6</f>
        <v>0</v>
      </c>
      <c r="DU6" s="34">
        <f>Seniori!DU6</f>
        <v>0</v>
      </c>
      <c r="DV6" s="34">
        <f>Seniori!DV6</f>
        <v>0</v>
      </c>
      <c r="DW6" s="34">
        <f>Seniori!DW6</f>
        <v>0</v>
      </c>
      <c r="DX6" s="34">
        <f>Seniori!DX6</f>
        <v>0</v>
      </c>
      <c r="DY6" s="34">
        <f>Seniori!DY6</f>
        <v>0</v>
      </c>
      <c r="DZ6" s="34">
        <f>Seniori!DZ6</f>
        <v>0</v>
      </c>
      <c r="EA6" s="34" t="str">
        <f>Seniori!EA6</f>
        <v>Šamorín</v>
      </c>
      <c r="EB6" s="34"/>
      <c r="EC6" s="34"/>
      <c r="ED6" s="34"/>
      <c r="EE6" s="34">
        <f>Seniori!EE6</f>
        <v>0</v>
      </c>
      <c r="EF6" s="34" t="str">
        <f>Seniori!EF6</f>
        <v>Sokoľ</v>
      </c>
      <c r="EG6" s="34">
        <f>Seniori!EG6</f>
        <v>0</v>
      </c>
      <c r="EH6" s="34">
        <f>Seniori!EH6</f>
        <v>0</v>
      </c>
      <c r="EI6" s="34">
        <f>Seniori!EI6</f>
        <v>0</v>
      </c>
      <c r="EJ6" s="34">
        <f>Seniori!EJ6</f>
        <v>0</v>
      </c>
      <c r="EK6" s="34">
        <f>Seniori!EK6</f>
        <v>0</v>
      </c>
      <c r="EL6" s="34" t="str">
        <f>Seniori!EL6</f>
        <v>Panská Lícha CZE</v>
      </c>
      <c r="EM6" s="34" t="str">
        <f>Seniori!EM6</f>
        <v>Topoľčianky MSR</v>
      </c>
      <c r="EN6" s="34"/>
      <c r="EO6" s="34"/>
      <c r="EP6" s="34"/>
      <c r="EQ6" s="34">
        <f>Seniori!EQ6</f>
        <v>0</v>
      </c>
      <c r="ER6" s="34">
        <f>Seniori!ER6</f>
        <v>0</v>
      </c>
      <c r="ES6" s="34">
        <f>Seniori!ES6</f>
        <v>0</v>
      </c>
      <c r="ET6" s="34">
        <f>Seniori!ET6</f>
        <v>0</v>
      </c>
      <c r="EU6" s="34">
        <f>Seniori!EU6</f>
        <v>0</v>
      </c>
      <c r="EV6" s="34">
        <f>Seniori!EV6</f>
        <v>0</v>
      </c>
      <c r="EW6" s="34">
        <f>Seniori!EW6</f>
        <v>0</v>
      </c>
      <c r="EX6" s="34">
        <f>Seniori!EX6</f>
        <v>0</v>
      </c>
      <c r="EY6" s="34">
        <f>Seniori!EY6</f>
        <v>0</v>
      </c>
      <c r="EZ6" s="34">
        <f>Seniori!EZ6</f>
        <v>0</v>
      </c>
      <c r="FA6" s="34">
        <f>Seniori!FA6</f>
        <v>0</v>
      </c>
      <c r="FB6" s="34">
        <f>Seniori!FB6</f>
        <v>0</v>
      </c>
      <c r="FC6" s="34">
        <f>Seniori!FC6</f>
        <v>0</v>
      </c>
      <c r="FD6" s="34">
        <f>Seniori!FD6</f>
        <v>0</v>
      </c>
      <c r="FE6" s="34">
        <f>Seniori!FE6</f>
        <v>0</v>
      </c>
      <c r="FF6" s="34" t="str">
        <f>Seniori!FF6</f>
        <v>Motešice</v>
      </c>
      <c r="FG6" s="34"/>
      <c r="FH6" s="34"/>
      <c r="FI6" s="34">
        <f>Seniori!FI6</f>
        <v>0</v>
      </c>
      <c r="FJ6" s="34">
        <f>Seniori!FJ6</f>
        <v>0</v>
      </c>
      <c r="FK6" s="34">
        <f>Seniori!FK6</f>
        <v>0</v>
      </c>
      <c r="FL6" s="34">
        <f>Seniori!FL6</f>
        <v>0</v>
      </c>
      <c r="FM6" s="34">
        <f>Seniori!FM6</f>
        <v>0</v>
      </c>
      <c r="FN6" s="34" t="str">
        <f>Seniori!FN6</f>
        <v>Motešice</v>
      </c>
      <c r="FO6" s="34"/>
      <c r="FP6" s="34"/>
      <c r="FQ6" s="34">
        <f>Seniori!FQ6</f>
        <v>0</v>
      </c>
      <c r="FR6" s="34" t="str">
        <f>Seniori!FR6</f>
        <v>Topoľčianky MSR</v>
      </c>
      <c r="FS6" s="34"/>
      <c r="FT6" s="34"/>
      <c r="FU6" s="34">
        <f>Seniori!FU6</f>
        <v>0</v>
      </c>
      <c r="FV6" s="34">
        <f>Seniori!FV6</f>
        <v>0</v>
      </c>
      <c r="FW6" s="34">
        <f>Seniori!FW6</f>
        <v>0</v>
      </c>
      <c r="FX6" s="34">
        <f>Seniori!FX6</f>
        <v>0</v>
      </c>
      <c r="FY6" s="34">
        <f>Seniori!FY6</f>
        <v>0</v>
      </c>
      <c r="FZ6" s="34">
        <f>Seniori!FZ6</f>
        <v>0</v>
      </c>
      <c r="GA6" s="34">
        <f>Seniori!GA6</f>
        <v>0</v>
      </c>
      <c r="GB6" s="34">
        <f>Seniori!GB6</f>
        <v>0</v>
      </c>
      <c r="GC6" s="34">
        <f>Seniori!GC6</f>
        <v>0</v>
      </c>
      <c r="GD6" s="34">
        <f>Seniori!GD6</f>
        <v>0</v>
      </c>
      <c r="GE6" s="34">
        <f>Seniori!GE6</f>
        <v>0</v>
      </c>
      <c r="GF6" s="34">
        <f>Seniori!GF6</f>
        <v>0</v>
      </c>
      <c r="GG6" s="34">
        <f>Seniori!GG6</f>
        <v>0</v>
      </c>
      <c r="GH6" s="34">
        <f>Seniori!GH6</f>
        <v>0</v>
      </c>
      <c r="GI6" s="34" t="str">
        <f>Seniori!GI6</f>
        <v>Spišská Teplica</v>
      </c>
      <c r="GJ6" s="34"/>
      <c r="GK6" s="34"/>
      <c r="GL6" s="34">
        <f>Seniori!GL6</f>
        <v>0</v>
      </c>
      <c r="GM6" s="34" t="str">
        <f>Seniori!GM6</f>
        <v>Olomouc CZE</v>
      </c>
      <c r="GN6" s="34"/>
      <c r="GO6" s="34"/>
      <c r="GP6" s="34">
        <f>Seniori!GP6</f>
        <v>0</v>
      </c>
      <c r="GQ6" s="34">
        <f>Seniori!GQ6</f>
        <v>0</v>
      </c>
      <c r="GR6" s="34">
        <f>Seniori!GR6</f>
        <v>0</v>
      </c>
      <c r="GS6" s="34">
        <f>Seniori!GS6</f>
        <v>0</v>
      </c>
      <c r="GT6" s="34">
        <f>Seniori!GT6</f>
        <v>0</v>
      </c>
      <c r="GU6" s="34">
        <f>Seniori!GU6</f>
        <v>0</v>
      </c>
      <c r="GV6" s="34">
        <f>Seniori!GV6</f>
        <v>0</v>
      </c>
      <c r="GW6" s="34">
        <f>Seniori!GW6</f>
        <v>0</v>
      </c>
      <c r="GX6" s="34">
        <f>Seniori!GX6</f>
        <v>0</v>
      </c>
      <c r="GY6" s="34">
        <f>Seniori!GY6</f>
        <v>0</v>
      </c>
      <c r="GZ6" s="34">
        <f>Seniori!GZ6</f>
        <v>0</v>
      </c>
      <c r="HA6" s="34" t="str">
        <f>Seniori!HA6</f>
        <v>Szilvásvárad HUN</v>
      </c>
      <c r="HB6" s="34"/>
      <c r="HC6" s="34"/>
      <c r="HD6" s="34"/>
      <c r="HE6" s="34">
        <f>Seniori!HE6</f>
        <v>0</v>
      </c>
      <c r="HF6" s="34">
        <f>Seniori!HF6</f>
        <v>0</v>
      </c>
      <c r="HG6" s="34">
        <f>Seniori!HG6</f>
        <v>0</v>
      </c>
      <c r="HH6" s="34">
        <f>Seniori!HH6</f>
        <v>0</v>
      </c>
      <c r="HI6" s="34">
        <f>Seniori!HI6</f>
        <v>0</v>
      </c>
      <c r="HJ6" s="34">
        <f>Seniori!HJ6</f>
        <v>0</v>
      </c>
      <c r="HK6" s="34">
        <f>Seniori!HK6</f>
        <v>0</v>
      </c>
      <c r="HL6" s="34">
        <f>Seniori!HL6</f>
        <v>0</v>
      </c>
      <c r="HM6" s="34">
        <f>Seniori!HM6</f>
        <v>0</v>
      </c>
      <c r="HN6" s="34">
        <f>Seniori!HN6</f>
        <v>0</v>
      </c>
      <c r="HO6" s="34" t="str">
        <f>Seniori!HO6</f>
        <v>Vígľaš MSR</v>
      </c>
      <c r="HP6" s="34"/>
      <c r="HQ6" s="34"/>
      <c r="HR6" s="34">
        <f>Seniori!HR6</f>
        <v>0</v>
      </c>
      <c r="HS6" s="34">
        <f>Seniori!HS6</f>
        <v>0</v>
      </c>
      <c r="HT6" s="34">
        <f>Seniori!HT6</f>
        <v>0</v>
      </c>
      <c r="HU6" s="34">
        <f>Seniori!HU6</f>
        <v>0</v>
      </c>
      <c r="HV6" s="34">
        <f>Seniori!HV6</f>
        <v>0</v>
      </c>
      <c r="HW6" s="34">
        <f>Seniori!HW6</f>
        <v>0</v>
      </c>
      <c r="HX6" s="34">
        <f>Seniori!HX6</f>
        <v>0</v>
      </c>
      <c r="HY6" s="34">
        <f>Seniori!HY6</f>
        <v>0</v>
      </c>
      <c r="HZ6" s="34">
        <f>Seniori!HZ6</f>
        <v>0</v>
      </c>
      <c r="IA6" s="34">
        <f>Seniori!IA6</f>
        <v>0</v>
      </c>
      <c r="IB6" s="34">
        <f>Seniori!IB6</f>
        <v>0</v>
      </c>
      <c r="IC6" s="34" t="str">
        <f>Seniori!IC6</f>
        <v>Ornago ITA CDI</v>
      </c>
      <c r="ID6" s="34"/>
      <c r="IE6" s="34" t="str">
        <f>Seniori!IE6</f>
        <v>Stadl Paura AUT</v>
      </c>
      <c r="IF6" s="34"/>
      <c r="IG6" s="34"/>
      <c r="IH6" s="34"/>
      <c r="II6" s="34">
        <f>Seniori!II6</f>
        <v>0</v>
      </c>
      <c r="IJ6" s="34" t="str">
        <f>Seniori!IJ6</f>
        <v>Dunajský Klátov</v>
      </c>
      <c r="IK6" s="34"/>
      <c r="IL6" s="34"/>
      <c r="IM6" s="34">
        <f>Seniori!IM6</f>
        <v>0</v>
      </c>
      <c r="IN6" s="34">
        <f>Seniori!IN6</f>
        <v>0</v>
      </c>
      <c r="IO6" s="34">
        <f>Seniori!IO6</f>
        <v>0</v>
      </c>
      <c r="IP6" s="34">
        <f>Seniori!IP6</f>
        <v>0</v>
      </c>
      <c r="IQ6" s="34">
        <f>Seniori!IQ6</f>
        <v>0</v>
      </c>
      <c r="IR6" s="34">
        <f>Seniori!IR6</f>
        <v>0</v>
      </c>
      <c r="IS6" s="34">
        <f>Seniori!IS6</f>
        <v>0</v>
      </c>
      <c r="IT6" s="34">
        <f>Seniori!IT6</f>
        <v>0</v>
      </c>
      <c r="IU6" s="34">
        <f>Seniori!IU6</f>
        <v>0</v>
      </c>
      <c r="IV6" s="34" t="str">
        <f>Seniori!IV6</f>
        <v>Šamorín CDI</v>
      </c>
      <c r="IW6" s="34"/>
      <c r="IX6" s="34" t="str">
        <f>Seniori!IX6</f>
        <v>Šamorín</v>
      </c>
      <c r="IY6" s="34"/>
      <c r="IZ6" s="34"/>
      <c r="JA6" s="34">
        <f>Seniori!JA6</f>
        <v>0</v>
      </c>
      <c r="JB6" s="34">
        <f>Seniori!JB6</f>
        <v>0</v>
      </c>
      <c r="JC6" s="34">
        <f>Seniori!JC6</f>
        <v>0</v>
      </c>
      <c r="JD6" s="34">
        <f>Seniori!JD6</f>
        <v>0</v>
      </c>
      <c r="JE6" s="34">
        <f>Seniori!JE6</f>
        <v>0</v>
      </c>
      <c r="JF6" s="34">
        <f>Seniori!JF6</f>
        <v>0</v>
      </c>
      <c r="JG6" s="34">
        <f>Seniori!JG6</f>
        <v>0</v>
      </c>
      <c r="JH6" s="34">
        <f>Seniori!JH6</f>
        <v>0</v>
      </c>
      <c r="JI6" s="34">
        <f>Seniori!JI6</f>
        <v>0</v>
      </c>
      <c r="JJ6" s="34">
        <f>Seniori!JJ6</f>
        <v>0</v>
      </c>
      <c r="JK6" s="34" t="str">
        <f>Seniori!JK6</f>
        <v>Motešice</v>
      </c>
      <c r="JL6" s="34"/>
      <c r="JM6" s="34"/>
      <c r="JN6" s="34">
        <f>Seniori!JN6</f>
        <v>0</v>
      </c>
      <c r="JO6" s="34">
        <f>Seniori!JO6</f>
        <v>0</v>
      </c>
      <c r="JP6" s="34">
        <f>Seniori!JP6</f>
        <v>0</v>
      </c>
      <c r="JQ6" s="34">
        <f>Seniori!JQ6</f>
        <v>0</v>
      </c>
      <c r="JR6" s="34">
        <f>Seniori!JR6</f>
        <v>0</v>
      </c>
      <c r="JS6" s="34">
        <f>Seniori!JS6</f>
        <v>0</v>
      </c>
      <c r="JT6" s="34">
        <f>Seniori!JT6</f>
        <v>0</v>
      </c>
      <c r="JU6" s="34">
        <f>Seniori!JU6</f>
        <v>0</v>
      </c>
      <c r="JV6" s="34">
        <f>Seniori!JV6</f>
        <v>0</v>
      </c>
      <c r="JW6" s="34">
        <f>Seniori!JW6</f>
        <v>0</v>
      </c>
      <c r="JX6" s="34">
        <f>Seniori!JX6</f>
        <v>0</v>
      </c>
      <c r="JY6" s="34">
        <f>Seniori!JY6</f>
        <v>0</v>
      </c>
      <c r="JZ6" s="34">
        <f>Seniori!JZ6</f>
        <v>0</v>
      </c>
      <c r="KA6" s="34">
        <f>Seniori!KA6</f>
        <v>0</v>
      </c>
      <c r="KB6" s="34">
        <f>Seniori!KB6</f>
        <v>0</v>
      </c>
      <c r="KC6" s="34">
        <f>Seniori!KC6</f>
        <v>0</v>
      </c>
      <c r="KD6" s="34">
        <f>Seniori!KD6</f>
        <v>0</v>
      </c>
      <c r="KE6" s="34">
        <f>Seniori!KE6</f>
        <v>0</v>
      </c>
      <c r="KF6" s="34">
        <f>Seniori!KF6</f>
        <v>0</v>
      </c>
      <c r="KG6" s="34">
        <f>Seniori!KG6</f>
        <v>0</v>
      </c>
      <c r="KH6" s="34">
        <f>Seniori!KH6</f>
        <v>0</v>
      </c>
      <c r="KI6" s="34">
        <f>Seniori!KI6</f>
        <v>0</v>
      </c>
      <c r="KJ6" s="34">
        <f>Seniori!KJ6</f>
        <v>0</v>
      </c>
      <c r="KK6" s="177" t="str">
        <f>Seniori!KK6</f>
        <v>Máriakálnok HUN</v>
      </c>
      <c r="KL6" s="34"/>
      <c r="KM6" s="34" t="str">
        <f>Seniori!KM6</f>
        <v>Pezinok</v>
      </c>
      <c r="KN6" s="34"/>
      <c r="KO6" s="34"/>
      <c r="KP6" s="34">
        <f>Seniori!KP6</f>
        <v>0</v>
      </c>
      <c r="KQ6" s="34">
        <f>Seniori!KQ6</f>
        <v>0</v>
      </c>
      <c r="KR6" s="34">
        <f>Seniori!KR6</f>
        <v>0</v>
      </c>
      <c r="KS6" s="34">
        <f>Seniori!KS6</f>
        <v>0</v>
      </c>
      <c r="KT6" s="34">
        <f>Seniori!KT6</f>
        <v>0</v>
      </c>
      <c r="KU6" s="34">
        <f>Seniori!KU6</f>
        <v>0</v>
      </c>
      <c r="KV6" s="34">
        <f>Seniori!KV6</f>
        <v>0</v>
      </c>
      <c r="KW6" s="34">
        <f>Seniori!KW6</f>
        <v>0</v>
      </c>
      <c r="KX6" s="34">
        <f>Seniori!KX6</f>
        <v>0</v>
      </c>
      <c r="KY6" s="34">
        <f>Seniori!KY6</f>
        <v>0</v>
      </c>
      <c r="KZ6" s="34">
        <f>Seniori!KZ6</f>
        <v>0</v>
      </c>
      <c r="LA6" s="34" t="str">
        <f>Seniori!LA6</f>
        <v>Vígľaš</v>
      </c>
      <c r="LB6" s="34"/>
      <c r="LC6" s="34"/>
      <c r="LD6" s="34">
        <f>Seniori!LD6</f>
        <v>0</v>
      </c>
      <c r="LE6" s="34">
        <f>Seniori!LE6</f>
        <v>0</v>
      </c>
      <c r="LF6" s="34">
        <f>Seniori!LF6</f>
        <v>0</v>
      </c>
      <c r="LG6" s="34">
        <f>Seniori!LG6</f>
        <v>0</v>
      </c>
      <c r="LH6" s="34">
        <f>Seniori!LH6</f>
        <v>0</v>
      </c>
      <c r="LI6" s="34" t="str">
        <f>Seniori!LI6</f>
        <v>Pilisjászfalu HUN CDI</v>
      </c>
      <c r="LJ6" s="34"/>
      <c r="LK6" s="34"/>
      <c r="LL6" s="34"/>
      <c r="LM6" s="34" t="str">
        <f>Seniori!LM6</f>
        <v>Motešice</v>
      </c>
      <c r="LN6" s="34"/>
      <c r="LO6" s="34"/>
      <c r="LP6" s="34"/>
      <c r="LQ6" s="34">
        <f>Seniori!LQ6</f>
        <v>0</v>
      </c>
      <c r="LR6" s="34">
        <f>Seniori!LR6</f>
        <v>0</v>
      </c>
      <c r="LS6" s="34">
        <f>Seniori!LS6</f>
        <v>0</v>
      </c>
      <c r="LT6" s="34">
        <f>Seniori!LT6</f>
        <v>0</v>
      </c>
      <c r="LU6" s="34">
        <f>Seniori!LU6</f>
        <v>0</v>
      </c>
      <c r="LV6" s="34">
        <f>Seniori!LV6</f>
        <v>0</v>
      </c>
      <c r="LW6" s="34">
        <f>Seniori!LW6</f>
        <v>0</v>
      </c>
      <c r="LX6" s="34">
        <f>Seniori!LX6</f>
        <v>0</v>
      </c>
      <c r="LY6" s="34">
        <f>Seniori!LY6</f>
        <v>0</v>
      </c>
      <c r="LZ6" s="34">
        <f>Seniori!LZ6</f>
        <v>0</v>
      </c>
      <c r="MA6" s="34">
        <f>Seniori!MA6</f>
        <v>0</v>
      </c>
      <c r="MB6" s="34">
        <f>Seniori!MB6</f>
        <v>0</v>
      </c>
      <c r="MC6" s="34">
        <f>Seniori!MC6</f>
        <v>0</v>
      </c>
      <c r="MD6" s="34">
        <f>Seniori!MD6</f>
        <v>0</v>
      </c>
      <c r="ME6" s="34">
        <f>Seniori!ME6</f>
        <v>0</v>
      </c>
    </row>
    <row r="7" spans="1:343" s="1" customFormat="1" ht="18" customHeight="1" x14ac:dyDescent="0.25">
      <c r="A7" s="255"/>
      <c r="B7" s="249"/>
      <c r="C7" s="249"/>
      <c r="D7" s="249"/>
      <c r="E7" s="249"/>
      <c r="F7" s="249"/>
      <c r="G7" s="249"/>
      <c r="H7" s="249"/>
      <c r="I7" s="252"/>
      <c r="J7" s="252"/>
      <c r="K7" s="28" t="str">
        <f>Seniori!K7</f>
        <v>P1</v>
      </c>
      <c r="L7" s="28" t="str">
        <f>Seniori!L7</f>
        <v>DUB</v>
      </c>
      <c r="M7" s="28" t="str">
        <f>Seniori!M7</f>
        <v>4r</v>
      </c>
      <c r="N7" s="28" t="str">
        <f>Seniori!N7</f>
        <v>DUA</v>
      </c>
      <c r="O7" s="28" t="str">
        <f>Seniori!O7</f>
        <v>JU</v>
      </c>
      <c r="P7" s="28" t="str">
        <f>Seniori!P7</f>
        <v>JD</v>
      </c>
      <c r="Q7" s="28" t="str">
        <f>Seniori!Q7</f>
        <v>IMII</v>
      </c>
      <c r="R7" s="28" t="str">
        <f>Seniori!R7</f>
        <v>P1</v>
      </c>
      <c r="S7" s="28" t="str">
        <f>Seniori!S7</f>
        <v>DUA</v>
      </c>
      <c r="T7" s="28" t="str">
        <f>Seniori!T7</f>
        <v>4r</v>
      </c>
      <c r="U7" s="28" t="str">
        <f>Seniori!U7</f>
        <v>DUB</v>
      </c>
      <c r="V7" s="28" t="str">
        <f>Seniori!V7</f>
        <v>JU</v>
      </c>
      <c r="W7" s="28" t="str">
        <f>Seniori!W7</f>
        <v>JD</v>
      </c>
      <c r="X7" s="28" t="str">
        <f>Seniori!X7</f>
        <v>GP</v>
      </c>
      <c r="Y7" s="28" t="str">
        <f>Seniori!Y7</f>
        <v>JD</v>
      </c>
      <c r="Z7" s="28" t="str">
        <f>Seniori!Z7</f>
        <v>JJ</v>
      </c>
      <c r="AA7" s="28" t="str">
        <f>Seniori!AA7</f>
        <v>P1</v>
      </c>
      <c r="AB7" s="28" t="str">
        <f>Seniori!AB7</f>
        <v>4r</v>
      </c>
      <c r="AC7" s="28" t="str">
        <f>Seniori!AC7</f>
        <v>P3</v>
      </c>
      <c r="AD7" s="28" t="str">
        <f>Seniori!AD7</f>
        <v>DUB</v>
      </c>
      <c r="AE7" s="28" t="str">
        <f>Seniori!AE7</f>
        <v>JU</v>
      </c>
      <c r="AF7" s="28" t="str">
        <f>Seniori!AF7</f>
        <v>4r</v>
      </c>
      <c r="AG7" s="28" t="str">
        <f>Seniori!AG7</f>
        <v>P4</v>
      </c>
      <c r="AH7" s="28" t="str">
        <f>Seniori!AH7</f>
        <v>P1</v>
      </c>
      <c r="AI7" s="28" t="str">
        <f>Seniori!AI7</f>
        <v>DUA</v>
      </c>
      <c r="AJ7" s="28" t="str">
        <f>Seniori!AJ7</f>
        <v>4r</v>
      </c>
      <c r="AK7" s="28" t="str">
        <f>Seniori!AK7</f>
        <v>DD</v>
      </c>
      <c r="AL7" s="28" t="str">
        <f>Seniori!AL7</f>
        <v>JD</v>
      </c>
      <c r="AM7" s="28" t="str">
        <f>Seniori!AM7</f>
        <v>YU</v>
      </c>
      <c r="AN7" s="28" t="str">
        <f>Seniori!AN7</f>
        <v>IMI</v>
      </c>
      <c r="AO7" s="28" t="str">
        <f>Seniori!AO7</f>
        <v>Z1</v>
      </c>
      <c r="AP7" s="28" t="str">
        <f>Seniori!AP7</f>
        <v>Z2</v>
      </c>
      <c r="AQ7" s="28" t="str">
        <f>Seniori!AQ7</f>
        <v>P1</v>
      </c>
      <c r="AR7" s="28" t="str">
        <f>Seniori!AR7</f>
        <v>DUA</v>
      </c>
      <c r="AS7" s="28" t="str">
        <f>Seniori!AS7</f>
        <v>4r</v>
      </c>
      <c r="AT7" s="28" t="str">
        <f>Seniori!AT7</f>
        <v>JU</v>
      </c>
      <c r="AU7" s="28" t="str">
        <f>Seniori!AU7</f>
        <v>JD</v>
      </c>
      <c r="AV7" s="28" t="str">
        <f>Seniori!AV7</f>
        <v>IMI</v>
      </c>
      <c r="AW7" s="28" t="str">
        <f>Seniori!AW7</f>
        <v>IMII</v>
      </c>
      <c r="AX7" s="28" t="str">
        <f>Seniori!AX7</f>
        <v>GP</v>
      </c>
      <c r="AY7" s="28" t="str">
        <f>Seniori!AY7</f>
        <v>P1</v>
      </c>
      <c r="AZ7" s="28" t="str">
        <f>Seniori!AZ7</f>
        <v>DUA</v>
      </c>
      <c r="BA7" s="28" t="str">
        <f>Seniori!BA7</f>
        <v>4r</v>
      </c>
      <c r="BB7" s="28" t="str">
        <f>Seniori!BB7</f>
        <v>JU</v>
      </c>
      <c r="BC7" s="28" t="str">
        <f>Seniori!BC7</f>
        <v>JD</v>
      </c>
      <c r="BD7" s="28" t="str">
        <f>Seniori!BD7</f>
        <v>IMI</v>
      </c>
      <c r="BE7" s="28" t="str">
        <f>Seniori!BE7</f>
        <v>IMII</v>
      </c>
      <c r="BF7" s="28" t="str">
        <f>Seniori!BF7</f>
        <v>GP</v>
      </c>
      <c r="BG7" s="28" t="str">
        <f>Seniori!BG7</f>
        <v>GPS</v>
      </c>
      <c r="BH7" s="28" t="str">
        <f>Seniori!BH7</f>
        <v>P1</v>
      </c>
      <c r="BI7" s="28" t="str">
        <f>Seniori!BI7</f>
        <v>Z5</v>
      </c>
      <c r="BJ7" s="28" t="str">
        <f>Seniori!BJ7</f>
        <v>4r</v>
      </c>
      <c r="BK7" s="28" t="str">
        <f>Seniori!BK7</f>
        <v>DD</v>
      </c>
      <c r="BL7" s="28" t="str">
        <f>Seniori!BL7</f>
        <v>JD</v>
      </c>
      <c r="BM7" s="28" t="str">
        <f>Seniori!BM7</f>
        <v>YU</v>
      </c>
      <c r="BN7" s="28" t="str">
        <f>Seniori!BN7</f>
        <v>IMI</v>
      </c>
      <c r="BO7" s="28" t="str">
        <f>Seniori!BO7</f>
        <v>JD</v>
      </c>
      <c r="BP7" s="28" t="str">
        <f>Seniori!BP7</f>
        <v>YD</v>
      </c>
      <c r="BQ7" s="28" t="str">
        <f>Seniori!BQ7</f>
        <v>JJ</v>
      </c>
      <c r="BR7" s="28" t="str">
        <f>Seniori!BR7</f>
        <v>YJ</v>
      </c>
      <c r="BS7" s="28" t="str">
        <f>Seniori!BS7</f>
        <v>4r</v>
      </c>
      <c r="BT7" s="28" t="str">
        <f>Seniori!BT7</f>
        <v>SG</v>
      </c>
      <c r="BU7" s="28" t="str">
        <f>Seniori!BU7</f>
        <v>YJ</v>
      </c>
      <c r="BV7" s="28" t="str">
        <f>Seniori!BV7</f>
        <v>MKZ3</v>
      </c>
      <c r="BW7" s="28" t="str">
        <f>Seniori!BW7</f>
        <v>4r</v>
      </c>
      <c r="BX7" s="28" t="str">
        <f>Seniori!BX7</f>
        <v>LS5</v>
      </c>
      <c r="BY7" s="28" t="str">
        <f>Seniori!BY7</f>
        <v>LP4</v>
      </c>
      <c r="BZ7" s="28" t="str">
        <f>Seniori!BZ7</f>
        <v>IMI</v>
      </c>
      <c r="CA7" s="28" t="str">
        <f>Seniori!CA7</f>
        <v>JD</v>
      </c>
      <c r="CB7" s="28" t="str">
        <f>Seniori!CB7</f>
        <v>GPv</v>
      </c>
      <c r="CC7" s="28" t="str">
        <f>Seniori!CC7</f>
        <v>DUA</v>
      </c>
      <c r="CD7" s="28" t="str">
        <f>Seniori!CD7</f>
        <v>DD</v>
      </c>
      <c r="CE7" s="28" t="str">
        <f>Seniori!CE7</f>
        <v>JU</v>
      </c>
      <c r="CF7" s="28" t="str">
        <f>Seniori!CF7</f>
        <v>YD</v>
      </c>
      <c r="CG7" s="28" t="str">
        <f>Seniori!CG7</f>
        <v>IMI</v>
      </c>
      <c r="CH7" s="28" t="str">
        <f>Seniori!CH7</f>
        <v>DUA</v>
      </c>
      <c r="CI7" s="28" t="str">
        <f>Seniori!CI7</f>
        <v>DD</v>
      </c>
      <c r="CJ7" s="28" t="str">
        <f>Seniori!CJ7</f>
        <v>SG</v>
      </c>
      <c r="CK7" s="28" t="str">
        <f>Seniori!CK7</f>
        <v>IMI</v>
      </c>
      <c r="CL7" s="28" t="str">
        <f>Seniori!CL7</f>
        <v>DUA</v>
      </c>
      <c r="CM7" s="28" t="str">
        <f>Seniori!CM7</f>
        <v>4r</v>
      </c>
      <c r="CN7" s="28" t="str">
        <f>Seniori!CN7</f>
        <v>L7</v>
      </c>
      <c r="CO7" s="28" t="str">
        <f>Seniori!CO7</f>
        <v>JU</v>
      </c>
      <c r="CP7" s="28" t="str">
        <f>Seniori!CP7</f>
        <v>JD</v>
      </c>
      <c r="CQ7" s="28" t="str">
        <f>Seniori!CQ7</f>
        <v>JJ</v>
      </c>
      <c r="CR7" s="28" t="str">
        <f>Seniori!CR7</f>
        <v>JD</v>
      </c>
      <c r="CS7" s="28" t="str">
        <f>Seniori!CS7</f>
        <v>YD</v>
      </c>
      <c r="CT7" s="28" t="str">
        <f>Seniori!CT7</f>
        <v>JJ</v>
      </c>
      <c r="CU7" s="28" t="str">
        <f>Seniori!CU7</f>
        <v>YJ</v>
      </c>
      <c r="CV7" s="28" t="str">
        <f>Seniori!CV7</f>
        <v>GPv</v>
      </c>
      <c r="CW7" s="28" t="str">
        <f>Seniori!CW7</f>
        <v>DUA</v>
      </c>
      <c r="CX7" s="28" t="str">
        <f>Seniori!CX7</f>
        <v>DD</v>
      </c>
      <c r="CY7" s="28" t="str">
        <f>Seniori!CY7</f>
        <v>JU</v>
      </c>
      <c r="CZ7" s="28" t="str">
        <f>Seniori!CZ7</f>
        <v>YD</v>
      </c>
      <c r="DA7" s="28" t="str">
        <f>Seniori!DA7</f>
        <v>4r</v>
      </c>
      <c r="DB7" s="28" t="str">
        <f>Seniori!DB7</f>
        <v>5rU</v>
      </c>
      <c r="DC7" s="28" t="str">
        <f>Seniori!DC7</f>
        <v>P1</v>
      </c>
      <c r="DD7" s="28" t="str">
        <f>Seniori!DD7</f>
        <v>DUA</v>
      </c>
      <c r="DE7" s="28" t="str">
        <f>Seniori!DE7</f>
        <v>DD</v>
      </c>
      <c r="DF7" s="28" t="str">
        <f>Seniori!DF7</f>
        <v>JU</v>
      </c>
      <c r="DG7" s="28" t="str">
        <f>Seniori!DG7</f>
        <v>YU</v>
      </c>
      <c r="DH7" s="28" t="str">
        <f>Seniori!DH7</f>
        <v>IMI</v>
      </c>
      <c r="DI7" s="28" t="str">
        <f>Seniori!DI7</f>
        <v>4r</v>
      </c>
      <c r="DJ7" s="28" t="str">
        <f>Seniori!DJ7</f>
        <v>5rF</v>
      </c>
      <c r="DK7" s="28" t="str">
        <f>Seniori!DK7</f>
        <v>DUB</v>
      </c>
      <c r="DL7" s="28" t="str">
        <f>Seniori!DL7</f>
        <v>DJ</v>
      </c>
      <c r="DM7" s="28" t="str">
        <f>Seniori!DM7</f>
        <v>JD</v>
      </c>
      <c r="DN7" s="28" t="str">
        <f>Seniori!DN7</f>
        <v>SG</v>
      </c>
      <c r="DO7" s="28" t="str">
        <f>Seniori!DO7</f>
        <v>IMI</v>
      </c>
      <c r="DP7" s="28" t="str">
        <f>Seniori!DP7</f>
        <v>JD</v>
      </c>
      <c r="DQ7" s="28" t="str">
        <f>Seniori!DQ7</f>
        <v>SG</v>
      </c>
      <c r="DR7" s="28" t="str">
        <f>Seniori!DR7</f>
        <v>YD</v>
      </c>
      <c r="DS7" s="28" t="str">
        <f>Seniori!DS7</f>
        <v>5rU</v>
      </c>
      <c r="DT7" s="28" t="str">
        <f>Seniori!DT7</f>
        <v>JJ</v>
      </c>
      <c r="DU7" s="28" t="str">
        <f>Seniori!DU7</f>
        <v>YJ</v>
      </c>
      <c r="DV7" s="28" t="str">
        <f>Seniori!DV7</f>
        <v>IMI</v>
      </c>
      <c r="DW7" s="28" t="str">
        <f>Seniori!DW7</f>
        <v>5rF</v>
      </c>
      <c r="DX7" s="28" t="str">
        <f>Seniori!DX7</f>
        <v>IMIv</v>
      </c>
      <c r="DY7" s="28" t="str">
        <f>Seniori!DY7</f>
        <v>Jv</v>
      </c>
      <c r="DZ7" s="28" t="str">
        <f>Seniori!DZ7</f>
        <v>Yv</v>
      </c>
      <c r="EA7" s="28" t="str">
        <f>Seniori!EA7</f>
        <v>4r</v>
      </c>
      <c r="EB7" s="28" t="str">
        <f>Seniori!EB7</f>
        <v>DUA</v>
      </c>
      <c r="EC7" s="28" t="str">
        <f>Seniori!EC7</f>
        <v>DD</v>
      </c>
      <c r="ED7" s="28" t="str">
        <f>Seniori!ED7</f>
        <v>DUB</v>
      </c>
      <c r="EE7" s="28" t="str">
        <f>Seniori!EE7</f>
        <v>DJ</v>
      </c>
      <c r="EF7" s="28" t="str">
        <f>Seniori!EF7</f>
        <v>GPv</v>
      </c>
      <c r="EG7" s="28" t="str">
        <f>Seniori!EG7</f>
        <v>DUA</v>
      </c>
      <c r="EH7" s="28" t="str">
        <f>Seniori!EH7</f>
        <v>DD</v>
      </c>
      <c r="EI7" s="28" t="str">
        <f>Seniori!EI7</f>
        <v>JU</v>
      </c>
      <c r="EJ7" s="28" t="str">
        <f>Seniori!EJ7</f>
        <v>YD</v>
      </c>
      <c r="EK7" s="28" t="str">
        <f>Seniori!EK7</f>
        <v>IMI</v>
      </c>
      <c r="EL7" s="28" t="str">
        <f>Seniori!EL7</f>
        <v>IMA</v>
      </c>
      <c r="EM7" s="28" t="str">
        <f>Seniori!EM7</f>
        <v>4r</v>
      </c>
      <c r="EN7" s="28" t="str">
        <f>Seniori!EN7</f>
        <v>5rU</v>
      </c>
      <c r="EO7" s="28" t="str">
        <f>Seniori!EO7</f>
        <v>6rU</v>
      </c>
      <c r="EP7" s="28" t="str">
        <f>Seniori!EP7</f>
        <v>P3</v>
      </c>
      <c r="EQ7" s="28" t="str">
        <f>Seniori!EQ7</f>
        <v>DUA</v>
      </c>
      <c r="ER7" s="28" t="str">
        <f>Seniori!ER7</f>
        <v>DD</v>
      </c>
      <c r="ES7" s="28" t="str">
        <f>Seniori!ES7</f>
        <v>JD</v>
      </c>
      <c r="ET7" s="28" t="str">
        <f>Seniori!ET7</f>
        <v>YU</v>
      </c>
      <c r="EU7" s="28" t="str">
        <f>Seniori!EU7</f>
        <v>IMIv</v>
      </c>
      <c r="EV7" s="28" t="str">
        <f>Seniori!EV7</f>
        <v>IMA</v>
      </c>
      <c r="EW7" s="28" t="str">
        <f>Seniori!EW7</f>
        <v>4r</v>
      </c>
      <c r="EX7" s="28" t="str">
        <f>Seniori!EX7</f>
        <v>5rF</v>
      </c>
      <c r="EY7" s="28" t="str">
        <f>Seniori!EY7</f>
        <v>P4</v>
      </c>
      <c r="EZ7" s="28" t="str">
        <f>Seniori!EZ7</f>
        <v>DUB</v>
      </c>
      <c r="FA7" s="28" t="str">
        <f>Seniori!FA7</f>
        <v>DJ</v>
      </c>
      <c r="FB7" s="28" t="str">
        <f>Seniori!FB7</f>
        <v>JJ</v>
      </c>
      <c r="FC7" s="28" t="str">
        <f>Seniori!FC7</f>
        <v>SG</v>
      </c>
      <c r="FD7" s="28" t="str">
        <f>Seniori!FD7</f>
        <v>IMI</v>
      </c>
      <c r="FE7" s="28" t="str">
        <f>Seniori!FE7</f>
        <v>GP</v>
      </c>
      <c r="FF7" s="28" t="str">
        <f>Seniori!FF7</f>
        <v>P1</v>
      </c>
      <c r="FG7" s="28" t="str">
        <f>Seniori!FG7</f>
        <v>P3</v>
      </c>
      <c r="FH7" s="28" t="str">
        <f>Seniori!FH7</f>
        <v>4r</v>
      </c>
      <c r="FI7" s="28" t="str">
        <f>Seniori!FI7</f>
        <v>DUA</v>
      </c>
      <c r="FJ7" s="28" t="str">
        <f>Seniori!FJ7</f>
        <v>DUB</v>
      </c>
      <c r="FK7" s="28" t="str">
        <f>Seniori!FK7</f>
        <v>DD</v>
      </c>
      <c r="FL7" s="28" t="str">
        <f>Seniori!FL7</f>
        <v>YU</v>
      </c>
      <c r="FM7" s="28" t="str">
        <f>Seniori!FM7</f>
        <v>IMI</v>
      </c>
      <c r="FN7" s="28" t="str">
        <f>Seniori!FN7</f>
        <v>P1</v>
      </c>
      <c r="FO7" s="28" t="str">
        <f>Seniori!FO7</f>
        <v>P3</v>
      </c>
      <c r="FP7" s="28" t="str">
        <f>Seniori!FP7</f>
        <v>4r</v>
      </c>
      <c r="FQ7" s="28" t="str">
        <f>Seniori!FQ7</f>
        <v>DUA</v>
      </c>
      <c r="FR7" s="28" t="str">
        <f>Seniori!FR7</f>
        <v>4r</v>
      </c>
      <c r="FS7" s="28" t="str">
        <f>Seniori!FS7</f>
        <v>5rU</v>
      </c>
      <c r="FT7" s="28" t="str">
        <f>Seniori!FT7</f>
        <v>DUA</v>
      </c>
      <c r="FU7" s="28" t="str">
        <f>Seniori!FU7</f>
        <v>DD</v>
      </c>
      <c r="FV7" s="28" t="str">
        <f>Seniori!FV7</f>
        <v>JU</v>
      </c>
      <c r="FW7" s="28" t="str">
        <f>Seniori!FW7</f>
        <v>SG</v>
      </c>
      <c r="FX7" s="28" t="str">
        <f>Seniori!FX7</f>
        <v>YU</v>
      </c>
      <c r="FY7" s="28" t="str">
        <f>Seniori!FY7</f>
        <v>IMI</v>
      </c>
      <c r="FZ7" s="28" t="str">
        <f>Seniori!FZ7</f>
        <v>GP</v>
      </c>
      <c r="GA7" s="28" t="str">
        <f>Seniori!GA7</f>
        <v>5rF</v>
      </c>
      <c r="GB7" s="28" t="str">
        <f>Seniori!GB7</f>
        <v>4r</v>
      </c>
      <c r="GC7" s="28" t="str">
        <f>Seniori!GC7</f>
        <v>YD</v>
      </c>
      <c r="GD7" s="28" t="str">
        <f>Seniori!GD7</f>
        <v>IMIv</v>
      </c>
      <c r="GE7" s="28" t="str">
        <f>Seniori!GE7</f>
        <v>IMA</v>
      </c>
      <c r="GF7" s="28" t="str">
        <f>Seniori!GF7</f>
        <v>JD</v>
      </c>
      <c r="GG7" s="28" t="str">
        <f>Seniori!GG7</f>
        <v>DUB</v>
      </c>
      <c r="GH7" s="28" t="str">
        <f>Seniori!GH7</f>
        <v>DD</v>
      </c>
      <c r="GI7" s="28" t="str">
        <f>Seniori!GI7</f>
        <v>Z2</v>
      </c>
      <c r="GJ7" s="28" t="str">
        <f>Seniori!GJ7</f>
        <v>Z4</v>
      </c>
      <c r="GK7" s="28" t="str">
        <f>Seniori!GK7</f>
        <v>LS1</v>
      </c>
      <c r="GL7" s="28" t="str">
        <f>Seniori!GL7</f>
        <v>LS7</v>
      </c>
      <c r="GM7" s="28" t="str">
        <f>Seniori!GM7</f>
        <v>Z1</v>
      </c>
      <c r="GN7" s="28" t="str">
        <f>Seniori!GN7</f>
        <v>DUA</v>
      </c>
      <c r="GO7" s="28" t="str">
        <f>Seniori!GO7</f>
        <v>DD</v>
      </c>
      <c r="GP7" s="28" t="str">
        <f>Seniori!GP7</f>
        <v>JU</v>
      </c>
      <c r="GQ7" s="28" t="str">
        <f>Seniori!GQ7</f>
        <v>YU</v>
      </c>
      <c r="GR7" s="28" t="str">
        <f>Seniori!GR7</f>
        <v>SG</v>
      </c>
      <c r="GS7" s="28" t="str">
        <f>Seniori!GS7</f>
        <v>IMA</v>
      </c>
      <c r="GT7" s="28" t="str">
        <f>Seniori!GT7</f>
        <v>DUA</v>
      </c>
      <c r="GU7" s="28" t="str">
        <f>Seniori!GU7</f>
        <v>DD</v>
      </c>
      <c r="GV7" s="28" t="str">
        <f>Seniori!GV7</f>
        <v>DJ</v>
      </c>
      <c r="GW7" s="28" t="str">
        <f>Seniori!GW7</f>
        <v>JU</v>
      </c>
      <c r="GX7" s="28" t="str">
        <f>Seniori!GX7</f>
        <v>JD</v>
      </c>
      <c r="GY7" s="28" t="str">
        <f>Seniori!GY7</f>
        <v>SG</v>
      </c>
      <c r="GZ7" s="28" t="str">
        <f>Seniori!GZ7</f>
        <v>IMI</v>
      </c>
      <c r="HA7" s="28" t="str">
        <f>Seniori!HA7</f>
        <v>4r</v>
      </c>
      <c r="HB7" s="28" t="str">
        <f>Seniori!HB7</f>
        <v>5rU</v>
      </c>
      <c r="HC7" s="28" t="str">
        <f>Seniori!HC7</f>
        <v>DD</v>
      </c>
      <c r="HD7" s="28" t="str">
        <f>Seniori!HD7</f>
        <v>JD</v>
      </c>
      <c r="HE7" s="28" t="str">
        <f>Seniori!HE7</f>
        <v>SG</v>
      </c>
      <c r="HF7" s="28" t="str">
        <f>Seniori!HF7</f>
        <v>IMII</v>
      </c>
      <c r="HG7" s="28" t="str">
        <f>Seniori!HG7</f>
        <v>IMI</v>
      </c>
      <c r="HH7" s="28" t="str">
        <f>Seniori!HH7</f>
        <v>4r</v>
      </c>
      <c r="HI7" s="28" t="str">
        <f>Seniori!HI7</f>
        <v>5rF</v>
      </c>
      <c r="HJ7" s="28" t="str">
        <f>Seniori!HJ7</f>
        <v>DJ</v>
      </c>
      <c r="HK7" s="28" t="str">
        <f>Seniori!HK7</f>
        <v>JJ</v>
      </c>
      <c r="HL7" s="28" t="str">
        <f>Seniori!HL7</f>
        <v>YJ</v>
      </c>
      <c r="HM7" s="28" t="str">
        <f>Seniori!HM7</f>
        <v>GP</v>
      </c>
      <c r="HN7" s="28" t="str">
        <f>Seniori!HN7</f>
        <v>IMIv</v>
      </c>
      <c r="HO7" s="28" t="str">
        <f>Seniori!HO7</f>
        <v>Z7</v>
      </c>
      <c r="HP7" s="28" t="str">
        <f>Seniori!HP7</f>
        <v>4r</v>
      </c>
      <c r="HQ7" s="28" t="str">
        <f>Seniori!HQ7</f>
        <v>L7</v>
      </c>
      <c r="HR7" s="28" t="str">
        <f>Seniori!HR7</f>
        <v>S5</v>
      </c>
      <c r="HS7" s="28" t="str">
        <f>Seniori!HS7</f>
        <v>S10</v>
      </c>
      <c r="HT7" s="28" t="str">
        <f>Seniori!HT7</f>
        <v>4r</v>
      </c>
      <c r="HU7" s="28" t="str">
        <f>Seniori!HU7</f>
        <v>DUA</v>
      </c>
      <c r="HV7" s="28" t="str">
        <f>Seniori!HV7</f>
        <v>DD</v>
      </c>
      <c r="HW7" s="28" t="str">
        <f>Seniori!HW7</f>
        <v>JU</v>
      </c>
      <c r="HX7" s="28" t="str">
        <f>Seniori!HX7</f>
        <v>YU</v>
      </c>
      <c r="HY7" s="28" t="str">
        <f>Seniori!HY7</f>
        <v>4r</v>
      </c>
      <c r="HZ7" s="28" t="str">
        <f>Seniori!HZ7</f>
        <v>DUB</v>
      </c>
      <c r="IA7" s="28" t="str">
        <f>Seniori!IA7</f>
        <v>DJ</v>
      </c>
      <c r="IB7" s="28" t="str">
        <f>Seniori!IB7</f>
        <v>JD</v>
      </c>
      <c r="IC7" s="28" t="str">
        <f>Seniori!IC7</f>
        <v>JD</v>
      </c>
      <c r="ID7" s="28" t="str">
        <f>Seniori!ID7</f>
        <v>JJ</v>
      </c>
      <c r="IE7" s="28" t="str">
        <f>Seniori!IE7</f>
        <v>JU</v>
      </c>
      <c r="IF7" s="28" t="str">
        <f>Seniori!IF7</f>
        <v>YU</v>
      </c>
      <c r="IG7" s="28" t="str">
        <f>Seniori!IG7</f>
        <v>JD</v>
      </c>
      <c r="IH7" s="28" t="str">
        <f>Seniori!IH7</f>
        <v>SG</v>
      </c>
      <c r="II7" s="28" t="str">
        <f>Seniori!II7</f>
        <v>JJ</v>
      </c>
      <c r="IJ7" s="28" t="str">
        <f>Seniori!IJ7</f>
        <v>DUA</v>
      </c>
      <c r="IK7" s="28" t="str">
        <f>Seniori!IK7</f>
        <v>DJ</v>
      </c>
      <c r="IL7" s="28" t="str">
        <f>Seniori!IL7</f>
        <v>YJ</v>
      </c>
      <c r="IM7" s="28" t="str">
        <f>Seniori!IM7</f>
        <v>IMI</v>
      </c>
      <c r="IN7" s="28" t="str">
        <f>Seniori!IN7</f>
        <v>4r</v>
      </c>
      <c r="IO7" s="28" t="str">
        <f>Seniori!IO7</f>
        <v>DUA</v>
      </c>
      <c r="IP7" s="28"/>
      <c r="IQ7" s="28" t="str">
        <f>Seniori!IQ7</f>
        <v>5rU</v>
      </c>
      <c r="IR7" s="28" t="str">
        <f>Seniori!IR7</f>
        <v>JD</v>
      </c>
      <c r="IS7" s="28" t="str">
        <f>Seniori!IS7</f>
        <v>YD</v>
      </c>
      <c r="IT7" s="28" t="str">
        <f>Seniori!IT7</f>
        <v>IMII</v>
      </c>
      <c r="IU7" s="28" t="str">
        <f>Seniori!IU7</f>
        <v>4r</v>
      </c>
      <c r="IV7" s="28" t="str">
        <f>Seniori!IV7</f>
        <v>JD</v>
      </c>
      <c r="IW7" s="28" t="str">
        <f>Seniori!IW7</f>
        <v>JJ</v>
      </c>
      <c r="IX7" s="28" t="str">
        <f>Seniori!IX7</f>
        <v>4r</v>
      </c>
      <c r="IY7" s="28" t="str">
        <f>Seniori!IY7</f>
        <v>DUA</v>
      </c>
      <c r="IZ7" s="28" t="str">
        <f>Seniori!IZ7</f>
        <v>5r</v>
      </c>
      <c r="JA7" s="28" t="str">
        <f>Seniori!JA7</f>
        <v>DD</v>
      </c>
      <c r="JB7" s="28" t="str">
        <f>Seniori!JB7</f>
        <v>JU</v>
      </c>
      <c r="JC7" s="28" t="str">
        <f>Seniori!JC7</f>
        <v>YU</v>
      </c>
      <c r="JD7" s="28" t="str">
        <f>Seniori!JD7</f>
        <v>IMI</v>
      </c>
      <c r="JE7" s="28" t="str">
        <f>Seniori!JE7</f>
        <v>GP</v>
      </c>
      <c r="JF7" s="28" t="str">
        <f>Seniori!JF7</f>
        <v>DUB</v>
      </c>
      <c r="JG7" s="28" t="str">
        <f>Seniori!JG7</f>
        <v>DJ</v>
      </c>
      <c r="JH7" s="28" t="str">
        <f>Seniori!JH7</f>
        <v>JJ</v>
      </c>
      <c r="JI7" s="28" t="str">
        <f>Seniori!JI7</f>
        <v>SG</v>
      </c>
      <c r="JJ7" s="28" t="str">
        <f>Seniori!JJ7</f>
        <v>IMI</v>
      </c>
      <c r="JK7" s="28" t="str">
        <f>Seniori!JK7</f>
        <v>P1</v>
      </c>
      <c r="JL7" s="28" t="str">
        <f>Seniori!JL7</f>
        <v>P3</v>
      </c>
      <c r="JM7" s="28" t="str">
        <f>Seniori!JM7</f>
        <v>DUA</v>
      </c>
      <c r="JN7" s="28" t="str">
        <f>Seniori!JN7</f>
        <v>DUB</v>
      </c>
      <c r="JO7" s="28" t="str">
        <f>Seniori!JO7</f>
        <v>4r</v>
      </c>
      <c r="JP7" s="28" t="str">
        <f>Seniori!JP7</f>
        <v>DD</v>
      </c>
      <c r="JQ7" s="28" t="str">
        <f>Seniori!JQ7</f>
        <v>JU</v>
      </c>
      <c r="JR7" s="28" t="str">
        <f>Seniori!JR7</f>
        <v>JD</v>
      </c>
      <c r="JS7" s="28" t="str">
        <f>Seniori!JS7</f>
        <v>JJ</v>
      </c>
      <c r="JT7" s="28" t="str">
        <f>Seniori!JT7</f>
        <v>YU</v>
      </c>
      <c r="JU7" s="28" t="str">
        <f>Seniori!JU7</f>
        <v>IMI</v>
      </c>
      <c r="JV7" s="28" t="str">
        <f>Seniori!JV7</f>
        <v>GP</v>
      </c>
      <c r="JW7" s="28" t="str">
        <f>Seniori!JW7</f>
        <v>GPS</v>
      </c>
      <c r="JX7" s="28" t="str">
        <f>Seniori!JX7</f>
        <v>P1</v>
      </c>
      <c r="JY7" s="28" t="str">
        <f>Seniori!JY7</f>
        <v>P3</v>
      </c>
      <c r="JZ7" s="28" t="str">
        <f>Seniori!JZ7</f>
        <v>DUA</v>
      </c>
      <c r="KA7" s="28" t="str">
        <f>Seniori!KA7</f>
        <v>DUB</v>
      </c>
      <c r="KB7" s="28" t="str">
        <f>Seniori!KB7</f>
        <v>4r</v>
      </c>
      <c r="KC7" s="28" t="str">
        <f>Seniori!KC7</f>
        <v>DD</v>
      </c>
      <c r="KD7" s="28" t="str">
        <f>Seniori!KD7</f>
        <v>JU</v>
      </c>
      <c r="KE7" s="28" t="str">
        <f>Seniori!KE7</f>
        <v>JD</v>
      </c>
      <c r="KF7" s="28" t="str">
        <f>Seniori!KF7</f>
        <v>JJ</v>
      </c>
      <c r="KG7" s="28" t="str">
        <f>Seniori!KG7</f>
        <v>YU</v>
      </c>
      <c r="KH7" s="28" t="str">
        <f>Seniori!KH7</f>
        <v>IMI</v>
      </c>
      <c r="KI7" s="28" t="str">
        <f>Seniori!KI7</f>
        <v>GP</v>
      </c>
      <c r="KJ7" s="28" t="str">
        <f>Seniori!KJ7</f>
        <v>GPS</v>
      </c>
      <c r="KK7" s="28" t="str">
        <f>Seniori!KK7</f>
        <v>JD</v>
      </c>
      <c r="KL7" s="28" t="str">
        <f>Seniori!KL7</f>
        <v>SG</v>
      </c>
      <c r="KM7" s="28" t="str">
        <f>Seniori!KM7</f>
        <v>P1</v>
      </c>
      <c r="KN7" s="28" t="str">
        <f>Seniori!KN7</f>
        <v>Z5</v>
      </c>
      <c r="KO7" s="28" t="str">
        <f>Seniori!KO7</f>
        <v>4r</v>
      </c>
      <c r="KP7" s="28" t="str">
        <f>Seniori!KP7</f>
        <v>DD</v>
      </c>
      <c r="KQ7" s="28" t="str">
        <f>Seniori!KQ7</f>
        <v>JU</v>
      </c>
      <c r="KR7" s="28" t="str">
        <f>Seniori!KR7</f>
        <v>YU</v>
      </c>
      <c r="KS7" s="28" t="str">
        <f>Seniori!KS7</f>
        <v>IMI</v>
      </c>
      <c r="KT7" s="28" t="str">
        <f>Seniori!KT7</f>
        <v>P1</v>
      </c>
      <c r="KU7" s="28" t="str">
        <f>Seniori!KU7</f>
        <v>Z7</v>
      </c>
      <c r="KV7" s="28" t="str">
        <f>Seniori!KV7</f>
        <v>4r</v>
      </c>
      <c r="KW7" s="28" t="str">
        <f>Seniori!KW7</f>
        <v>DJ</v>
      </c>
      <c r="KX7" s="28" t="str">
        <f>Seniori!KX7</f>
        <v>JU</v>
      </c>
      <c r="KY7" s="28" t="str">
        <f>Seniori!KY7</f>
        <v>YJ</v>
      </c>
      <c r="KZ7" s="28" t="str">
        <f>Seniori!KZ7</f>
        <v>IMI</v>
      </c>
      <c r="LA7" s="28" t="str">
        <f>Seniori!LA7</f>
        <v>P1</v>
      </c>
      <c r="LB7" s="28" t="str">
        <f>Seniori!LB7</f>
        <v>DUA</v>
      </c>
      <c r="LC7" s="28" t="str">
        <f>Seniori!LC7</f>
        <v>DD</v>
      </c>
      <c r="LD7" s="28" t="str">
        <f>Seniori!LD7</f>
        <v>JD</v>
      </c>
      <c r="LE7" s="28" t="str">
        <f>Seniori!LE7</f>
        <v>P1</v>
      </c>
      <c r="LF7" s="28" t="str">
        <f>Seniori!LF7</f>
        <v>DUA</v>
      </c>
      <c r="LG7" s="28" t="str">
        <f>Seniori!LG7</f>
        <v>DD</v>
      </c>
      <c r="LH7" s="28" t="str">
        <f>Seniori!LH7</f>
        <v>JD</v>
      </c>
      <c r="LI7" s="28" t="str">
        <f>Seniori!LI7</f>
        <v>5rU</v>
      </c>
      <c r="LJ7" s="28" t="str">
        <f>Seniori!LJ7</f>
        <v>6rU</v>
      </c>
      <c r="LK7" s="28" t="str">
        <f>Seniori!LK7</f>
        <v>5rF</v>
      </c>
      <c r="LL7" s="28" t="str">
        <f>Seniori!LL7</f>
        <v>6rF</v>
      </c>
      <c r="LM7" s="28" t="str">
        <f>Seniori!LM7</f>
        <v>P1</v>
      </c>
      <c r="LN7" s="28" t="str">
        <f>Seniori!LN7</f>
        <v>P3</v>
      </c>
      <c r="LO7" s="28" t="str">
        <f>Seniori!LO7</f>
        <v>DUA</v>
      </c>
      <c r="LP7" s="28" t="str">
        <f>Seniori!LP7</f>
        <v>4r</v>
      </c>
      <c r="LQ7" s="28" t="str">
        <f>Seniori!LQ7</f>
        <v>DD</v>
      </c>
      <c r="LR7" s="28" t="str">
        <f>Seniori!LR7</f>
        <v>JU</v>
      </c>
      <c r="LS7" s="28" t="str">
        <f>Seniori!LS7</f>
        <v>JD</v>
      </c>
      <c r="LT7" s="28" t="str">
        <f>Seniori!LT7</f>
        <v>YU</v>
      </c>
      <c r="LU7" s="28" t="str">
        <f>Seniori!LU7</f>
        <v>IMI</v>
      </c>
      <c r="LV7" s="28" t="str">
        <f>Seniori!LV7</f>
        <v>GP</v>
      </c>
      <c r="LW7" s="28" t="str">
        <f>Seniori!LW7</f>
        <v>P1</v>
      </c>
      <c r="LX7" s="28" t="str">
        <f>Seniori!LX7</f>
        <v>P3</v>
      </c>
      <c r="LY7" s="28" t="str">
        <f>Seniori!LY7</f>
        <v>DUA</v>
      </c>
      <c r="LZ7" s="28" t="str">
        <f>Seniori!LZ7</f>
        <v>4r</v>
      </c>
      <c r="MA7" s="28" t="str">
        <f>Seniori!MA7</f>
        <v>DD</v>
      </c>
      <c r="MB7" s="28" t="str">
        <f>Seniori!MB7</f>
        <v>JD</v>
      </c>
      <c r="MC7" s="28" t="str">
        <f>Seniori!MC7</f>
        <v>JJ</v>
      </c>
      <c r="MD7" s="28" t="str">
        <f>Seniori!MD7</f>
        <v>YJ</v>
      </c>
      <c r="ME7" s="28" t="str">
        <f>Seniori!ME7</f>
        <v>GP</v>
      </c>
    </row>
    <row r="8" spans="1:343" s="1" customFormat="1" ht="18" customHeight="1" x14ac:dyDescent="0.2">
      <c r="A8" s="12">
        <v>1</v>
      </c>
      <c r="B8" s="11" t="s">
        <v>145</v>
      </c>
      <c r="C8" s="1">
        <v>10324</v>
      </c>
      <c r="D8" s="1">
        <v>2014</v>
      </c>
      <c r="E8" s="4" t="s">
        <v>144</v>
      </c>
      <c r="F8" s="1">
        <v>5486</v>
      </c>
      <c r="G8" s="1" t="s">
        <v>220</v>
      </c>
      <c r="H8" t="s">
        <v>221</v>
      </c>
      <c r="I8" s="1">
        <f>SUM(K8:ME8)</f>
        <v>428</v>
      </c>
      <c r="J8" s="12">
        <v>307</v>
      </c>
      <c r="K8" s="131">
        <f>'Mladí jazdci'!K8</f>
        <v>0</v>
      </c>
      <c r="L8" s="131">
        <f>'Mladí jazdci'!L8</f>
        <v>0</v>
      </c>
      <c r="M8" s="131">
        <f>'Mladí jazdci'!M8</f>
        <v>0</v>
      </c>
      <c r="N8" s="131">
        <f>'Mladí jazdci'!N8</f>
        <v>0</v>
      </c>
      <c r="O8" s="131">
        <f>'Mladí jazdci'!O8</f>
        <v>0</v>
      </c>
      <c r="P8" s="131">
        <f>'Mladí jazdci'!P8</f>
        <v>0</v>
      </c>
      <c r="Q8" s="131">
        <f>'Mladí jazdci'!Q8</f>
        <v>0</v>
      </c>
      <c r="R8" s="131">
        <f>'Mladí jazdci'!R8</f>
        <v>0</v>
      </c>
      <c r="S8" s="131">
        <f>'Mladí jazdci'!S8</f>
        <v>0</v>
      </c>
      <c r="T8" s="131">
        <f>'Mladí jazdci'!T8</f>
        <v>0</v>
      </c>
      <c r="U8" s="131">
        <f>'Mladí jazdci'!U8</f>
        <v>0</v>
      </c>
      <c r="V8" s="131">
        <f>'Mladí jazdci'!V8</f>
        <v>0</v>
      </c>
      <c r="W8" s="131">
        <f>'Mladí jazdci'!W8</f>
        <v>0</v>
      </c>
      <c r="X8" s="131">
        <f>'Mladí jazdci'!X8</f>
        <v>0</v>
      </c>
      <c r="Y8" s="131">
        <f>'Mladí jazdci'!Y8</f>
        <v>0</v>
      </c>
      <c r="Z8" s="131">
        <f>'Mladí jazdci'!Z8</f>
        <v>0</v>
      </c>
      <c r="AA8" s="131">
        <f>'Mladí jazdci'!AA8</f>
        <v>0</v>
      </c>
      <c r="AB8" s="131">
        <f>'Mladí jazdci'!AB8</f>
        <v>0</v>
      </c>
      <c r="AC8" s="131">
        <f>'Mladí jazdci'!AC8</f>
        <v>0</v>
      </c>
      <c r="AD8" s="131">
        <f>'Mladí jazdci'!AD8</f>
        <v>0</v>
      </c>
      <c r="AE8" s="131">
        <f>'Mladí jazdci'!AE8</f>
        <v>0</v>
      </c>
      <c r="AF8" s="131">
        <f>'Mladí jazdci'!AF8</f>
        <v>0</v>
      </c>
      <c r="AG8" s="131">
        <f>'Mladí jazdci'!AG8</f>
        <v>0</v>
      </c>
      <c r="AH8" s="131">
        <f>'Mladí jazdci'!AH8</f>
        <v>0</v>
      </c>
      <c r="AI8" s="131">
        <f>'Mladí jazdci'!AI8</f>
        <v>0</v>
      </c>
      <c r="AJ8" s="131">
        <f>'Mladí jazdci'!AJ8</f>
        <v>0</v>
      </c>
      <c r="AK8" s="131">
        <f>'Mladí jazdci'!AK8</f>
        <v>0</v>
      </c>
      <c r="AL8" s="131">
        <f>'Mladí jazdci'!AL8</f>
        <v>13</v>
      </c>
      <c r="AM8" s="131">
        <f>'Mladí jazdci'!AM8</f>
        <v>15</v>
      </c>
      <c r="AN8" s="131">
        <f>'Mladí jazdci'!AN8</f>
        <v>0</v>
      </c>
      <c r="AO8" s="131">
        <f>'Mladí jazdci'!AO8</f>
        <v>0</v>
      </c>
      <c r="AP8" s="131">
        <f>'Mladí jazdci'!AP8</f>
        <v>0</v>
      </c>
      <c r="AQ8" s="131">
        <f>'Mladí jazdci'!AQ8</f>
        <v>0</v>
      </c>
      <c r="AR8" s="131">
        <f>'Mladí jazdci'!AR8</f>
        <v>0</v>
      </c>
      <c r="AS8" s="131">
        <f>'Mladí jazdci'!AS8</f>
        <v>0</v>
      </c>
      <c r="AT8" s="131">
        <f>'Mladí jazdci'!AT8</f>
        <v>0</v>
      </c>
      <c r="AU8" s="131">
        <f>'Mladí jazdci'!AU8</f>
        <v>0</v>
      </c>
      <c r="AV8" s="131">
        <f>'Mladí jazdci'!AV8</f>
        <v>0</v>
      </c>
      <c r="AW8" s="131">
        <f>'Mladí jazdci'!AW8</f>
        <v>0</v>
      </c>
      <c r="AX8" s="131">
        <f>'Mladí jazdci'!AX8</f>
        <v>0</v>
      </c>
      <c r="AY8" s="131">
        <f>'Mladí jazdci'!AY8</f>
        <v>0</v>
      </c>
      <c r="AZ8" s="131">
        <f>'Mladí jazdci'!AZ8</f>
        <v>0</v>
      </c>
      <c r="BA8" s="131">
        <f>'Mladí jazdci'!BA8</f>
        <v>0</v>
      </c>
      <c r="BB8" s="131">
        <f>'Mladí jazdci'!BB8</f>
        <v>0</v>
      </c>
      <c r="BC8" s="131">
        <f>'Mladí jazdci'!BC8</f>
        <v>0</v>
      </c>
      <c r="BD8" s="131">
        <f>'Mladí jazdci'!BD8</f>
        <v>0</v>
      </c>
      <c r="BE8" s="131">
        <f>'Mladí jazdci'!BE8</f>
        <v>0</v>
      </c>
      <c r="BF8" s="131">
        <f>'Mladí jazdci'!BF8</f>
        <v>0</v>
      </c>
      <c r="BG8" s="131">
        <f>'Mladí jazdci'!BG8</f>
        <v>0</v>
      </c>
      <c r="BH8" s="131">
        <f>'Mladí jazdci'!BH8</f>
        <v>0</v>
      </c>
      <c r="BI8" s="131">
        <f>'Mladí jazdci'!BI8</f>
        <v>0</v>
      </c>
      <c r="BJ8" s="131">
        <f>'Mladí jazdci'!BJ8</f>
        <v>0</v>
      </c>
      <c r="BK8" s="131">
        <f>'Mladí jazdci'!BK8</f>
        <v>0</v>
      </c>
      <c r="BL8" s="131">
        <f>'Mladí jazdci'!BL8</f>
        <v>0</v>
      </c>
      <c r="BM8" s="131">
        <f>'Mladí jazdci'!BM8</f>
        <v>12</v>
      </c>
      <c r="BN8" s="131">
        <f>'Mladí jazdci'!BN8</f>
        <v>21</v>
      </c>
      <c r="BO8" s="131">
        <f>'Mladí jazdci'!BO8</f>
        <v>0</v>
      </c>
      <c r="BP8" s="131">
        <f>'Mladí jazdci'!BP8</f>
        <v>0</v>
      </c>
      <c r="BQ8" s="131">
        <f>'Mladí jazdci'!BQ8</f>
        <v>0</v>
      </c>
      <c r="BR8" s="131">
        <f>'Mladí jazdci'!BR8</f>
        <v>0</v>
      </c>
      <c r="BS8" s="131">
        <f>'Mladí jazdci'!BS8</f>
        <v>0</v>
      </c>
      <c r="BT8" s="131">
        <f>'Mladí jazdci'!BT8</f>
        <v>4</v>
      </c>
      <c r="BU8" s="131" t="str">
        <f>'Mladí jazdci'!BU8</f>
        <v>x</v>
      </c>
      <c r="BV8" s="131">
        <f>'Mladí jazdci'!BV8</f>
        <v>0</v>
      </c>
      <c r="BW8" s="131">
        <f>'Mladí jazdci'!BW8</f>
        <v>0</v>
      </c>
      <c r="BX8" s="131">
        <f>'Mladí jazdci'!BX8</f>
        <v>0</v>
      </c>
      <c r="BY8" s="131">
        <f>'Mladí jazdci'!BY8</f>
        <v>0</v>
      </c>
      <c r="BZ8" s="131">
        <f>'Mladí jazdci'!BZ8</f>
        <v>13</v>
      </c>
      <c r="CA8" s="131">
        <f>'Mladí jazdci'!CA8</f>
        <v>0</v>
      </c>
      <c r="CB8" s="131">
        <f>'Mladí jazdci'!CB8</f>
        <v>0</v>
      </c>
      <c r="CC8" s="131">
        <f>'Mladí jazdci'!CC8</f>
        <v>0</v>
      </c>
      <c r="CD8" s="131">
        <f>'Mladí jazdci'!CD8</f>
        <v>0</v>
      </c>
      <c r="CE8" s="131">
        <f>'Mladí jazdci'!CE8</f>
        <v>0</v>
      </c>
      <c r="CF8" s="131">
        <f>'Mladí jazdci'!CF8</f>
        <v>0</v>
      </c>
      <c r="CG8" s="131">
        <f>'Mladí jazdci'!CG8</f>
        <v>0</v>
      </c>
      <c r="CH8" s="131">
        <f>'Mladí jazdci'!CH8</f>
        <v>0</v>
      </c>
      <c r="CI8" s="131">
        <f>'Mladí jazdci'!CI8</f>
        <v>0</v>
      </c>
      <c r="CJ8" s="131">
        <f>'Mladí jazdci'!CJ8</f>
        <v>0</v>
      </c>
      <c r="CK8" s="131">
        <f>'Mladí jazdci'!CK8</f>
        <v>0</v>
      </c>
      <c r="CL8" s="131">
        <f>'Mladí jazdci'!CL8</f>
        <v>0</v>
      </c>
      <c r="CM8" s="131">
        <f>'Mladí jazdci'!CM8</f>
        <v>0</v>
      </c>
      <c r="CN8" s="131">
        <f>'Mladí jazdci'!CN8</f>
        <v>0</v>
      </c>
      <c r="CO8" s="131">
        <f>'Mladí jazdci'!CO8</f>
        <v>0</v>
      </c>
      <c r="CP8" s="131">
        <f>'Mladí jazdci'!CP8</f>
        <v>0</v>
      </c>
      <c r="CQ8" s="131">
        <f>'Mladí jazdci'!CQ8</f>
        <v>0</v>
      </c>
      <c r="CR8" s="131">
        <f>'Mladí jazdci'!CR8</f>
        <v>0</v>
      </c>
      <c r="CS8" s="131">
        <f>'Mladí jazdci'!CS8</f>
        <v>0</v>
      </c>
      <c r="CT8" s="131">
        <f>'Mladí jazdci'!CT8</f>
        <v>0</v>
      </c>
      <c r="CU8" s="131">
        <f>'Mladí jazdci'!CU8</f>
        <v>0</v>
      </c>
      <c r="CV8" s="131">
        <f>'Mladí jazdci'!CV8</f>
        <v>0</v>
      </c>
      <c r="CW8" s="131">
        <f>'Mladí jazdci'!CW8</f>
        <v>0</v>
      </c>
      <c r="CX8" s="131">
        <f>'Mladí jazdci'!CX8</f>
        <v>0</v>
      </c>
      <c r="CY8" s="131">
        <f>'Mladí jazdci'!CY8</f>
        <v>0</v>
      </c>
      <c r="CZ8" s="131">
        <f>'Mladí jazdci'!CZ8</f>
        <v>0</v>
      </c>
      <c r="DA8" s="131">
        <f>'Mladí jazdci'!DA8</f>
        <v>0</v>
      </c>
      <c r="DB8" s="131">
        <f>'Mladí jazdci'!DB8</f>
        <v>0</v>
      </c>
      <c r="DC8" s="131">
        <f>'Mladí jazdci'!DC8</f>
        <v>0</v>
      </c>
      <c r="DD8" s="131">
        <f>'Mladí jazdci'!DD8</f>
        <v>0</v>
      </c>
      <c r="DE8" s="131">
        <f>'Mladí jazdci'!DE8</f>
        <v>0</v>
      </c>
      <c r="DF8" s="131">
        <f>'Mladí jazdci'!DF8</f>
        <v>0</v>
      </c>
      <c r="DG8" s="131">
        <f>'Mladí jazdci'!DG8</f>
        <v>17</v>
      </c>
      <c r="DH8" s="131">
        <f>'Mladí jazdci'!DH8</f>
        <v>20</v>
      </c>
      <c r="DI8" s="131">
        <f>'Mladí jazdci'!DI8</f>
        <v>0</v>
      </c>
      <c r="DJ8" s="131">
        <f>'Mladí jazdci'!DJ8</f>
        <v>0</v>
      </c>
      <c r="DK8" s="131">
        <f>'Mladí jazdci'!DK8</f>
        <v>0</v>
      </c>
      <c r="DL8" s="131">
        <f>'Mladí jazdci'!DL8</f>
        <v>0</v>
      </c>
      <c r="DM8" s="131">
        <f>'Mladí jazdci'!DM8</f>
        <v>0</v>
      </c>
      <c r="DN8" s="131">
        <f>'Mladí jazdci'!DN8</f>
        <v>19</v>
      </c>
      <c r="DO8" s="131">
        <f>'Mladí jazdci'!DO8</f>
        <v>19</v>
      </c>
      <c r="DP8" s="131">
        <f>'Mladí jazdci'!DP8</f>
        <v>0</v>
      </c>
      <c r="DQ8" s="131">
        <f>'Mladí jazdci'!DQ8</f>
        <v>0</v>
      </c>
      <c r="DR8" s="131">
        <f>'Mladí jazdci'!DR8</f>
        <v>0</v>
      </c>
      <c r="DS8" s="131">
        <f>'Mladí jazdci'!DS8</f>
        <v>0</v>
      </c>
      <c r="DT8" s="131">
        <f>'Mladí jazdci'!DT8</f>
        <v>0</v>
      </c>
      <c r="DU8" s="131">
        <f>'Mladí jazdci'!DU8</f>
        <v>0</v>
      </c>
      <c r="DV8" s="131">
        <f>'Mladí jazdci'!DV8</f>
        <v>0</v>
      </c>
      <c r="DW8" s="131">
        <f>'Mladí jazdci'!DW8</f>
        <v>0</v>
      </c>
      <c r="DX8" s="131">
        <f>'Mladí jazdci'!DX8</f>
        <v>0</v>
      </c>
      <c r="DY8" s="131">
        <f>'Mladí jazdci'!DY8</f>
        <v>0</v>
      </c>
      <c r="DZ8" s="131">
        <f>'Mladí jazdci'!DZ8</f>
        <v>0</v>
      </c>
      <c r="EA8" s="131">
        <f>'Mladí jazdci'!EA8</f>
        <v>0</v>
      </c>
      <c r="EB8" s="131">
        <f>'Mladí jazdci'!EB8</f>
        <v>0</v>
      </c>
      <c r="EC8" s="131">
        <f>'Mladí jazdci'!EC8</f>
        <v>0</v>
      </c>
      <c r="ED8" s="131">
        <f>'Mladí jazdci'!ED8</f>
        <v>0</v>
      </c>
      <c r="EE8" s="131">
        <f>'Mladí jazdci'!EE8</f>
        <v>0</v>
      </c>
      <c r="EF8" s="131">
        <f>'Mladí jazdci'!EF8</f>
        <v>0</v>
      </c>
      <c r="EG8" s="131">
        <f>'Mladí jazdci'!EG8</f>
        <v>0</v>
      </c>
      <c r="EH8" s="131">
        <f>'Mladí jazdci'!EH8</f>
        <v>0</v>
      </c>
      <c r="EI8" s="131">
        <f>'Mladí jazdci'!EI8</f>
        <v>0</v>
      </c>
      <c r="EJ8" s="131">
        <f>'Mladí jazdci'!EJ8</f>
        <v>0</v>
      </c>
      <c r="EK8" s="131">
        <f>'Mladí jazdci'!EK8</f>
        <v>0</v>
      </c>
      <c r="EL8" s="131">
        <f>'Mladí jazdci'!EL8</f>
        <v>0</v>
      </c>
      <c r="EM8" s="131">
        <f>'Mladí jazdci'!EM8</f>
        <v>0</v>
      </c>
      <c r="EN8" s="131">
        <f>'Mladí jazdci'!EN8</f>
        <v>0</v>
      </c>
      <c r="EO8" s="131">
        <f>'Mladí jazdci'!EO8</f>
        <v>0</v>
      </c>
      <c r="EP8" s="131">
        <f>'Mladí jazdci'!EP8</f>
        <v>0</v>
      </c>
      <c r="EQ8" s="131">
        <f>'Mladí jazdci'!EQ8</f>
        <v>0</v>
      </c>
      <c r="ER8" s="131">
        <f>'Mladí jazdci'!ER8</f>
        <v>0</v>
      </c>
      <c r="ES8" s="131">
        <f>'Mladí jazdci'!ES8</f>
        <v>0</v>
      </c>
      <c r="ET8" s="131">
        <f>'Mladí jazdci'!ET8</f>
        <v>19</v>
      </c>
      <c r="EU8" s="131">
        <f>'Mladí jazdci'!EU8</f>
        <v>0</v>
      </c>
      <c r="EV8" s="131">
        <f>'Mladí jazdci'!EV8</f>
        <v>0</v>
      </c>
      <c r="EW8" s="131">
        <f>'Mladí jazdci'!EW8</f>
        <v>0</v>
      </c>
      <c r="EX8" s="131">
        <f>'Mladí jazdci'!EX8</f>
        <v>0</v>
      </c>
      <c r="EY8" s="131">
        <f>'Mladí jazdci'!EY8</f>
        <v>0</v>
      </c>
      <c r="EZ8" s="131">
        <f>'Mladí jazdci'!EZ8</f>
        <v>0</v>
      </c>
      <c r="FA8" s="131">
        <f>'Mladí jazdci'!FA8</f>
        <v>0</v>
      </c>
      <c r="FB8" s="131">
        <f>'Mladí jazdci'!FB8</f>
        <v>0</v>
      </c>
      <c r="FC8" s="131">
        <f>'Mladí jazdci'!FC8</f>
        <v>20</v>
      </c>
      <c r="FD8" s="131">
        <f>'Mladí jazdci'!FD8</f>
        <v>21</v>
      </c>
      <c r="FE8" s="131">
        <f>'Mladí jazdci'!FE8</f>
        <v>0</v>
      </c>
      <c r="FF8" s="131">
        <f>'Mladí jazdci'!FF8</f>
        <v>0</v>
      </c>
      <c r="FG8" s="131">
        <f>'Mladí jazdci'!FG8</f>
        <v>0</v>
      </c>
      <c r="FH8" s="131">
        <f>'Mladí jazdci'!FH8</f>
        <v>0</v>
      </c>
      <c r="FI8" s="131">
        <f>'Mladí jazdci'!FI8</f>
        <v>0</v>
      </c>
      <c r="FJ8" s="131">
        <f>'Mladí jazdci'!FJ8</f>
        <v>0</v>
      </c>
      <c r="FK8" s="131">
        <f>'Mladí jazdci'!FK8</f>
        <v>0</v>
      </c>
      <c r="FL8" s="131">
        <f>'Mladí jazdci'!FL8</f>
        <v>0</v>
      </c>
      <c r="FM8" s="131">
        <f>'Mladí jazdci'!FM8</f>
        <v>0</v>
      </c>
      <c r="FN8" s="131">
        <f>'Mladí jazdci'!FN8</f>
        <v>0</v>
      </c>
      <c r="FO8" s="131">
        <f>'Mladí jazdci'!FO8</f>
        <v>0</v>
      </c>
      <c r="FP8" s="131">
        <f>'Mladí jazdci'!FP8</f>
        <v>0</v>
      </c>
      <c r="FQ8" s="131">
        <f>'Mladí jazdci'!FQ8</f>
        <v>0</v>
      </c>
      <c r="FR8" s="131">
        <f>'Mladí jazdci'!FR8</f>
        <v>0</v>
      </c>
      <c r="FS8" s="131">
        <f>'Mladí jazdci'!FS8</f>
        <v>0</v>
      </c>
      <c r="FT8" s="131">
        <f>'Mladí jazdci'!FT8</f>
        <v>0</v>
      </c>
      <c r="FU8" s="131">
        <f>'Mladí jazdci'!FU8</f>
        <v>0</v>
      </c>
      <c r="FV8" s="131">
        <f>'Mladí jazdci'!FV8</f>
        <v>0</v>
      </c>
      <c r="FW8" s="131">
        <f>'Mladí jazdci'!FW8</f>
        <v>16</v>
      </c>
      <c r="FX8" s="131">
        <f>'Mladí jazdci'!FX8</f>
        <v>0</v>
      </c>
      <c r="FY8" s="131">
        <f>'Mladí jazdci'!FY8</f>
        <v>21</v>
      </c>
      <c r="FZ8" s="131">
        <f>'Mladí jazdci'!FZ8</f>
        <v>0</v>
      </c>
      <c r="GA8" s="131">
        <f>'Mladí jazdci'!GA8</f>
        <v>0</v>
      </c>
      <c r="GB8" s="131">
        <f>'Mladí jazdci'!GB8</f>
        <v>0</v>
      </c>
      <c r="GC8" s="131">
        <f>'Mladí jazdci'!GC8</f>
        <v>0</v>
      </c>
      <c r="GD8" s="131">
        <f>'Mladí jazdci'!GD8</f>
        <v>23</v>
      </c>
      <c r="GE8" s="131">
        <f>'Mladí jazdci'!GE8</f>
        <v>0</v>
      </c>
      <c r="GF8" s="131">
        <f>'Mladí jazdci'!GF8</f>
        <v>0</v>
      </c>
      <c r="GG8" s="131">
        <f>'Mladí jazdci'!GG8</f>
        <v>0</v>
      </c>
      <c r="GH8" s="131">
        <f>'Mladí jazdci'!GH8</f>
        <v>0</v>
      </c>
      <c r="GI8" s="131">
        <f>'Mladí jazdci'!GI8</f>
        <v>0</v>
      </c>
      <c r="GJ8" s="131">
        <f>'Mladí jazdci'!GJ8</f>
        <v>0</v>
      </c>
      <c r="GK8" s="131">
        <f>'Mladí jazdci'!GK8</f>
        <v>0</v>
      </c>
      <c r="GL8" s="131">
        <f>'Mladí jazdci'!GL8</f>
        <v>0</v>
      </c>
      <c r="GM8" s="131">
        <f>'Mladí jazdci'!GM8</f>
        <v>0</v>
      </c>
      <c r="GN8" s="131">
        <f>'Mladí jazdci'!GN8</f>
        <v>0</v>
      </c>
      <c r="GO8" s="131">
        <f>'Mladí jazdci'!GO8</f>
        <v>0</v>
      </c>
      <c r="GP8" s="131">
        <f>'Mladí jazdci'!GP8</f>
        <v>0</v>
      </c>
      <c r="GQ8" s="131">
        <f>'Mladí jazdci'!GQ8</f>
        <v>0</v>
      </c>
      <c r="GR8" s="131">
        <f>'Mladí jazdci'!GR8</f>
        <v>0</v>
      </c>
      <c r="GS8" s="131">
        <f>'Mladí jazdci'!GS8</f>
        <v>0</v>
      </c>
      <c r="GT8" s="131">
        <f>'Mladí jazdci'!GT8</f>
        <v>0</v>
      </c>
      <c r="GU8" s="131">
        <f>'Mladí jazdci'!GU8</f>
        <v>0</v>
      </c>
      <c r="GV8" s="131">
        <f>'Mladí jazdci'!GV8</f>
        <v>0</v>
      </c>
      <c r="GW8" s="131">
        <f>'Mladí jazdci'!GW8</f>
        <v>0</v>
      </c>
      <c r="GX8" s="131">
        <f>'Mladí jazdci'!GX8</f>
        <v>0</v>
      </c>
      <c r="GY8" s="131">
        <f>'Mladí jazdci'!GY8</f>
        <v>0</v>
      </c>
      <c r="GZ8" s="131">
        <f>'Mladí jazdci'!GZ8</f>
        <v>0</v>
      </c>
      <c r="HA8" s="131">
        <f>'Mladí jazdci'!HA8</f>
        <v>0</v>
      </c>
      <c r="HB8" s="131">
        <f>'Mladí jazdci'!HB8</f>
        <v>0</v>
      </c>
      <c r="HC8" s="131">
        <f>'Mladí jazdci'!HC8</f>
        <v>0</v>
      </c>
      <c r="HD8" s="131">
        <f>'Mladí jazdci'!HD8</f>
        <v>0</v>
      </c>
      <c r="HE8" s="131">
        <f>'Mladí jazdci'!HE8</f>
        <v>0</v>
      </c>
      <c r="HF8" s="131">
        <f>'Mladí jazdci'!HF8</f>
        <v>0</v>
      </c>
      <c r="HG8" s="131">
        <f>'Mladí jazdci'!HG8</f>
        <v>0</v>
      </c>
      <c r="HH8" s="131">
        <f>'Mladí jazdci'!HH8</f>
        <v>0</v>
      </c>
      <c r="HI8" s="131">
        <f>'Mladí jazdci'!HI8</f>
        <v>0</v>
      </c>
      <c r="HJ8" s="131">
        <f>'Mladí jazdci'!HJ8</f>
        <v>0</v>
      </c>
      <c r="HK8" s="131">
        <f>'Mladí jazdci'!HK8</f>
        <v>0</v>
      </c>
      <c r="HL8" s="131">
        <f>'Mladí jazdci'!HL8</f>
        <v>0</v>
      </c>
      <c r="HM8" s="131">
        <f>'Mladí jazdci'!HM8</f>
        <v>0</v>
      </c>
      <c r="HN8" s="131">
        <f>'Mladí jazdci'!HN8</f>
        <v>0</v>
      </c>
      <c r="HO8" s="131">
        <f>'Mladí jazdci'!HO8</f>
        <v>0</v>
      </c>
      <c r="HP8" s="131">
        <f>'Mladí jazdci'!HP8</f>
        <v>0</v>
      </c>
      <c r="HQ8" s="131">
        <f>'Mladí jazdci'!HQ8</f>
        <v>0</v>
      </c>
      <c r="HR8" s="131">
        <f>'Mladí jazdci'!HR8</f>
        <v>0</v>
      </c>
      <c r="HS8" s="131">
        <f>'Mladí jazdci'!HS8</f>
        <v>0</v>
      </c>
      <c r="HT8" s="131">
        <f>'Mladí jazdci'!HT8</f>
        <v>0</v>
      </c>
      <c r="HU8" s="131">
        <f>'Mladí jazdci'!HU8</f>
        <v>0</v>
      </c>
      <c r="HV8" s="131">
        <f>'Mladí jazdci'!HV8</f>
        <v>0</v>
      </c>
      <c r="HW8" s="131">
        <f>'Mladí jazdci'!HW8</f>
        <v>0</v>
      </c>
      <c r="HX8" s="131">
        <f>'Mladí jazdci'!HX8</f>
        <v>0</v>
      </c>
      <c r="HY8" s="131">
        <f>'Mladí jazdci'!HY8</f>
        <v>0</v>
      </c>
      <c r="HZ8" s="131">
        <f>'Mladí jazdci'!HZ8</f>
        <v>0</v>
      </c>
      <c r="IA8" s="131">
        <f>'Mladí jazdci'!IA8</f>
        <v>0</v>
      </c>
      <c r="IB8" s="131">
        <f>'Mladí jazdci'!IB8</f>
        <v>0</v>
      </c>
      <c r="IC8" s="131">
        <f>'Mladí jazdci'!IC8</f>
        <v>0</v>
      </c>
      <c r="ID8" s="131">
        <f>'Mladí jazdci'!ID8</f>
        <v>0</v>
      </c>
      <c r="IE8" s="131">
        <f>'Mladí jazdci'!IE8</f>
        <v>0</v>
      </c>
      <c r="IF8" s="131">
        <f>'Mladí jazdci'!IF8</f>
        <v>0</v>
      </c>
      <c r="IG8" s="131">
        <f>'Mladí jazdci'!IG8</f>
        <v>0</v>
      </c>
      <c r="IH8" s="131">
        <f>'Mladí jazdci'!IH8</f>
        <v>0</v>
      </c>
      <c r="II8" s="131">
        <f>'Mladí jazdci'!II8</f>
        <v>0</v>
      </c>
      <c r="IJ8" s="131">
        <f>'Mladí jazdci'!IJ8</f>
        <v>0</v>
      </c>
      <c r="IK8" s="131">
        <f>'Mladí jazdci'!IK8</f>
        <v>0</v>
      </c>
      <c r="IL8" s="131">
        <f>'Mladí jazdci'!IL8</f>
        <v>0</v>
      </c>
      <c r="IM8" s="131">
        <f>'Mladí jazdci'!IM8</f>
        <v>0</v>
      </c>
      <c r="IN8" s="131">
        <f>'Mladí jazdci'!IN8</f>
        <v>0</v>
      </c>
      <c r="IO8" s="131">
        <f>'Mladí jazdci'!IO8</f>
        <v>0</v>
      </c>
      <c r="IP8" s="131">
        <f>'Mladí jazdci'!IP8</f>
        <v>0</v>
      </c>
      <c r="IQ8" s="131">
        <f>'Mladí jazdci'!IQ8</f>
        <v>0</v>
      </c>
      <c r="IR8" s="131">
        <f>'Mladí jazdci'!IR8</f>
        <v>0</v>
      </c>
      <c r="IS8" s="131">
        <f>'Mladí jazdci'!IS8</f>
        <v>0</v>
      </c>
      <c r="IT8" s="131">
        <f>'Mladí jazdci'!IT8</f>
        <v>0</v>
      </c>
      <c r="IU8" s="131">
        <f>'Mladí jazdci'!IU8</f>
        <v>0</v>
      </c>
      <c r="IV8" s="131">
        <f>'Mladí jazdci'!IV8</f>
        <v>0</v>
      </c>
      <c r="IW8" s="131">
        <f>'Mladí jazdci'!IW8</f>
        <v>0</v>
      </c>
      <c r="IX8" s="131">
        <f>'Mladí jazdci'!IX8</f>
        <v>0</v>
      </c>
      <c r="IY8" s="131">
        <f>'Mladí jazdci'!IY8</f>
        <v>0</v>
      </c>
      <c r="IZ8" s="131">
        <f>'Mladí jazdci'!IZ8</f>
        <v>0</v>
      </c>
      <c r="JA8" s="131">
        <f>'Mladí jazdci'!JA8</f>
        <v>0</v>
      </c>
      <c r="JB8" s="131">
        <f>'Mladí jazdci'!JB8</f>
        <v>0</v>
      </c>
      <c r="JC8" s="131">
        <f>'Mladí jazdci'!JC8</f>
        <v>0</v>
      </c>
      <c r="JD8" s="131">
        <f>'Mladí jazdci'!JD8</f>
        <v>0</v>
      </c>
      <c r="JE8" s="131">
        <f>'Mladí jazdci'!JE8</f>
        <v>0</v>
      </c>
      <c r="JF8" s="131">
        <f>'Mladí jazdci'!JF8</f>
        <v>0</v>
      </c>
      <c r="JG8" s="131">
        <f>'Mladí jazdci'!JG8</f>
        <v>0</v>
      </c>
      <c r="JH8" s="131">
        <f>'Mladí jazdci'!JH8</f>
        <v>0</v>
      </c>
      <c r="JI8" s="131">
        <f>'Mladí jazdci'!JI8</f>
        <v>0</v>
      </c>
      <c r="JJ8" s="131">
        <f>'Mladí jazdci'!JJ8</f>
        <v>0</v>
      </c>
      <c r="JK8" s="131">
        <f>'Mladí jazdci'!JK8</f>
        <v>0</v>
      </c>
      <c r="JL8" s="131">
        <f>'Mladí jazdci'!JL8</f>
        <v>0</v>
      </c>
      <c r="JM8" s="131">
        <f>'Mladí jazdci'!JM8</f>
        <v>0</v>
      </c>
      <c r="JN8" s="131">
        <f>'Mladí jazdci'!JN8</f>
        <v>0</v>
      </c>
      <c r="JO8" s="131">
        <f>'Mladí jazdci'!JO8</f>
        <v>0</v>
      </c>
      <c r="JP8" s="131">
        <f>'Mladí jazdci'!JP8</f>
        <v>0</v>
      </c>
      <c r="JQ8" s="131">
        <f>'Mladí jazdci'!JQ8</f>
        <v>0</v>
      </c>
      <c r="JR8" s="131">
        <f>'Mladí jazdci'!JR8</f>
        <v>21</v>
      </c>
      <c r="JS8" s="131">
        <f>'Mladí jazdci'!JS8</f>
        <v>0</v>
      </c>
      <c r="JT8" s="131">
        <f>'Mladí jazdci'!JT8</f>
        <v>0</v>
      </c>
      <c r="JU8" s="131">
        <f>'Mladí jazdci'!JU8</f>
        <v>13</v>
      </c>
      <c r="JV8" s="131">
        <f>'Mladí jazdci'!JV8</f>
        <v>0</v>
      </c>
      <c r="JW8" s="131">
        <f>'Mladí jazdci'!JW8</f>
        <v>0</v>
      </c>
      <c r="JX8" s="131">
        <f>'Mladí jazdci'!JX8</f>
        <v>0</v>
      </c>
      <c r="JY8" s="131">
        <f>'Mladí jazdci'!JY8</f>
        <v>0</v>
      </c>
      <c r="JZ8" s="131">
        <f>'Mladí jazdci'!JZ8</f>
        <v>0</v>
      </c>
      <c r="KA8" s="131">
        <f>'Mladí jazdci'!KA8</f>
        <v>0</v>
      </c>
      <c r="KB8" s="131">
        <f>'Mladí jazdci'!KB8</f>
        <v>0</v>
      </c>
      <c r="KC8" s="131">
        <f>'Mladí jazdci'!KC8</f>
        <v>0</v>
      </c>
      <c r="KD8" s="131">
        <f>'Mladí jazdci'!KD8</f>
        <v>0</v>
      </c>
      <c r="KE8" s="131">
        <f>'Mladí jazdci'!KE8</f>
        <v>0</v>
      </c>
      <c r="KF8" s="131">
        <f>'Mladí jazdci'!KF8</f>
        <v>0</v>
      </c>
      <c r="KG8" s="131">
        <f>'Mladí jazdci'!KG8</f>
        <v>21</v>
      </c>
      <c r="KH8" s="131">
        <f>'Mladí jazdci'!KH8</f>
        <v>23</v>
      </c>
      <c r="KI8" s="131">
        <f>'Mladí jazdci'!KI8</f>
        <v>0</v>
      </c>
      <c r="KJ8" s="131">
        <f>'Mladí jazdci'!KJ8</f>
        <v>0</v>
      </c>
      <c r="KK8" s="131">
        <f>'Mladí jazdci'!KK8</f>
        <v>0</v>
      </c>
      <c r="KL8" s="131">
        <f>'Mladí jazdci'!KL8</f>
        <v>0</v>
      </c>
      <c r="KM8" s="131">
        <f>'Mladí jazdci'!KM8</f>
        <v>0</v>
      </c>
      <c r="KN8" s="131">
        <f>'Mladí jazdci'!KN8</f>
        <v>0</v>
      </c>
      <c r="KO8" s="131">
        <f>'Mladí jazdci'!KO8</f>
        <v>0</v>
      </c>
      <c r="KP8" s="131">
        <f>'Mladí jazdci'!KP8</f>
        <v>0</v>
      </c>
      <c r="KQ8" s="131">
        <f>'Mladí jazdci'!KQ8</f>
        <v>0</v>
      </c>
      <c r="KR8" s="131">
        <f>'Mladí jazdci'!KR8</f>
        <v>18</v>
      </c>
      <c r="KS8" s="131">
        <f>'Mladí jazdci'!KS8</f>
        <v>22</v>
      </c>
      <c r="KT8" s="131">
        <f>'Mladí jazdci'!KT8</f>
        <v>0</v>
      </c>
      <c r="KU8" s="131">
        <f>'Mladí jazdci'!KU8</f>
        <v>0</v>
      </c>
      <c r="KV8" s="131">
        <f>'Mladí jazdci'!KV8</f>
        <v>0</v>
      </c>
      <c r="KW8" s="131">
        <f>'Mladí jazdci'!KW8</f>
        <v>0</v>
      </c>
      <c r="KX8" s="131">
        <f>'Mladí jazdci'!KX8</f>
        <v>0</v>
      </c>
      <c r="KY8" s="131">
        <f>'Mladí jazdci'!KY8</f>
        <v>18</v>
      </c>
      <c r="KZ8" s="131">
        <f>'Mladí jazdci'!KZ8</f>
        <v>19</v>
      </c>
      <c r="LA8" s="131">
        <f>'Mladí jazdci'!LA8</f>
        <v>0</v>
      </c>
      <c r="LB8" s="131">
        <f>'Mladí jazdci'!LB8</f>
        <v>0</v>
      </c>
      <c r="LC8" s="131">
        <f>'Mladí jazdci'!LC8</f>
        <v>0</v>
      </c>
      <c r="LD8" s="131">
        <f>'Mladí jazdci'!LD8</f>
        <v>0</v>
      </c>
      <c r="LE8" s="131">
        <f>'Mladí jazdci'!LE8</f>
        <v>0</v>
      </c>
      <c r="LF8" s="131">
        <f>'Mladí jazdci'!LF8</f>
        <v>0</v>
      </c>
      <c r="LG8" s="131">
        <f>'Mladí jazdci'!LG8</f>
        <v>0</v>
      </c>
      <c r="LH8" s="131">
        <f>'Mladí jazdci'!LH8</f>
        <v>0</v>
      </c>
      <c r="LI8" s="131">
        <f>'Mladí jazdci'!LI8</f>
        <v>0</v>
      </c>
      <c r="LJ8" s="131">
        <f>'Mladí jazdci'!LJ8</f>
        <v>0</v>
      </c>
      <c r="LK8" s="131">
        <f>'Mladí jazdci'!LK8</f>
        <v>0</v>
      </c>
      <c r="LL8" s="131">
        <f>'Mladí jazdci'!LL8</f>
        <v>0</v>
      </c>
      <c r="LM8" s="131">
        <f>'Mladí jazdci'!LM8</f>
        <v>0</v>
      </c>
      <c r="LN8" s="131">
        <f>'Mladí jazdci'!LN8</f>
        <v>0</v>
      </c>
      <c r="LO8" s="131">
        <f>'Mladí jazdci'!LO8</f>
        <v>0</v>
      </c>
      <c r="LP8" s="131">
        <f>'Mladí jazdci'!LP8</f>
        <v>0</v>
      </c>
      <c r="LQ8" s="131">
        <f>'Mladí jazdci'!LQ8</f>
        <v>0</v>
      </c>
      <c r="LR8" s="131">
        <f>'Mladí jazdci'!LR8</f>
        <v>0</v>
      </c>
      <c r="LS8" s="131">
        <f>'Mladí jazdci'!LS8</f>
        <v>0</v>
      </c>
      <c r="LT8" s="131">
        <f>'Mladí jazdci'!LT8</f>
        <v>0</v>
      </c>
      <c r="LU8" s="131">
        <f>'Mladí jazdci'!LU8</f>
        <v>0</v>
      </c>
      <c r="LV8" s="131">
        <f>'Mladí jazdci'!LV8</f>
        <v>0</v>
      </c>
      <c r="LW8" s="131">
        <f>'Mladí jazdci'!LW8</f>
        <v>0</v>
      </c>
      <c r="LX8" s="131">
        <f>'Mladí jazdci'!LX8</f>
        <v>0</v>
      </c>
      <c r="LY8" s="131">
        <f>'Mladí jazdci'!LY8</f>
        <v>0</v>
      </c>
      <c r="LZ8" s="131">
        <f>'Mladí jazdci'!LZ8</f>
        <v>0</v>
      </c>
      <c r="MA8" s="131">
        <f>'Mladí jazdci'!MA8</f>
        <v>0</v>
      </c>
      <c r="MB8" s="131">
        <f>'Mladí jazdci'!MB8</f>
        <v>0</v>
      </c>
      <c r="MC8" s="131">
        <f>'Mladí jazdci'!MC8</f>
        <v>0</v>
      </c>
      <c r="MD8" s="131">
        <f>'Mladí jazdci'!MD8</f>
        <v>0</v>
      </c>
      <c r="ME8" s="131">
        <f>'Mladí jazdci'!ME8</f>
        <v>0</v>
      </c>
    </row>
    <row r="9" spans="1:343" s="1" customFormat="1" ht="18" customHeight="1" x14ac:dyDescent="0.2">
      <c r="A9" s="12">
        <v>2</v>
      </c>
      <c r="B9" s="11" t="s">
        <v>29</v>
      </c>
      <c r="C9" s="1">
        <v>9453</v>
      </c>
      <c r="D9" s="1">
        <v>2012</v>
      </c>
      <c r="E9" t="s">
        <v>28</v>
      </c>
      <c r="F9" s="1">
        <v>338</v>
      </c>
      <c r="G9" s="1" t="s">
        <v>222</v>
      </c>
      <c r="H9" t="s">
        <v>26</v>
      </c>
      <c r="I9" s="1">
        <f>SUM(K9:ME9)</f>
        <v>532</v>
      </c>
      <c r="J9" s="12">
        <v>290.2</v>
      </c>
      <c r="K9" s="131">
        <f>Seniori!K10</f>
        <v>0</v>
      </c>
      <c r="L9" s="131">
        <f>Seniori!L10</f>
        <v>0</v>
      </c>
      <c r="M9" s="131">
        <f>Seniori!M10</f>
        <v>0</v>
      </c>
      <c r="N9" s="131">
        <f>Seniori!N10</f>
        <v>0</v>
      </c>
      <c r="O9" s="131">
        <f>Seniori!O10</f>
        <v>0</v>
      </c>
      <c r="P9" s="131">
        <f>Seniori!P10</f>
        <v>0</v>
      </c>
      <c r="Q9" s="131">
        <f>Seniori!Q10</f>
        <v>0</v>
      </c>
      <c r="R9" s="131">
        <f>Seniori!R10</f>
        <v>0</v>
      </c>
      <c r="S9" s="131">
        <f>Seniori!S10</f>
        <v>0</v>
      </c>
      <c r="T9" s="131">
        <f>Seniori!T10</f>
        <v>0</v>
      </c>
      <c r="U9" s="131">
        <f>Seniori!U10</f>
        <v>0</v>
      </c>
      <c r="V9" s="131">
        <f>Seniori!V10</f>
        <v>0</v>
      </c>
      <c r="W9" s="131">
        <f>Seniori!W10</f>
        <v>0</v>
      </c>
      <c r="X9" s="131">
        <f>Seniori!X10</f>
        <v>0</v>
      </c>
      <c r="Y9" s="131">
        <f>Seniori!Y10</f>
        <v>0</v>
      </c>
      <c r="Z9" s="131">
        <f>Seniori!Z10</f>
        <v>0</v>
      </c>
      <c r="AA9" s="131">
        <f>Seniori!AA10</f>
        <v>0</v>
      </c>
      <c r="AB9" s="131">
        <f>Seniori!AB10</f>
        <v>0</v>
      </c>
      <c r="AC9" s="131">
        <f>Seniori!AC10</f>
        <v>0</v>
      </c>
      <c r="AD9" s="131">
        <f>Seniori!AD10</f>
        <v>0</v>
      </c>
      <c r="AE9" s="131">
        <f>Seniori!AE10</f>
        <v>0</v>
      </c>
      <c r="AF9" s="131">
        <f>Seniori!AF10</f>
        <v>0</v>
      </c>
      <c r="AG9" s="131">
        <f>Seniori!AG10</f>
        <v>0</v>
      </c>
      <c r="AH9" s="131">
        <f>Seniori!AH10</f>
        <v>0</v>
      </c>
      <c r="AI9" s="131">
        <f>Seniori!AI10</f>
        <v>0</v>
      </c>
      <c r="AJ9" s="131">
        <f>Seniori!AJ10</f>
        <v>0</v>
      </c>
      <c r="AK9" s="131">
        <f>Seniori!AK10</f>
        <v>0</v>
      </c>
      <c r="AL9" s="131">
        <f>Seniori!AL10</f>
        <v>0</v>
      </c>
      <c r="AM9" s="131">
        <f>Seniori!AM10</f>
        <v>19</v>
      </c>
      <c r="AN9" s="131">
        <f>Seniori!AN10</f>
        <v>20</v>
      </c>
      <c r="AO9" s="131">
        <f>Seniori!AO10</f>
        <v>0</v>
      </c>
      <c r="AP9" s="131">
        <f>Seniori!AP10</f>
        <v>0</v>
      </c>
      <c r="AQ9" s="131">
        <f>Seniori!AQ10</f>
        <v>0</v>
      </c>
      <c r="AR9" s="131">
        <f>Seniori!AR10</f>
        <v>0</v>
      </c>
      <c r="AS9" s="131">
        <f>Seniori!AS10</f>
        <v>0</v>
      </c>
      <c r="AT9" s="131">
        <f>Seniori!AT10</f>
        <v>0</v>
      </c>
      <c r="AU9" s="131">
        <f>Seniori!AU10</f>
        <v>0</v>
      </c>
      <c r="AV9" s="131">
        <f>Seniori!AV10</f>
        <v>0</v>
      </c>
      <c r="AW9" s="131">
        <f>Seniori!AW10</f>
        <v>0</v>
      </c>
      <c r="AX9" s="131">
        <f>Seniori!AX10</f>
        <v>0</v>
      </c>
      <c r="AY9" s="131">
        <f>Seniori!AY10</f>
        <v>0</v>
      </c>
      <c r="AZ9" s="131">
        <f>Seniori!AZ10</f>
        <v>0</v>
      </c>
      <c r="BA9" s="131">
        <f>Seniori!BA10</f>
        <v>0</v>
      </c>
      <c r="BB9" s="131">
        <f>Seniori!BB10</f>
        <v>0</v>
      </c>
      <c r="BC9" s="131">
        <f>Seniori!BC10</f>
        <v>0</v>
      </c>
      <c r="BD9" s="131">
        <f>Seniori!BD10</f>
        <v>0</v>
      </c>
      <c r="BE9" s="131">
        <f>Seniori!BE10</f>
        <v>0</v>
      </c>
      <c r="BF9" s="131">
        <f>Seniori!BF10</f>
        <v>0</v>
      </c>
      <c r="BG9" s="131">
        <f>Seniori!BG10</f>
        <v>0</v>
      </c>
      <c r="BH9" s="131">
        <f>Seniori!BH10</f>
        <v>0</v>
      </c>
      <c r="BI9" s="131">
        <f>Seniori!BI10</f>
        <v>0</v>
      </c>
      <c r="BJ9" s="131">
        <f>Seniori!BJ10</f>
        <v>0</v>
      </c>
      <c r="BK9" s="131">
        <f>Seniori!BK10</f>
        <v>0</v>
      </c>
      <c r="BL9" s="131">
        <f>Seniori!BL10</f>
        <v>0</v>
      </c>
      <c r="BM9" s="131">
        <f>Seniori!BM10</f>
        <v>16</v>
      </c>
      <c r="BN9" s="131">
        <f>Seniori!BN10</f>
        <v>18</v>
      </c>
      <c r="BO9" s="131">
        <f>Seniori!BO10</f>
        <v>0</v>
      </c>
      <c r="BP9" s="131">
        <f>Seniori!BP10</f>
        <v>0</v>
      </c>
      <c r="BQ9" s="131">
        <f>Seniori!BQ10</f>
        <v>0</v>
      </c>
      <c r="BR9" s="131">
        <f>Seniori!BR10</f>
        <v>0</v>
      </c>
      <c r="BS9" s="131">
        <f>Seniori!BS10</f>
        <v>0</v>
      </c>
      <c r="BT9" s="131">
        <f>Seniori!BT10</f>
        <v>0</v>
      </c>
      <c r="BU9" s="131">
        <f>Seniori!BU10</f>
        <v>0</v>
      </c>
      <c r="BV9" s="131">
        <f>Seniori!BV10</f>
        <v>0</v>
      </c>
      <c r="BW9" s="131">
        <f>Seniori!BW10</f>
        <v>0</v>
      </c>
      <c r="BX9" s="131">
        <f>Seniori!BX10</f>
        <v>0</v>
      </c>
      <c r="BY9" s="131">
        <f>Seniori!BY10</f>
        <v>0</v>
      </c>
      <c r="BZ9" s="131">
        <f>Seniori!BZ10</f>
        <v>0</v>
      </c>
      <c r="CA9" s="131">
        <f>Seniori!CA10</f>
        <v>0</v>
      </c>
      <c r="CB9" s="131">
        <f>Seniori!CB10</f>
        <v>0</v>
      </c>
      <c r="CC9" s="131">
        <f>Seniori!CC10</f>
        <v>0</v>
      </c>
      <c r="CD9" s="131">
        <f>Seniori!CD10</f>
        <v>0</v>
      </c>
      <c r="CE9" s="131">
        <f>Seniori!CE10</f>
        <v>0</v>
      </c>
      <c r="CF9" s="131">
        <f>Seniori!CF10</f>
        <v>0</v>
      </c>
      <c r="CG9" s="131">
        <f>Seniori!CG10</f>
        <v>0</v>
      </c>
      <c r="CH9" s="131">
        <f>Seniori!CH10</f>
        <v>0</v>
      </c>
      <c r="CI9" s="131">
        <f>Seniori!CI10</f>
        <v>0</v>
      </c>
      <c r="CJ9" s="131">
        <f>Seniori!CJ10</f>
        <v>13</v>
      </c>
      <c r="CK9" s="131">
        <f>Seniori!CK10</f>
        <v>17</v>
      </c>
      <c r="CL9" s="131">
        <f>Seniori!CL10</f>
        <v>0</v>
      </c>
      <c r="CM9" s="131">
        <f>Seniori!CM10</f>
        <v>0</v>
      </c>
      <c r="CN9" s="131">
        <f>Seniori!CN10</f>
        <v>0</v>
      </c>
      <c r="CO9" s="131">
        <f>Seniori!CO10</f>
        <v>0</v>
      </c>
      <c r="CP9" s="131">
        <f>Seniori!CP10</f>
        <v>0</v>
      </c>
      <c r="CQ9" s="131">
        <f>Seniori!CQ10</f>
        <v>0</v>
      </c>
      <c r="CR9" s="131">
        <f>Seniori!CR10</f>
        <v>0</v>
      </c>
      <c r="CS9" s="131">
        <f>Seniori!CS10</f>
        <v>0</v>
      </c>
      <c r="CT9" s="131">
        <f>Seniori!CT10</f>
        <v>0</v>
      </c>
      <c r="CU9" s="131">
        <f>Seniori!CU10</f>
        <v>0</v>
      </c>
      <c r="CV9" s="131">
        <f>Seniori!CV10</f>
        <v>0</v>
      </c>
      <c r="CW9" s="131">
        <f>Seniori!CW10</f>
        <v>0</v>
      </c>
      <c r="CX9" s="131">
        <f>Seniori!CX10</f>
        <v>0</v>
      </c>
      <c r="CY9" s="131">
        <f>Seniori!CY10</f>
        <v>0</v>
      </c>
      <c r="CZ9" s="131">
        <f>Seniori!CZ10</f>
        <v>0</v>
      </c>
      <c r="DA9" s="131">
        <f>Seniori!DA10</f>
        <v>0</v>
      </c>
      <c r="DB9" s="131">
        <f>Seniori!DB10</f>
        <v>0</v>
      </c>
      <c r="DC9" s="131">
        <f>Seniori!DC10</f>
        <v>0</v>
      </c>
      <c r="DD9" s="131">
        <f>Seniori!DD10</f>
        <v>0</v>
      </c>
      <c r="DE9" s="131">
        <f>Seniori!DE10</f>
        <v>0</v>
      </c>
      <c r="DF9" s="131">
        <f>Seniori!DF10</f>
        <v>0</v>
      </c>
      <c r="DG9" s="131">
        <f>Seniori!DG10</f>
        <v>14</v>
      </c>
      <c r="DH9" s="131">
        <f>Seniori!DH10</f>
        <v>15</v>
      </c>
      <c r="DI9" s="131">
        <f>Seniori!DI10</f>
        <v>0</v>
      </c>
      <c r="DJ9" s="131">
        <f>Seniori!DJ10</f>
        <v>0</v>
      </c>
      <c r="DK9" s="131">
        <f>Seniori!DK10</f>
        <v>0</v>
      </c>
      <c r="DL9" s="131">
        <f>Seniori!DL10</f>
        <v>0</v>
      </c>
      <c r="DM9" s="131">
        <f>Seniori!DM10</f>
        <v>0</v>
      </c>
      <c r="DN9" s="131">
        <f>Seniori!DN10</f>
        <v>14</v>
      </c>
      <c r="DO9" s="131">
        <f>Seniori!DO10</f>
        <v>17</v>
      </c>
      <c r="DP9" s="131">
        <f>Seniori!DP10</f>
        <v>0</v>
      </c>
      <c r="DQ9" s="131">
        <f>Seniori!DQ10</f>
        <v>4.8</v>
      </c>
      <c r="DR9" s="131">
        <f>Seniori!DR10</f>
        <v>0</v>
      </c>
      <c r="DS9" s="131">
        <f>Seniori!DS10</f>
        <v>0</v>
      </c>
      <c r="DT9" s="131">
        <f>Seniori!DT10</f>
        <v>0</v>
      </c>
      <c r="DU9" s="131">
        <f>Seniori!DU10</f>
        <v>0</v>
      </c>
      <c r="DV9" s="131" t="str">
        <f>Seniori!DV10</f>
        <v>x</v>
      </c>
      <c r="DW9" s="131">
        <f>Seniori!DW10</f>
        <v>0</v>
      </c>
      <c r="DX9" s="131">
        <f>Seniori!DX10</f>
        <v>6</v>
      </c>
      <c r="DY9" s="131">
        <f>Seniori!DY10</f>
        <v>0</v>
      </c>
      <c r="DZ9" s="131">
        <f>Seniori!DZ10</f>
        <v>0</v>
      </c>
      <c r="EA9" s="131">
        <f>Seniori!EA10</f>
        <v>0</v>
      </c>
      <c r="EB9" s="131">
        <f>Seniori!EB10</f>
        <v>0</v>
      </c>
      <c r="EC9" s="131">
        <f>Seniori!EC10</f>
        <v>0</v>
      </c>
      <c r="ED9" s="131">
        <f>Seniori!ED10</f>
        <v>0</v>
      </c>
      <c r="EE9" s="131">
        <f>Seniori!EE10</f>
        <v>0</v>
      </c>
      <c r="EF9" s="131">
        <f>Seniori!EF10</f>
        <v>0</v>
      </c>
      <c r="EG9" s="131">
        <f>Seniori!EG10</f>
        <v>0</v>
      </c>
      <c r="EH9" s="131">
        <f>Seniori!EH10</f>
        <v>0</v>
      </c>
      <c r="EI9" s="131">
        <f>Seniori!EI10</f>
        <v>0</v>
      </c>
      <c r="EJ9" s="131">
        <f>Seniori!EJ10</f>
        <v>0</v>
      </c>
      <c r="EK9" s="131">
        <f>Seniori!EK10</f>
        <v>0</v>
      </c>
      <c r="EL9" s="131">
        <f>Seniori!EL10</f>
        <v>0</v>
      </c>
      <c r="EM9" s="131">
        <f>Seniori!EM10</f>
        <v>0</v>
      </c>
      <c r="EN9" s="131">
        <f>Seniori!EN10</f>
        <v>0</v>
      </c>
      <c r="EO9" s="131">
        <f>Seniori!EO10</f>
        <v>0</v>
      </c>
      <c r="EP9" s="131">
        <f>Seniori!EP10</f>
        <v>0</v>
      </c>
      <c r="EQ9" s="131">
        <f>Seniori!EQ10</f>
        <v>0</v>
      </c>
      <c r="ER9" s="131">
        <f>Seniori!ER10</f>
        <v>0</v>
      </c>
      <c r="ES9" s="131">
        <f>Seniori!ES10</f>
        <v>0</v>
      </c>
      <c r="ET9" s="131">
        <f>Seniori!ET10</f>
        <v>14</v>
      </c>
      <c r="EU9" s="131">
        <f>Seniori!EU10</f>
        <v>23</v>
      </c>
      <c r="EV9" s="131">
        <f>Seniori!EV10</f>
        <v>0</v>
      </c>
      <c r="EW9" s="131">
        <f>Seniori!EW10</f>
        <v>0</v>
      </c>
      <c r="EX9" s="131">
        <f>Seniori!EX10</f>
        <v>0</v>
      </c>
      <c r="EY9" s="131">
        <f>Seniori!EY10</f>
        <v>0</v>
      </c>
      <c r="EZ9" s="131">
        <f>Seniori!EZ10</f>
        <v>0</v>
      </c>
      <c r="FA9" s="131">
        <f>Seniori!FA10</f>
        <v>0</v>
      </c>
      <c r="FB9" s="131">
        <f>Seniori!FB10</f>
        <v>0</v>
      </c>
      <c r="FC9" s="131">
        <f>Seniori!FC10</f>
        <v>15</v>
      </c>
      <c r="FD9" s="131">
        <f>Seniori!FD10</f>
        <v>14</v>
      </c>
      <c r="FE9" s="131">
        <f>Seniori!FE10</f>
        <v>0</v>
      </c>
      <c r="FF9" s="131">
        <f>Seniori!FF10</f>
        <v>0</v>
      </c>
      <c r="FG9" s="131">
        <f>Seniori!FG10</f>
        <v>0</v>
      </c>
      <c r="FH9" s="131">
        <f>Seniori!FH10</f>
        <v>0</v>
      </c>
      <c r="FI9" s="131">
        <f>Seniori!FI10</f>
        <v>0</v>
      </c>
      <c r="FJ9" s="131">
        <f>Seniori!FJ10</f>
        <v>0</v>
      </c>
      <c r="FK9" s="131">
        <f>Seniori!FK10</f>
        <v>0</v>
      </c>
      <c r="FL9" s="131">
        <f>Seniori!FL10</f>
        <v>0</v>
      </c>
      <c r="FM9" s="131">
        <f>Seniori!FM10</f>
        <v>0</v>
      </c>
      <c r="FN9" s="131">
        <f>Seniori!FN10</f>
        <v>0</v>
      </c>
      <c r="FO9" s="131">
        <f>Seniori!FO10</f>
        <v>0</v>
      </c>
      <c r="FP9" s="131">
        <f>Seniori!FP10</f>
        <v>0</v>
      </c>
      <c r="FQ9" s="131">
        <f>Seniori!FQ10</f>
        <v>0</v>
      </c>
      <c r="FR9" s="131">
        <f>Seniori!FR10</f>
        <v>0</v>
      </c>
      <c r="FS9" s="131">
        <f>Seniori!FS10</f>
        <v>0</v>
      </c>
      <c r="FT9" s="131">
        <f>Seniori!FT10</f>
        <v>0</v>
      </c>
      <c r="FU9" s="131">
        <f>Seniori!FU10</f>
        <v>0</v>
      </c>
      <c r="FV9" s="131">
        <f>Seniori!FV10</f>
        <v>0</v>
      </c>
      <c r="FW9" s="131">
        <f>Seniori!FW10</f>
        <v>16.8</v>
      </c>
      <c r="FX9" s="131">
        <f>Seniori!FX10</f>
        <v>0</v>
      </c>
      <c r="FY9" s="131">
        <f>Seniori!FY10</f>
        <v>18</v>
      </c>
      <c r="FZ9" s="131">
        <f>Seniori!FZ10</f>
        <v>0</v>
      </c>
      <c r="GA9" s="131">
        <f>Seniori!GA10</f>
        <v>0</v>
      </c>
      <c r="GB9" s="131">
        <f>Seniori!GB10</f>
        <v>0</v>
      </c>
      <c r="GC9" s="131">
        <f>Seniori!GC10</f>
        <v>17</v>
      </c>
      <c r="GD9" s="131">
        <f>Seniori!GD10</f>
        <v>26.4</v>
      </c>
      <c r="GE9" s="131">
        <f>Seniori!GE10</f>
        <v>0</v>
      </c>
      <c r="GF9" s="131">
        <f>Seniori!GF10</f>
        <v>0</v>
      </c>
      <c r="GG9" s="131">
        <f>Seniori!GG10</f>
        <v>0</v>
      </c>
      <c r="GH9" s="131">
        <f>Seniori!GH10</f>
        <v>0</v>
      </c>
      <c r="GI9" s="131">
        <f>Seniori!GI10</f>
        <v>0</v>
      </c>
      <c r="GJ9" s="131">
        <f>Seniori!GJ10</f>
        <v>0</v>
      </c>
      <c r="GK9" s="131">
        <f>Seniori!GK10</f>
        <v>0</v>
      </c>
      <c r="GL9" s="131">
        <f>Seniori!GL10</f>
        <v>0</v>
      </c>
      <c r="GM9" s="131">
        <f>Seniori!GM10</f>
        <v>0</v>
      </c>
      <c r="GN9" s="131">
        <f>Seniori!GN10</f>
        <v>0</v>
      </c>
      <c r="GO9" s="131">
        <f>Seniori!GO10</f>
        <v>0</v>
      </c>
      <c r="GP9" s="131">
        <f>Seniori!GP10</f>
        <v>0</v>
      </c>
      <c r="GQ9" s="131">
        <f>Seniori!GQ10</f>
        <v>4</v>
      </c>
      <c r="GR9" s="131">
        <f>Seniori!GR10</f>
        <v>4</v>
      </c>
      <c r="GS9" s="131">
        <f>Seniori!GS10</f>
        <v>0</v>
      </c>
      <c r="GT9" s="131">
        <f>Seniori!GT10</f>
        <v>0</v>
      </c>
      <c r="GU9" s="131">
        <f>Seniori!GU10</f>
        <v>0</v>
      </c>
      <c r="GV9" s="131">
        <f>Seniori!GV10</f>
        <v>0</v>
      </c>
      <c r="GW9" s="131">
        <f>Seniori!GW10</f>
        <v>0</v>
      </c>
      <c r="GX9" s="131">
        <f>Seniori!GX10</f>
        <v>0</v>
      </c>
      <c r="GY9" s="131">
        <f>Seniori!GY10</f>
        <v>4</v>
      </c>
      <c r="GZ9" s="131">
        <f>Seniori!GZ10</f>
        <v>13</v>
      </c>
      <c r="HA9" s="131">
        <f>Seniori!HA10</f>
        <v>0</v>
      </c>
      <c r="HB9" s="131">
        <f>Seniori!HB10</f>
        <v>0</v>
      </c>
      <c r="HC9" s="131">
        <f>Seniori!HC10</f>
        <v>0</v>
      </c>
      <c r="HD9" s="131">
        <f>Seniori!HD10</f>
        <v>0</v>
      </c>
      <c r="HE9" s="131">
        <f>Seniori!HE10</f>
        <v>11</v>
      </c>
      <c r="HF9" s="131">
        <f>Seniori!HF10</f>
        <v>0</v>
      </c>
      <c r="HG9" s="131">
        <f>Seniori!HG10</f>
        <v>15</v>
      </c>
      <c r="HH9" s="131">
        <f>Seniori!HH10</f>
        <v>0</v>
      </c>
      <c r="HI9" s="131">
        <f>Seniori!HI10</f>
        <v>0</v>
      </c>
      <c r="HJ9" s="131">
        <f>Seniori!HJ10</f>
        <v>0</v>
      </c>
      <c r="HK9" s="131">
        <f>Seniori!HK10</f>
        <v>0</v>
      </c>
      <c r="HL9" s="131">
        <f>Seniori!HL10</f>
        <v>14</v>
      </c>
      <c r="HM9" s="131">
        <f>Seniori!HM10</f>
        <v>0</v>
      </c>
      <c r="HN9" s="131">
        <f>Seniori!HN10</f>
        <v>18</v>
      </c>
      <c r="HO9" s="131">
        <f>Seniori!HO10</f>
        <v>0</v>
      </c>
      <c r="HP9" s="131">
        <f>Seniori!HP10</f>
        <v>0</v>
      </c>
      <c r="HQ9" s="131">
        <f>Seniori!HQ10</f>
        <v>0</v>
      </c>
      <c r="HR9" s="131">
        <f>Seniori!HR10</f>
        <v>0</v>
      </c>
      <c r="HS9" s="131">
        <f>Seniori!HS10</f>
        <v>0</v>
      </c>
      <c r="HT9" s="131">
        <f>Seniori!HT10</f>
        <v>0</v>
      </c>
      <c r="HU9" s="131">
        <f>Seniori!HU10</f>
        <v>0</v>
      </c>
      <c r="HV9" s="131">
        <f>Seniori!HV10</f>
        <v>0</v>
      </c>
      <c r="HW9" s="131">
        <f>Seniori!HW10</f>
        <v>0</v>
      </c>
      <c r="HX9" s="131">
        <f>Seniori!HX10</f>
        <v>0</v>
      </c>
      <c r="HY9" s="131">
        <f>Seniori!HY10</f>
        <v>0</v>
      </c>
      <c r="HZ9" s="131">
        <f>Seniori!HZ10</f>
        <v>0</v>
      </c>
      <c r="IA9" s="131">
        <f>Seniori!IA10</f>
        <v>0</v>
      </c>
      <c r="IB9" s="131">
        <f>Seniori!IB10</f>
        <v>0</v>
      </c>
      <c r="IC9" s="131">
        <f>Seniori!IC10</f>
        <v>0</v>
      </c>
      <c r="ID9" s="131">
        <f>Seniori!ID10</f>
        <v>0</v>
      </c>
      <c r="IE9" s="131">
        <f>Seniori!IE10</f>
        <v>0</v>
      </c>
      <c r="IF9" s="131">
        <f>Seniori!IF10</f>
        <v>0</v>
      </c>
      <c r="IG9" s="131">
        <f>Seniori!IG10</f>
        <v>0</v>
      </c>
      <c r="IH9" s="131">
        <f>Seniori!IH10</f>
        <v>0</v>
      </c>
      <c r="II9" s="131">
        <f>Seniori!II10</f>
        <v>0</v>
      </c>
      <c r="IJ9" s="131">
        <f>Seniori!IJ10</f>
        <v>0</v>
      </c>
      <c r="IK9" s="131">
        <f>Seniori!IK10</f>
        <v>0</v>
      </c>
      <c r="IL9" s="131">
        <f>Seniori!IL10</f>
        <v>0</v>
      </c>
      <c r="IM9" s="131">
        <f>Seniori!IM10</f>
        <v>0</v>
      </c>
      <c r="IN9" s="131">
        <f>Seniori!IN10</f>
        <v>0</v>
      </c>
      <c r="IO9" s="131">
        <f>Seniori!IO10</f>
        <v>0</v>
      </c>
      <c r="IP9" s="131">
        <f>Seniori!IP10</f>
        <v>0</v>
      </c>
      <c r="IQ9" s="131">
        <f>Seniori!IQ10</f>
        <v>0</v>
      </c>
      <c r="IR9" s="131">
        <f>Seniori!IR10</f>
        <v>0</v>
      </c>
      <c r="IS9" s="131">
        <f>Seniori!IS10</f>
        <v>0</v>
      </c>
      <c r="IT9" s="131">
        <f>Seniori!IT10</f>
        <v>0</v>
      </c>
      <c r="IU9" s="131">
        <f>Seniori!IU10</f>
        <v>0</v>
      </c>
      <c r="IV9" s="131">
        <f>Seniori!IV10</f>
        <v>0</v>
      </c>
      <c r="IW9" s="131">
        <f>Seniori!IW10</f>
        <v>0</v>
      </c>
      <c r="IX9" s="131">
        <f>Seniori!IX10</f>
        <v>0</v>
      </c>
      <c r="IY9" s="131">
        <f>Seniori!IY10</f>
        <v>0</v>
      </c>
      <c r="IZ9" s="131">
        <f>Seniori!IZ10</f>
        <v>0</v>
      </c>
      <c r="JA9" s="131">
        <f>Seniori!JA10</f>
        <v>0</v>
      </c>
      <c r="JB9" s="131">
        <f>Seniori!JB10</f>
        <v>0</v>
      </c>
      <c r="JC9" s="131">
        <f>Seniori!JC10</f>
        <v>16</v>
      </c>
      <c r="JD9" s="131">
        <f>Seniori!JD10</f>
        <v>20</v>
      </c>
      <c r="JE9" s="131">
        <f>Seniori!JE10</f>
        <v>0</v>
      </c>
      <c r="JF9" s="131">
        <f>Seniori!JF10</f>
        <v>0</v>
      </c>
      <c r="JG9" s="131">
        <f>Seniori!JG10</f>
        <v>0</v>
      </c>
      <c r="JH9" s="131">
        <f>Seniori!JH10</f>
        <v>0</v>
      </c>
      <c r="JI9" s="131">
        <f>Seniori!JI10</f>
        <v>19</v>
      </c>
      <c r="JJ9" s="131">
        <f>Seniori!JJ10</f>
        <v>22</v>
      </c>
      <c r="JK9" s="131">
        <f>Seniori!JK10</f>
        <v>0</v>
      </c>
      <c r="JL9" s="131">
        <f>Seniori!JL10</f>
        <v>0</v>
      </c>
      <c r="JM9" s="131">
        <f>Seniori!JM10</f>
        <v>0</v>
      </c>
      <c r="JN9" s="131">
        <f>Seniori!JN10</f>
        <v>0</v>
      </c>
      <c r="JO9" s="131">
        <f>Seniori!JO10</f>
        <v>0</v>
      </c>
      <c r="JP9" s="131">
        <f>Seniori!JP10</f>
        <v>0</v>
      </c>
      <c r="JQ9" s="131">
        <f>Seniori!JQ10</f>
        <v>0</v>
      </c>
      <c r="JR9" s="131">
        <f>Seniori!JR10</f>
        <v>0</v>
      </c>
      <c r="JS9" s="131">
        <f>Seniori!JS10</f>
        <v>0</v>
      </c>
      <c r="JT9" s="131">
        <f>Seniori!JT10</f>
        <v>0</v>
      </c>
      <c r="JU9" s="131">
        <f>Seniori!JU10</f>
        <v>0</v>
      </c>
      <c r="JV9" s="131">
        <f>Seniori!JV10</f>
        <v>0</v>
      </c>
      <c r="JW9" s="131">
        <f>Seniori!JW10</f>
        <v>0</v>
      </c>
      <c r="JX9" s="131">
        <f>Seniori!JX10</f>
        <v>0</v>
      </c>
      <c r="JY9" s="131">
        <f>Seniori!JY10</f>
        <v>0</v>
      </c>
      <c r="JZ9" s="131">
        <f>Seniori!JZ10</f>
        <v>0</v>
      </c>
      <c r="KA9" s="131">
        <f>Seniori!KA10</f>
        <v>0</v>
      </c>
      <c r="KB9" s="131">
        <f>Seniori!KB10</f>
        <v>0</v>
      </c>
      <c r="KC9" s="131">
        <f>Seniori!KC10</f>
        <v>0</v>
      </c>
      <c r="KD9" s="131">
        <f>Seniori!KD10</f>
        <v>0</v>
      </c>
      <c r="KE9" s="131">
        <f>Seniori!KE10</f>
        <v>0</v>
      </c>
      <c r="KF9" s="131">
        <f>Seniori!KF10</f>
        <v>0</v>
      </c>
      <c r="KG9" s="131">
        <f>Seniori!KG10</f>
        <v>0</v>
      </c>
      <c r="KH9" s="131">
        <f>Seniori!KH10</f>
        <v>0</v>
      </c>
      <c r="KI9" s="131">
        <f>Seniori!KI10</f>
        <v>0</v>
      </c>
      <c r="KJ9" s="131">
        <f>Seniori!KJ10</f>
        <v>0</v>
      </c>
      <c r="KK9" s="131">
        <f>Seniori!KK10</f>
        <v>0</v>
      </c>
      <c r="KL9" s="131">
        <f>Seniori!KL10</f>
        <v>0</v>
      </c>
      <c r="KM9" s="131">
        <f>Seniori!KM10</f>
        <v>0</v>
      </c>
      <c r="KN9" s="131">
        <f>Seniori!KN10</f>
        <v>0</v>
      </c>
      <c r="KO9" s="131">
        <f>Seniori!KO10</f>
        <v>0</v>
      </c>
      <c r="KP9" s="131">
        <f>Seniori!KP10</f>
        <v>0</v>
      </c>
      <c r="KQ9" s="131">
        <f>Seniori!KQ10</f>
        <v>0</v>
      </c>
      <c r="KR9" s="131">
        <f>Seniori!KR10</f>
        <v>6</v>
      </c>
      <c r="KS9" s="131">
        <f>Seniori!KS10</f>
        <v>19</v>
      </c>
      <c r="KT9" s="131">
        <f>Seniori!KT10</f>
        <v>0</v>
      </c>
      <c r="KU9" s="131">
        <f>Seniori!KU10</f>
        <v>0</v>
      </c>
      <c r="KV9" s="131">
        <f>Seniori!KV10</f>
        <v>0</v>
      </c>
      <c r="KW9" s="131">
        <f>Seniori!KW10</f>
        <v>0</v>
      </c>
      <c r="KX9" s="131">
        <f>Seniori!KX10</f>
        <v>0</v>
      </c>
      <c r="KY9" s="131">
        <f>Seniori!KY10</f>
        <v>13</v>
      </c>
      <c r="KZ9" s="131">
        <f>Seniori!KZ10</f>
        <v>16</v>
      </c>
      <c r="LA9" s="131">
        <f>Seniori!LA10</f>
        <v>0</v>
      </c>
      <c r="LB9" s="131">
        <f>Seniori!LB10</f>
        <v>0</v>
      </c>
      <c r="LC9" s="131">
        <f>Seniori!LC10</f>
        <v>0</v>
      </c>
      <c r="LD9" s="131">
        <f>Seniori!LD10</f>
        <v>0</v>
      </c>
      <c r="LE9" s="131">
        <f>Seniori!LE10</f>
        <v>0</v>
      </c>
      <c r="LF9" s="131">
        <f>Seniori!LF10</f>
        <v>0</v>
      </c>
      <c r="LG9" s="131">
        <f>Seniori!LG10</f>
        <v>0</v>
      </c>
      <c r="LH9" s="131">
        <f>Seniori!LH10</f>
        <v>0</v>
      </c>
      <c r="LI9" s="131">
        <f>Seniori!LI10</f>
        <v>0</v>
      </c>
      <c r="LJ9" s="131">
        <f>Seniori!LJ10</f>
        <v>0</v>
      </c>
      <c r="LK9" s="131">
        <f>Seniori!LK10</f>
        <v>0</v>
      </c>
      <c r="LL9" s="131">
        <f>Seniori!LL10</f>
        <v>0</v>
      </c>
      <c r="LM9" s="131">
        <f>Seniori!LM10</f>
        <v>0</v>
      </c>
      <c r="LN9" s="131">
        <f>Seniori!LN10</f>
        <v>0</v>
      </c>
      <c r="LO9" s="131">
        <f>Seniori!LO10</f>
        <v>0</v>
      </c>
      <c r="LP9" s="131">
        <f>Seniori!LP10</f>
        <v>0</v>
      </c>
      <c r="LQ9" s="131">
        <f>Seniori!LQ10</f>
        <v>0</v>
      </c>
      <c r="LR9" s="131">
        <f>Seniori!LR10</f>
        <v>0</v>
      </c>
      <c r="LS9" s="131">
        <f>Seniori!LS10</f>
        <v>0</v>
      </c>
      <c r="LT9" s="131">
        <f>Seniori!LT10</f>
        <v>0</v>
      </c>
      <c r="LU9" s="131">
        <f>Seniori!LU10</f>
        <v>0</v>
      </c>
      <c r="LV9" s="131">
        <f>Seniori!LV10</f>
        <v>0</v>
      </c>
      <c r="LW9" s="131">
        <f>Seniori!LW10</f>
        <v>0</v>
      </c>
      <c r="LX9" s="131">
        <f>Seniori!LX10</f>
        <v>0</v>
      </c>
      <c r="LY9" s="131">
        <f>Seniori!LY10</f>
        <v>0</v>
      </c>
      <c r="LZ9" s="131">
        <f>Seniori!LZ10</f>
        <v>0</v>
      </c>
      <c r="MA9" s="131">
        <f>Seniori!MA10</f>
        <v>0</v>
      </c>
      <c r="MB9" s="131">
        <f>Seniori!MB10</f>
        <v>0</v>
      </c>
      <c r="MC9" s="131">
        <f>Seniori!MC10</f>
        <v>0</v>
      </c>
      <c r="MD9" s="131">
        <f>Seniori!MD10</f>
        <v>0</v>
      </c>
      <c r="ME9" s="131">
        <f>Seniori!ME10</f>
        <v>0</v>
      </c>
    </row>
    <row r="10" spans="1:343" s="1" customFormat="1" ht="18" customHeight="1" x14ac:dyDescent="0.2">
      <c r="A10" s="12">
        <v>3</v>
      </c>
      <c r="B10" s="11" t="s">
        <v>25</v>
      </c>
      <c r="C10" s="1">
        <v>9070</v>
      </c>
      <c r="D10" s="1">
        <v>2011</v>
      </c>
      <c r="E10" t="s">
        <v>24</v>
      </c>
      <c r="F10" s="1">
        <v>2965</v>
      </c>
      <c r="G10" s="1" t="s">
        <v>222</v>
      </c>
      <c r="H10" t="s">
        <v>26</v>
      </c>
      <c r="I10" s="1">
        <f>SUM(K10:ME10)</f>
        <v>519</v>
      </c>
      <c r="J10" s="12">
        <f>Tabuľka3[[#This Row],[Stĺpec40]]+Tabuľka3[[#This Row],[Stĺpec69]]+Tabuľka3[[#This Row],[Stĺpec92]]+Tabuľka3[[#This Row],[Stĺpec93]]+Tabuľka3[[#This Row],[Stĺpec113]]+Tabuľka3[[#This Row],[Stĺpec142]]+Tabuľka3[[#This Row],[Stĺpec413]]+Tabuľka3[[#This Row],[Stĺpec170]]+Tabuľka3[[#This Row],[Stĺpec291]]+Tabuľka3[[#This Row],[Stĺpec262]]+Tabuľka3[[#This Row],[Stĺpec416]]+Tabuľka3[[#This Row],[Stĺpec415]]+Tabuľka3[[#This Row],[Stĺpec176]]+Tabuľka3[[#This Row],[Stĺpec208]]+Tabuľka3[[#This Row],[Stĺpec215]]</f>
        <v>279</v>
      </c>
      <c r="K10" s="131">
        <f>Seniori!K8</f>
        <v>0</v>
      </c>
      <c r="L10" s="131">
        <f>Seniori!L8</f>
        <v>0</v>
      </c>
      <c r="M10" s="131">
        <f>Seniori!M8</f>
        <v>0</v>
      </c>
      <c r="N10" s="131">
        <f>Seniori!N8</f>
        <v>0</v>
      </c>
      <c r="O10" s="131">
        <f>Seniori!O8</f>
        <v>0</v>
      </c>
      <c r="P10" s="131">
        <f>Seniori!P8</f>
        <v>0</v>
      </c>
      <c r="Q10" s="131">
        <f>Seniori!Q8</f>
        <v>0</v>
      </c>
      <c r="R10" s="131">
        <f>Seniori!R8</f>
        <v>0</v>
      </c>
      <c r="S10" s="131">
        <f>Seniori!S8</f>
        <v>0</v>
      </c>
      <c r="T10" s="131">
        <f>Seniori!T8</f>
        <v>0</v>
      </c>
      <c r="U10" s="131">
        <f>Seniori!U8</f>
        <v>0</v>
      </c>
      <c r="V10" s="131">
        <f>Seniori!V8</f>
        <v>0</v>
      </c>
      <c r="W10" s="131">
        <f>Seniori!W8</f>
        <v>0</v>
      </c>
      <c r="X10" s="131">
        <f>Seniori!X8</f>
        <v>0</v>
      </c>
      <c r="Y10" s="131">
        <f>Seniori!Y8</f>
        <v>0</v>
      </c>
      <c r="Z10" s="131">
        <f>Seniori!Z8</f>
        <v>0</v>
      </c>
      <c r="AA10" s="131">
        <f>Seniori!AA8</f>
        <v>0</v>
      </c>
      <c r="AB10" s="131">
        <f>Seniori!AB8</f>
        <v>0</v>
      </c>
      <c r="AC10" s="131">
        <f>Seniori!AC8</f>
        <v>0</v>
      </c>
      <c r="AD10" s="131">
        <f>Seniori!AD8</f>
        <v>0</v>
      </c>
      <c r="AE10" s="131">
        <f>Seniori!AE8</f>
        <v>0</v>
      </c>
      <c r="AF10" s="131">
        <f>Seniori!AF8</f>
        <v>0</v>
      </c>
      <c r="AG10" s="131">
        <f>Seniori!AG8</f>
        <v>0</v>
      </c>
      <c r="AH10" s="131">
        <f>Seniori!AH8</f>
        <v>0</v>
      </c>
      <c r="AI10" s="131">
        <f>Seniori!AI8</f>
        <v>0</v>
      </c>
      <c r="AJ10" s="131">
        <f>Seniori!AJ8</f>
        <v>0</v>
      </c>
      <c r="AK10" s="131">
        <f>Seniori!AK8</f>
        <v>0</v>
      </c>
      <c r="AL10" s="131">
        <f>Seniori!AL8</f>
        <v>0</v>
      </c>
      <c r="AM10" s="131">
        <f>Seniori!AM8</f>
        <v>13</v>
      </c>
      <c r="AN10" s="131">
        <f>Seniori!AN8</f>
        <v>16</v>
      </c>
      <c r="AO10" s="131">
        <f>Seniori!AO8</f>
        <v>0</v>
      </c>
      <c r="AP10" s="131">
        <f>Seniori!AP8</f>
        <v>0</v>
      </c>
      <c r="AQ10" s="131">
        <f>Seniori!AQ8</f>
        <v>0</v>
      </c>
      <c r="AR10" s="131">
        <f>Seniori!AR8</f>
        <v>0</v>
      </c>
      <c r="AS10" s="131">
        <f>Seniori!AS8</f>
        <v>0</v>
      </c>
      <c r="AT10" s="131">
        <f>Seniori!AT8</f>
        <v>0</v>
      </c>
      <c r="AU10" s="131">
        <f>Seniori!AU8</f>
        <v>0</v>
      </c>
      <c r="AV10" s="131">
        <f>Seniori!AV8</f>
        <v>0</v>
      </c>
      <c r="AW10" s="131">
        <f>Seniori!AW8</f>
        <v>0</v>
      </c>
      <c r="AX10" s="131">
        <f>Seniori!AX8</f>
        <v>0</v>
      </c>
      <c r="AY10" s="131">
        <f>Seniori!AY8</f>
        <v>0</v>
      </c>
      <c r="AZ10" s="131">
        <f>Seniori!AZ8</f>
        <v>0</v>
      </c>
      <c r="BA10" s="131">
        <f>Seniori!BA8</f>
        <v>0</v>
      </c>
      <c r="BB10" s="131">
        <f>Seniori!BB8</f>
        <v>0</v>
      </c>
      <c r="BC10" s="131">
        <f>Seniori!BC8</f>
        <v>0</v>
      </c>
      <c r="BD10" s="131">
        <f>Seniori!BD8</f>
        <v>0</v>
      </c>
      <c r="BE10" s="131">
        <f>Seniori!BE8</f>
        <v>0</v>
      </c>
      <c r="BF10" s="131">
        <f>Seniori!BF8</f>
        <v>0</v>
      </c>
      <c r="BG10" s="131">
        <f>Seniori!BG8</f>
        <v>0</v>
      </c>
      <c r="BH10" s="131">
        <f>Seniori!BH8</f>
        <v>0</v>
      </c>
      <c r="BI10" s="131">
        <f>Seniori!BI8</f>
        <v>0</v>
      </c>
      <c r="BJ10" s="131">
        <f>Seniori!BJ8</f>
        <v>0</v>
      </c>
      <c r="BK10" s="131">
        <f>Seniori!BK8</f>
        <v>0</v>
      </c>
      <c r="BL10" s="131">
        <f>Seniori!BL8</f>
        <v>0</v>
      </c>
      <c r="BM10" s="131">
        <f>Seniori!BM8</f>
        <v>15</v>
      </c>
      <c r="BN10" s="131">
        <f>Seniori!BN8</f>
        <v>16</v>
      </c>
      <c r="BO10" s="131">
        <f>Seniori!BO8</f>
        <v>0</v>
      </c>
      <c r="BP10" s="131">
        <f>Seniori!BP8</f>
        <v>0</v>
      </c>
      <c r="BQ10" s="131">
        <f>Seniori!BQ8</f>
        <v>0</v>
      </c>
      <c r="BR10" s="131">
        <f>Seniori!BR8</f>
        <v>0</v>
      </c>
      <c r="BS10" s="131">
        <f>Seniori!BS8</f>
        <v>0</v>
      </c>
      <c r="BT10" s="131">
        <f>Seniori!BT8</f>
        <v>0</v>
      </c>
      <c r="BU10" s="131">
        <f>Seniori!BU8</f>
        <v>0</v>
      </c>
      <c r="BV10" s="131">
        <f>Seniori!BV8</f>
        <v>0</v>
      </c>
      <c r="BW10" s="131">
        <f>Seniori!BW8</f>
        <v>0</v>
      </c>
      <c r="BX10" s="131">
        <f>Seniori!BX8</f>
        <v>0</v>
      </c>
      <c r="BY10" s="131">
        <f>Seniori!BY8</f>
        <v>0</v>
      </c>
      <c r="BZ10" s="131">
        <f>Seniori!BZ8</f>
        <v>0</v>
      </c>
      <c r="CA10" s="131">
        <f>Seniori!CA8</f>
        <v>0</v>
      </c>
      <c r="CB10" s="131">
        <f>Seniori!CB8</f>
        <v>0</v>
      </c>
      <c r="CC10" s="131">
        <f>Seniori!CC8</f>
        <v>0</v>
      </c>
      <c r="CD10" s="131">
        <f>Seniori!CD8</f>
        <v>0</v>
      </c>
      <c r="CE10" s="131">
        <f>Seniori!CE8</f>
        <v>0</v>
      </c>
      <c r="CF10" s="131">
        <f>Seniori!CF8</f>
        <v>0</v>
      </c>
      <c r="CG10" s="131">
        <f>Seniori!CG8</f>
        <v>0</v>
      </c>
      <c r="CH10" s="131">
        <f>Seniori!CH8</f>
        <v>0</v>
      </c>
      <c r="CI10" s="131">
        <f>Seniori!CI8</f>
        <v>0</v>
      </c>
      <c r="CJ10" s="131">
        <f>Seniori!CJ8</f>
        <v>16</v>
      </c>
      <c r="CK10" s="131">
        <f>Seniori!CK8</f>
        <v>16</v>
      </c>
      <c r="CL10" s="131">
        <f>Seniori!CL8</f>
        <v>0</v>
      </c>
      <c r="CM10" s="131">
        <f>Seniori!CM8</f>
        <v>0</v>
      </c>
      <c r="CN10" s="131">
        <f>Seniori!CN8</f>
        <v>0</v>
      </c>
      <c r="CO10" s="131">
        <f>Seniori!CO8</f>
        <v>0</v>
      </c>
      <c r="CP10" s="131">
        <f>Seniori!CP8</f>
        <v>0</v>
      </c>
      <c r="CQ10" s="131">
        <f>Seniori!CQ8</f>
        <v>0</v>
      </c>
      <c r="CR10" s="131">
        <f>Seniori!CR8</f>
        <v>0</v>
      </c>
      <c r="CS10" s="131">
        <f>Seniori!CS8</f>
        <v>0</v>
      </c>
      <c r="CT10" s="131">
        <f>Seniori!CT8</f>
        <v>0</v>
      </c>
      <c r="CU10" s="131">
        <f>Seniori!CU8</f>
        <v>0</v>
      </c>
      <c r="CV10" s="131">
        <f>Seniori!CV8</f>
        <v>0</v>
      </c>
      <c r="CW10" s="131">
        <f>Seniori!CW8</f>
        <v>0</v>
      </c>
      <c r="CX10" s="131">
        <f>Seniori!CX8</f>
        <v>0</v>
      </c>
      <c r="CY10" s="131">
        <f>Seniori!CY8</f>
        <v>0</v>
      </c>
      <c r="CZ10" s="131">
        <f>Seniori!CZ8</f>
        <v>0</v>
      </c>
      <c r="DA10" s="131">
        <f>Seniori!DA8</f>
        <v>0</v>
      </c>
      <c r="DB10" s="131">
        <f>Seniori!DB8</f>
        <v>0</v>
      </c>
      <c r="DC10" s="131">
        <f>Seniori!DC8</f>
        <v>0</v>
      </c>
      <c r="DD10" s="131">
        <f>Seniori!DD8</f>
        <v>0</v>
      </c>
      <c r="DE10" s="131">
        <f>Seniori!DE8</f>
        <v>0</v>
      </c>
      <c r="DF10" s="131">
        <f>Seniori!DF8</f>
        <v>0</v>
      </c>
      <c r="DG10" s="131">
        <f>Seniori!DG8</f>
        <v>15</v>
      </c>
      <c r="DH10" s="131">
        <f>Seniori!DH8</f>
        <v>11</v>
      </c>
      <c r="DI10" s="131">
        <f>Seniori!DI8</f>
        <v>0</v>
      </c>
      <c r="DJ10" s="131">
        <f>Seniori!DJ8</f>
        <v>0</v>
      </c>
      <c r="DK10" s="131">
        <f>Seniori!DK8</f>
        <v>0</v>
      </c>
      <c r="DL10" s="131">
        <f>Seniori!DL8</f>
        <v>0</v>
      </c>
      <c r="DM10" s="131">
        <f>Seniori!DM8</f>
        <v>0</v>
      </c>
      <c r="DN10" s="131">
        <f>Seniori!DN8</f>
        <v>16</v>
      </c>
      <c r="DO10" s="131">
        <f>Seniori!DO8</f>
        <v>0</v>
      </c>
      <c r="DP10" s="131">
        <f>Seniori!DP8</f>
        <v>0</v>
      </c>
      <c r="DQ10" s="131">
        <f>Seniori!DQ8</f>
        <v>3.5999999999999996</v>
      </c>
      <c r="DR10" s="131">
        <f>Seniori!DR8</f>
        <v>0</v>
      </c>
      <c r="DS10" s="131">
        <f>Seniori!DS8</f>
        <v>0</v>
      </c>
      <c r="DT10" s="131">
        <f>Seniori!DT8</f>
        <v>0</v>
      </c>
      <c r="DU10" s="131">
        <f>Seniori!DU8</f>
        <v>0</v>
      </c>
      <c r="DV10" s="131" t="str">
        <f>Seniori!DV8</f>
        <v>x</v>
      </c>
      <c r="DW10" s="131">
        <f>Seniori!DW8</f>
        <v>0</v>
      </c>
      <c r="DX10" s="131" t="str">
        <f>Seniori!DX8</f>
        <v>x</v>
      </c>
      <c r="DY10" s="131">
        <f>Seniori!DY8</f>
        <v>0</v>
      </c>
      <c r="DZ10" s="131">
        <f>Seniori!DZ8</f>
        <v>0</v>
      </c>
      <c r="EA10" s="131">
        <f>Seniori!EA8</f>
        <v>0</v>
      </c>
      <c r="EB10" s="131">
        <f>Seniori!EB8</f>
        <v>0</v>
      </c>
      <c r="EC10" s="131">
        <f>Seniori!EC8</f>
        <v>0</v>
      </c>
      <c r="ED10" s="131">
        <f>Seniori!ED8</f>
        <v>0</v>
      </c>
      <c r="EE10" s="131">
        <f>Seniori!EE8</f>
        <v>0</v>
      </c>
      <c r="EF10" s="131">
        <f>Seniori!EF8</f>
        <v>0</v>
      </c>
      <c r="EG10" s="131">
        <f>Seniori!EG8</f>
        <v>0</v>
      </c>
      <c r="EH10" s="131">
        <f>Seniori!EH8</f>
        <v>0</v>
      </c>
      <c r="EI10" s="131">
        <f>Seniori!EI8</f>
        <v>0</v>
      </c>
      <c r="EJ10" s="131">
        <f>Seniori!EJ8</f>
        <v>0</v>
      </c>
      <c r="EK10" s="131">
        <f>Seniori!EK8</f>
        <v>0</v>
      </c>
      <c r="EL10" s="131">
        <f>Seniori!EL8</f>
        <v>0</v>
      </c>
      <c r="EM10" s="131">
        <f>Seniori!EM8</f>
        <v>0</v>
      </c>
      <c r="EN10" s="131">
        <f>Seniori!EN8</f>
        <v>0</v>
      </c>
      <c r="EO10" s="131">
        <f>Seniori!EO8</f>
        <v>0</v>
      </c>
      <c r="EP10" s="131">
        <f>Seniori!EP8</f>
        <v>0</v>
      </c>
      <c r="EQ10" s="131">
        <f>Seniori!EQ8</f>
        <v>0</v>
      </c>
      <c r="ER10" s="131">
        <f>Seniori!ER8</f>
        <v>0</v>
      </c>
      <c r="ES10" s="131">
        <f>Seniori!ES8</f>
        <v>0</v>
      </c>
      <c r="ET10" s="131">
        <f>Seniori!ET8</f>
        <v>12</v>
      </c>
      <c r="EU10" s="131">
        <f>Seniori!EU8</f>
        <v>22</v>
      </c>
      <c r="EV10" s="131">
        <f>Seniori!EV8</f>
        <v>0</v>
      </c>
      <c r="EW10" s="131">
        <f>Seniori!EW8</f>
        <v>0</v>
      </c>
      <c r="EX10" s="131">
        <f>Seniori!EX8</f>
        <v>0</v>
      </c>
      <c r="EY10" s="131">
        <f>Seniori!EY8</f>
        <v>0</v>
      </c>
      <c r="EZ10" s="131">
        <f>Seniori!EZ8</f>
        <v>0</v>
      </c>
      <c r="FA10" s="131">
        <f>Seniori!FA8</f>
        <v>0</v>
      </c>
      <c r="FB10" s="131">
        <f>Seniori!FB8</f>
        <v>0</v>
      </c>
      <c r="FC10" s="131">
        <f>Seniori!FC8</f>
        <v>17</v>
      </c>
      <c r="FD10" s="131">
        <f>Seniori!FD8</f>
        <v>15</v>
      </c>
      <c r="FE10" s="131">
        <f>Seniori!FE8</f>
        <v>0</v>
      </c>
      <c r="FF10" s="131">
        <f>Seniori!FF8</f>
        <v>0</v>
      </c>
      <c r="FG10" s="131">
        <f>Seniori!FG8</f>
        <v>0</v>
      </c>
      <c r="FH10" s="131">
        <f>Seniori!FH8</f>
        <v>0</v>
      </c>
      <c r="FI10" s="131">
        <f>Seniori!FI8</f>
        <v>0</v>
      </c>
      <c r="FJ10" s="131">
        <f>Seniori!FJ8</f>
        <v>0</v>
      </c>
      <c r="FK10" s="131">
        <f>Seniori!FK8</f>
        <v>0</v>
      </c>
      <c r="FL10" s="131">
        <f>Seniori!FL8</f>
        <v>0</v>
      </c>
      <c r="FM10" s="131">
        <f>Seniori!FM8</f>
        <v>0</v>
      </c>
      <c r="FN10" s="131">
        <f>Seniori!FN8</f>
        <v>0</v>
      </c>
      <c r="FO10" s="131">
        <f>Seniori!FO8</f>
        <v>0</v>
      </c>
      <c r="FP10" s="131">
        <f>Seniori!FP8</f>
        <v>0</v>
      </c>
      <c r="FQ10" s="131">
        <f>Seniori!FQ8</f>
        <v>0</v>
      </c>
      <c r="FR10" s="131">
        <f>Seniori!FR8</f>
        <v>0</v>
      </c>
      <c r="FS10" s="131">
        <f>Seniori!FS8</f>
        <v>0</v>
      </c>
      <c r="FT10" s="131">
        <f>Seniori!FT8</f>
        <v>0</v>
      </c>
      <c r="FU10" s="131">
        <f>Seniori!FU8</f>
        <v>0</v>
      </c>
      <c r="FV10" s="131">
        <f>Seniori!FV8</f>
        <v>0</v>
      </c>
      <c r="FW10" s="131">
        <f>Seniori!FW8</f>
        <v>14.399999999999999</v>
      </c>
      <c r="FX10" s="131">
        <f>Seniori!FX8</f>
        <v>0</v>
      </c>
      <c r="FY10" s="131">
        <f>Seniori!FY8</f>
        <v>19</v>
      </c>
      <c r="FZ10" s="131">
        <f>Seniori!FZ8</f>
        <v>0</v>
      </c>
      <c r="GA10" s="131">
        <f>Seniori!GA8</f>
        <v>0</v>
      </c>
      <c r="GB10" s="131">
        <f>Seniori!GB8</f>
        <v>0</v>
      </c>
      <c r="GC10" s="131">
        <f>Seniori!GC8</f>
        <v>15</v>
      </c>
      <c r="GD10" s="131">
        <f>Seniori!GD8</f>
        <v>24</v>
      </c>
      <c r="GE10" s="131">
        <f>Seniori!GE8</f>
        <v>0</v>
      </c>
      <c r="GF10" s="131">
        <f>Seniori!GF8</f>
        <v>0</v>
      </c>
      <c r="GG10" s="131">
        <f>Seniori!GG8</f>
        <v>0</v>
      </c>
      <c r="GH10" s="131">
        <f>Seniori!GH8</f>
        <v>0</v>
      </c>
      <c r="GI10" s="131">
        <f>Seniori!GI8</f>
        <v>0</v>
      </c>
      <c r="GJ10" s="131">
        <f>Seniori!GJ8</f>
        <v>0</v>
      </c>
      <c r="GK10" s="131">
        <f>Seniori!GK8</f>
        <v>0</v>
      </c>
      <c r="GL10" s="131">
        <f>Seniori!GL8</f>
        <v>0</v>
      </c>
      <c r="GM10" s="131">
        <f>Seniori!GM8</f>
        <v>0</v>
      </c>
      <c r="GN10" s="131">
        <f>Seniori!GN8</f>
        <v>0</v>
      </c>
      <c r="GO10" s="131">
        <f>Seniori!GO8</f>
        <v>0</v>
      </c>
      <c r="GP10" s="131">
        <f>Seniori!GP8</f>
        <v>0</v>
      </c>
      <c r="GQ10" s="131">
        <f>Seniori!GQ8</f>
        <v>9</v>
      </c>
      <c r="GR10" s="131">
        <f>Seniori!GR8</f>
        <v>8</v>
      </c>
      <c r="GS10" s="131">
        <f>Seniori!GS8</f>
        <v>0</v>
      </c>
      <c r="GT10" s="131">
        <f>Seniori!GT8</f>
        <v>0</v>
      </c>
      <c r="GU10" s="131">
        <f>Seniori!GU8</f>
        <v>0</v>
      </c>
      <c r="GV10" s="131">
        <f>Seniori!GV8</f>
        <v>0</v>
      </c>
      <c r="GW10" s="131">
        <f>Seniori!GW8</f>
        <v>0</v>
      </c>
      <c r="GX10" s="131">
        <f>Seniori!GX8</f>
        <v>0</v>
      </c>
      <c r="GY10" s="131">
        <f>Seniori!GY8</f>
        <v>9</v>
      </c>
      <c r="GZ10" s="131">
        <f>Seniori!GZ8</f>
        <v>14</v>
      </c>
      <c r="HA10" s="131">
        <f>Seniori!HA8</f>
        <v>0</v>
      </c>
      <c r="HB10" s="131">
        <f>Seniori!HB8</f>
        <v>0</v>
      </c>
      <c r="HC10" s="131">
        <f>Seniori!HC8</f>
        <v>0</v>
      </c>
      <c r="HD10" s="131">
        <f>Seniori!HD8</f>
        <v>0</v>
      </c>
      <c r="HE10" s="131">
        <f>Seniori!HE8</f>
        <v>14</v>
      </c>
      <c r="HF10" s="131">
        <f>Seniori!HF8</f>
        <v>0</v>
      </c>
      <c r="HG10" s="131">
        <f>Seniori!HG8</f>
        <v>18</v>
      </c>
      <c r="HH10" s="131">
        <f>Seniori!HH8</f>
        <v>0</v>
      </c>
      <c r="HI10" s="131">
        <f>Seniori!HI8</f>
        <v>0</v>
      </c>
      <c r="HJ10" s="131">
        <f>Seniori!HJ8</f>
        <v>0</v>
      </c>
      <c r="HK10" s="131">
        <f>Seniori!HK8</f>
        <v>0</v>
      </c>
      <c r="HL10" s="131">
        <f>Seniori!HL8</f>
        <v>14</v>
      </c>
      <c r="HM10" s="131">
        <f>Seniori!HM8</f>
        <v>0</v>
      </c>
      <c r="HN10" s="131">
        <f>Seniori!HN8</f>
        <v>16</v>
      </c>
      <c r="HO10" s="131">
        <f>Seniori!HO8</f>
        <v>0</v>
      </c>
      <c r="HP10" s="131">
        <f>Seniori!HP8</f>
        <v>0</v>
      </c>
      <c r="HQ10" s="131">
        <f>Seniori!HQ8</f>
        <v>0</v>
      </c>
      <c r="HR10" s="131">
        <f>Seniori!HR8</f>
        <v>0</v>
      </c>
      <c r="HS10" s="131">
        <f>Seniori!HS8</f>
        <v>0</v>
      </c>
      <c r="HT10" s="131">
        <f>Seniori!HT8</f>
        <v>0</v>
      </c>
      <c r="HU10" s="131">
        <f>Seniori!HU8</f>
        <v>0</v>
      </c>
      <c r="HV10" s="131">
        <f>Seniori!HV8</f>
        <v>0</v>
      </c>
      <c r="HW10" s="131">
        <f>Seniori!HW8</f>
        <v>0</v>
      </c>
      <c r="HX10" s="131">
        <f>Seniori!HX8</f>
        <v>0</v>
      </c>
      <c r="HY10" s="131">
        <f>Seniori!HY8</f>
        <v>0</v>
      </c>
      <c r="HZ10" s="131">
        <f>Seniori!HZ8</f>
        <v>0</v>
      </c>
      <c r="IA10" s="131">
        <f>Seniori!IA8</f>
        <v>0</v>
      </c>
      <c r="IB10" s="131">
        <f>Seniori!IB8</f>
        <v>0</v>
      </c>
      <c r="IC10" s="131">
        <f>Seniori!IC8</f>
        <v>0</v>
      </c>
      <c r="ID10" s="131">
        <f>Seniori!ID8</f>
        <v>0</v>
      </c>
      <c r="IE10" s="131">
        <f>Seniori!IE8</f>
        <v>0</v>
      </c>
      <c r="IF10" s="131">
        <f>Seniori!IF8</f>
        <v>0</v>
      </c>
      <c r="IG10" s="131">
        <f>Seniori!IG8</f>
        <v>0</v>
      </c>
      <c r="IH10" s="131">
        <f>Seniori!IH8</f>
        <v>0</v>
      </c>
      <c r="II10" s="131">
        <f>Seniori!II8</f>
        <v>0</v>
      </c>
      <c r="IJ10" s="131">
        <f>Seniori!IJ8</f>
        <v>0</v>
      </c>
      <c r="IK10" s="131">
        <f>Seniori!IK8</f>
        <v>0</v>
      </c>
      <c r="IL10" s="131">
        <f>Seniori!IL8</f>
        <v>0</v>
      </c>
      <c r="IM10" s="131">
        <f>Seniori!IM8</f>
        <v>0</v>
      </c>
      <c r="IN10" s="131">
        <f>Seniori!IN8</f>
        <v>0</v>
      </c>
      <c r="IO10" s="131">
        <f>Seniori!IO8</f>
        <v>0</v>
      </c>
      <c r="IP10" s="131">
        <f>Seniori!IP8</f>
        <v>0</v>
      </c>
      <c r="IQ10" s="131">
        <f>Seniori!IQ8</f>
        <v>0</v>
      </c>
      <c r="IR10" s="131">
        <f>Seniori!IR8</f>
        <v>0</v>
      </c>
      <c r="IS10" s="131">
        <f>Seniori!IS8</f>
        <v>0</v>
      </c>
      <c r="IT10" s="131">
        <f>Seniori!IT8</f>
        <v>0</v>
      </c>
      <c r="IU10" s="131">
        <f>Seniori!IU8</f>
        <v>0</v>
      </c>
      <c r="IV10" s="131">
        <f>Seniori!IV8</f>
        <v>0</v>
      </c>
      <c r="IW10" s="131">
        <f>Seniori!IW8</f>
        <v>0</v>
      </c>
      <c r="IX10" s="131">
        <f>Seniori!IX8</f>
        <v>0</v>
      </c>
      <c r="IY10" s="131">
        <f>Seniori!IY8</f>
        <v>0</v>
      </c>
      <c r="IZ10" s="131">
        <f>Seniori!IZ8</f>
        <v>0</v>
      </c>
      <c r="JA10" s="131">
        <f>Seniori!JA8</f>
        <v>0</v>
      </c>
      <c r="JB10" s="131">
        <f>Seniori!JB8</f>
        <v>0</v>
      </c>
      <c r="JC10" s="131">
        <f>Seniori!JC8</f>
        <v>18</v>
      </c>
      <c r="JD10" s="131">
        <f>Seniori!JD8</f>
        <v>22</v>
      </c>
      <c r="JE10" s="131">
        <f>Seniori!JE8</f>
        <v>0</v>
      </c>
      <c r="JF10" s="131">
        <f>Seniori!JF8</f>
        <v>0</v>
      </c>
      <c r="JG10" s="131">
        <f>Seniori!JG8</f>
        <v>0</v>
      </c>
      <c r="JH10" s="131">
        <f>Seniori!JH8</f>
        <v>0</v>
      </c>
      <c r="JI10" s="131">
        <f>Seniori!JI8</f>
        <v>15</v>
      </c>
      <c r="JJ10" s="131">
        <f>Seniori!JJ8</f>
        <v>19</v>
      </c>
      <c r="JK10" s="131">
        <f>Seniori!JK8</f>
        <v>0</v>
      </c>
      <c r="JL10" s="131">
        <f>Seniori!JL8</f>
        <v>0</v>
      </c>
      <c r="JM10" s="131">
        <f>Seniori!JM8</f>
        <v>0</v>
      </c>
      <c r="JN10" s="131">
        <f>Seniori!JN8</f>
        <v>0</v>
      </c>
      <c r="JO10" s="131">
        <f>Seniori!JO8</f>
        <v>0</v>
      </c>
      <c r="JP10" s="131">
        <f>Seniori!JP8</f>
        <v>0</v>
      </c>
      <c r="JQ10" s="131">
        <f>Seniori!JQ8</f>
        <v>0</v>
      </c>
      <c r="JR10" s="131">
        <f>Seniori!JR8</f>
        <v>0</v>
      </c>
      <c r="JS10" s="131">
        <f>Seniori!JS8</f>
        <v>0</v>
      </c>
      <c r="JT10" s="131">
        <f>Seniori!JT8</f>
        <v>0</v>
      </c>
      <c r="JU10" s="131">
        <f>Seniori!JU8</f>
        <v>0</v>
      </c>
      <c r="JV10" s="131">
        <f>Seniori!JV8</f>
        <v>0</v>
      </c>
      <c r="JW10" s="131">
        <f>Seniori!JW8</f>
        <v>0</v>
      </c>
      <c r="JX10" s="131">
        <f>Seniori!JX8</f>
        <v>0</v>
      </c>
      <c r="JY10" s="131">
        <f>Seniori!JY8</f>
        <v>0</v>
      </c>
      <c r="JZ10" s="131">
        <f>Seniori!JZ8</f>
        <v>0</v>
      </c>
      <c r="KA10" s="131">
        <f>Seniori!KA8</f>
        <v>0</v>
      </c>
      <c r="KB10" s="131">
        <f>Seniori!KB8</f>
        <v>0</v>
      </c>
      <c r="KC10" s="131">
        <f>Seniori!KC8</f>
        <v>0</v>
      </c>
      <c r="KD10" s="131">
        <f>Seniori!KD8</f>
        <v>0</v>
      </c>
      <c r="KE10" s="131">
        <f>Seniori!KE8</f>
        <v>0</v>
      </c>
      <c r="KF10" s="131">
        <f>Seniori!KF8</f>
        <v>0</v>
      </c>
      <c r="KG10" s="131">
        <f>Seniori!KG8</f>
        <v>0</v>
      </c>
      <c r="KH10" s="131">
        <f>Seniori!KH8</f>
        <v>0</v>
      </c>
      <c r="KI10" s="131">
        <f>Seniori!KI8</f>
        <v>0</v>
      </c>
      <c r="KJ10" s="131">
        <f>Seniori!KJ8</f>
        <v>0</v>
      </c>
      <c r="KK10" s="131">
        <f>Seniori!KK8</f>
        <v>0</v>
      </c>
      <c r="KL10" s="131">
        <f>Seniori!KL8</f>
        <v>0</v>
      </c>
      <c r="KM10" s="131">
        <f>Seniori!KM8</f>
        <v>0</v>
      </c>
      <c r="KN10" s="131">
        <f>Seniori!KN8</f>
        <v>0</v>
      </c>
      <c r="KO10" s="131">
        <f>Seniori!KO8</f>
        <v>0</v>
      </c>
      <c r="KP10" s="131">
        <f>Seniori!KP8</f>
        <v>0</v>
      </c>
      <c r="KQ10" s="131">
        <f>Seniori!KQ8</f>
        <v>0</v>
      </c>
      <c r="KR10" s="131">
        <f>Seniori!KR8</f>
        <v>13</v>
      </c>
      <c r="KS10" s="131">
        <f>Seniori!KS8</f>
        <v>18</v>
      </c>
      <c r="KT10" s="131">
        <f>Seniori!KT8</f>
        <v>0</v>
      </c>
      <c r="KU10" s="131">
        <f>Seniori!KU8</f>
        <v>0</v>
      </c>
      <c r="KV10" s="131">
        <f>Seniori!KV8</f>
        <v>0</v>
      </c>
      <c r="KW10" s="131">
        <f>Seniori!KW8</f>
        <v>0</v>
      </c>
      <c r="KX10" s="131">
        <f>Seniori!KX8</f>
        <v>0</v>
      </c>
      <c r="KY10" s="131">
        <f>Seniori!KY8</f>
        <v>14</v>
      </c>
      <c r="KZ10" s="131">
        <f>Seniori!KZ8</f>
        <v>22</v>
      </c>
      <c r="LA10" s="131">
        <f>Seniori!LA8</f>
        <v>0</v>
      </c>
      <c r="LB10" s="131">
        <f>Seniori!LB8</f>
        <v>0</v>
      </c>
      <c r="LC10" s="131">
        <f>Seniori!LC8</f>
        <v>0</v>
      </c>
      <c r="LD10" s="131">
        <f>Seniori!LD8</f>
        <v>0</v>
      </c>
      <c r="LE10" s="131">
        <f>Seniori!LE8</f>
        <v>0</v>
      </c>
      <c r="LF10" s="131">
        <f>Seniori!ME8</f>
        <v>0</v>
      </c>
      <c r="LG10" s="131">
        <f>Seniori!MF8</f>
        <v>0</v>
      </c>
      <c r="LH10" s="131">
        <f>Seniori!MG8</f>
        <v>0</v>
      </c>
      <c r="LI10" s="131">
        <f>Seniori!MH8</f>
        <v>0</v>
      </c>
      <c r="LJ10" s="131">
        <f>Seniori!MI8</f>
        <v>0</v>
      </c>
      <c r="LK10" s="131">
        <f>Seniori!MJ8</f>
        <v>0</v>
      </c>
      <c r="LL10" s="131">
        <f>Seniori!MK8</f>
        <v>0</v>
      </c>
      <c r="LM10" s="131">
        <f>Seniori!ML8</f>
        <v>0</v>
      </c>
      <c r="LN10" s="131">
        <f>Seniori!MM8</f>
        <v>0</v>
      </c>
      <c r="LO10" s="131">
        <f>Seniori!MN8</f>
        <v>0</v>
      </c>
      <c r="LP10" s="131">
        <f>Seniori!MO8</f>
        <v>0</v>
      </c>
      <c r="LQ10" s="131">
        <f>Seniori!MP8</f>
        <v>0</v>
      </c>
      <c r="LR10" s="131">
        <f>Seniori!MQ8</f>
        <v>0</v>
      </c>
      <c r="LS10" s="131">
        <f>Seniori!MR8</f>
        <v>0</v>
      </c>
      <c r="LT10" s="131">
        <f>Seniori!MS8</f>
        <v>0</v>
      </c>
      <c r="LU10" s="131">
        <f>Seniori!MT8</f>
        <v>0</v>
      </c>
      <c r="LV10" s="131">
        <f>Seniori!MU8</f>
        <v>0</v>
      </c>
      <c r="LW10" s="131">
        <f>Seniori!MV8</f>
        <v>0</v>
      </c>
      <c r="LX10" s="131">
        <f>Seniori!MW8</f>
        <v>0</v>
      </c>
      <c r="LY10" s="131">
        <f>Seniori!MX8</f>
        <v>0</v>
      </c>
      <c r="LZ10" s="131">
        <f>Seniori!MY8</f>
        <v>0</v>
      </c>
      <c r="MA10" s="131">
        <f>Seniori!MZ8</f>
        <v>0</v>
      </c>
      <c r="MB10" s="131">
        <f>Seniori!NA8</f>
        <v>0</v>
      </c>
      <c r="MC10" s="131">
        <f>Seniori!NB8</f>
        <v>0</v>
      </c>
      <c r="MD10" s="131">
        <f>Seniori!NC8</f>
        <v>0</v>
      </c>
      <c r="ME10" s="131">
        <f>Seniori!ND8</f>
        <v>0</v>
      </c>
    </row>
    <row r="11" spans="1:343" s="1" customFormat="1" ht="18" customHeight="1" x14ac:dyDescent="0.2">
      <c r="A11" s="12">
        <v>4</v>
      </c>
      <c r="B11" s="11" t="s">
        <v>35</v>
      </c>
      <c r="C11" s="1">
        <v>11346</v>
      </c>
      <c r="E11" t="s">
        <v>31</v>
      </c>
      <c r="F11" s="1" t="s">
        <v>32</v>
      </c>
      <c r="G11" s="9" t="s">
        <v>222</v>
      </c>
      <c r="H11" s="4" t="s">
        <v>34</v>
      </c>
      <c r="I11" s="1">
        <f t="shared" ref="I11:I14" si="0">SUM(K11:ME11)</f>
        <v>326</v>
      </c>
      <c r="J11" s="12">
        <f>Tabuľka3[[#This Row],[Stĺpec17]]+Tabuľka3[[#This Row],[Stĺpec24]]+Tabuľka3[[#This Row],[Stĺpec40]]+Tabuľka3[[#This Row],[Stĺpec50]]+Tabuľka3[[#This Row],[Stĺpec58]]+Tabuľka3[[#This Row],[Stĺpec410]]+Tabuľka3[[#This Row],[Stĺpec143]]+Tabuľka3[[#This Row],[Stĺpec411]]+Tabuľka3[[#This Row],[Stĺpec171]]+Tabuľka3[[#This Row],[Stĺpec276]]+Tabuľka3[[#This Row],[Stĺpec256]]+Tabuľka3[[#This Row],[Stĺpec239]]+Tabuľka3[[#This Row],[Stĺpec188]]+Tabuľka3[[#This Row],[Stĺpec198]]+Tabuľka3[[#This Row],[Stĺpec325]]</f>
        <v>271</v>
      </c>
      <c r="K11" s="1">
        <f>Seniori!K13</f>
        <v>0</v>
      </c>
      <c r="L11" s="1">
        <f>Seniori!L13</f>
        <v>0</v>
      </c>
      <c r="M11" s="1">
        <f>Seniori!M13</f>
        <v>0</v>
      </c>
      <c r="N11" s="1">
        <f>Seniori!N13</f>
        <v>0</v>
      </c>
      <c r="O11" s="1">
        <f>Seniori!O13</f>
        <v>0</v>
      </c>
      <c r="P11" s="1" t="str">
        <f>Seniori!P13</f>
        <v>x</v>
      </c>
      <c r="Q11" s="1">
        <f>Seniori!Q13</f>
        <v>15</v>
      </c>
      <c r="R11" s="1">
        <f>Seniori!R13</f>
        <v>0</v>
      </c>
      <c r="S11" s="1">
        <f>Seniori!S13</f>
        <v>0</v>
      </c>
      <c r="T11" s="1">
        <f>Seniori!T13</f>
        <v>0</v>
      </c>
      <c r="U11" s="1">
        <f>Seniori!U13</f>
        <v>0</v>
      </c>
      <c r="V11" s="1">
        <f>Seniori!V13</f>
        <v>0</v>
      </c>
      <c r="W11" s="1">
        <f>Seniori!W13</f>
        <v>0</v>
      </c>
      <c r="X11" s="1">
        <f>Seniori!X13</f>
        <v>15</v>
      </c>
      <c r="Y11" s="1">
        <f>Seniori!Y13</f>
        <v>0</v>
      </c>
      <c r="Z11" s="1">
        <f>Seniori!Z13</f>
        <v>0</v>
      </c>
      <c r="AA11" s="1">
        <f>Seniori!AA13</f>
        <v>0</v>
      </c>
      <c r="AB11" s="1">
        <f>Seniori!AB13</f>
        <v>0</v>
      </c>
      <c r="AC11" s="1">
        <f>Seniori!AC13</f>
        <v>0</v>
      </c>
      <c r="AD11" s="1">
        <f>Seniori!AD13</f>
        <v>0</v>
      </c>
      <c r="AE11" s="1">
        <f>Seniori!AE13</f>
        <v>0</v>
      </c>
      <c r="AF11" s="1">
        <f>Seniori!AF13</f>
        <v>0</v>
      </c>
      <c r="AG11" s="1">
        <f>Seniori!AG13</f>
        <v>0</v>
      </c>
      <c r="AH11" s="1">
        <f>Seniori!AH13</f>
        <v>0</v>
      </c>
      <c r="AI11" s="1">
        <f>Seniori!AI13</f>
        <v>0</v>
      </c>
      <c r="AJ11" s="1">
        <f>Seniori!AJ13</f>
        <v>0</v>
      </c>
      <c r="AK11" s="1">
        <f>Seniori!AK13</f>
        <v>0</v>
      </c>
      <c r="AL11" s="1">
        <f>Seniori!AL13</f>
        <v>0</v>
      </c>
      <c r="AM11" s="1">
        <f>Seniori!AM13</f>
        <v>0</v>
      </c>
      <c r="AN11" s="1">
        <f>Seniori!AN13</f>
        <v>23</v>
      </c>
      <c r="AO11" s="1">
        <f>Seniori!AO13</f>
        <v>0</v>
      </c>
      <c r="AP11" s="1">
        <f>Seniori!AP13</f>
        <v>0</v>
      </c>
      <c r="AQ11" s="1">
        <f>Seniori!AQ13</f>
        <v>0</v>
      </c>
      <c r="AR11" s="1">
        <f>Seniori!AR13</f>
        <v>0</v>
      </c>
      <c r="AS11" s="1">
        <f>Seniori!AS13</f>
        <v>0</v>
      </c>
      <c r="AT11" s="1">
        <f>Seniori!AT13</f>
        <v>0</v>
      </c>
      <c r="AU11" s="1">
        <f>Seniori!AU13</f>
        <v>0</v>
      </c>
      <c r="AV11" s="1">
        <f>Seniori!AV13</f>
        <v>0</v>
      </c>
      <c r="AW11" s="1">
        <f>Seniori!AW13</f>
        <v>0</v>
      </c>
      <c r="AX11" s="1">
        <f>Seniori!AX13</f>
        <v>15</v>
      </c>
      <c r="AY11" s="1">
        <f>Seniori!AY13</f>
        <v>0</v>
      </c>
      <c r="AZ11" s="1">
        <f>Seniori!AZ13</f>
        <v>0</v>
      </c>
      <c r="BA11" s="1">
        <f>Seniori!BA13</f>
        <v>0</v>
      </c>
      <c r="BB11" s="1">
        <f>Seniori!BB13</f>
        <v>0</v>
      </c>
      <c r="BC11" s="1">
        <f>Seniori!BC13</f>
        <v>0</v>
      </c>
      <c r="BD11" s="1">
        <f>Seniori!BD13</f>
        <v>0</v>
      </c>
      <c r="BE11" s="1">
        <f>Seniori!BE13</f>
        <v>0</v>
      </c>
      <c r="BF11" s="1">
        <f>Seniori!BF13</f>
        <v>15</v>
      </c>
      <c r="BG11" s="1">
        <f>Seniori!BG13</f>
        <v>0</v>
      </c>
      <c r="BH11" s="1">
        <f>Seniori!BH13</f>
        <v>0</v>
      </c>
      <c r="BI11" s="1">
        <f>Seniori!BI13</f>
        <v>0</v>
      </c>
      <c r="BJ11" s="1">
        <f>Seniori!BJ13</f>
        <v>0</v>
      </c>
      <c r="BK11" s="1">
        <f>Seniori!BK13</f>
        <v>0</v>
      </c>
      <c r="BL11" s="1">
        <f>Seniori!BL13</f>
        <v>0</v>
      </c>
      <c r="BM11" s="1">
        <f>Seniori!BM13</f>
        <v>0</v>
      </c>
      <c r="BN11" s="1">
        <f>Seniori!BN13</f>
        <v>0</v>
      </c>
      <c r="BO11" s="1">
        <f>Seniori!BO13</f>
        <v>0</v>
      </c>
      <c r="BP11" s="1">
        <f>Seniori!BP13</f>
        <v>0</v>
      </c>
      <c r="BQ11" s="1">
        <f>Seniori!BQ13</f>
        <v>0</v>
      </c>
      <c r="BR11" s="1">
        <f>Seniori!BR13</f>
        <v>0</v>
      </c>
      <c r="BS11" s="1">
        <f>Seniori!BS13</f>
        <v>0</v>
      </c>
      <c r="BT11" s="1">
        <f>Seniori!BT13</f>
        <v>0</v>
      </c>
      <c r="BU11" s="1">
        <f>Seniori!BU13</f>
        <v>0</v>
      </c>
      <c r="BV11" s="1">
        <f>Seniori!BV13</f>
        <v>0</v>
      </c>
      <c r="BW11" s="1">
        <f>Seniori!BW13</f>
        <v>0</v>
      </c>
      <c r="BX11" s="1">
        <f>Seniori!BX13</f>
        <v>0</v>
      </c>
      <c r="BY11" s="1">
        <f>Seniori!BY13</f>
        <v>0</v>
      </c>
      <c r="BZ11" s="1">
        <f>Seniori!BZ13</f>
        <v>0</v>
      </c>
      <c r="CA11" s="1">
        <f>Seniori!CA13</f>
        <v>0</v>
      </c>
      <c r="CB11" s="1">
        <f>Seniori!CB13</f>
        <v>0</v>
      </c>
      <c r="CC11" s="1">
        <f>Seniori!CC13</f>
        <v>0</v>
      </c>
      <c r="CD11" s="1">
        <f>Seniori!CD13</f>
        <v>0</v>
      </c>
      <c r="CE11" s="1">
        <f>Seniori!CE13</f>
        <v>0</v>
      </c>
      <c r="CF11" s="1">
        <f>Seniori!CF13</f>
        <v>0</v>
      </c>
      <c r="CG11" s="1">
        <f>Seniori!CG13</f>
        <v>0</v>
      </c>
      <c r="CH11" s="1">
        <f>Seniori!CH13</f>
        <v>0</v>
      </c>
      <c r="CI11" s="1">
        <f>Seniori!CI13</f>
        <v>0</v>
      </c>
      <c r="CJ11" s="1">
        <f>Seniori!CJ13</f>
        <v>0</v>
      </c>
      <c r="CK11" s="1">
        <f>Seniori!CK13</f>
        <v>0</v>
      </c>
      <c r="CL11" s="1">
        <f>Seniori!CL13</f>
        <v>0</v>
      </c>
      <c r="CM11" s="1">
        <f>Seniori!CM13</f>
        <v>0</v>
      </c>
      <c r="CN11" s="1">
        <f>Seniori!CN13</f>
        <v>0</v>
      </c>
      <c r="CO11" s="1">
        <f>Seniori!CO13</f>
        <v>0</v>
      </c>
      <c r="CP11" s="1">
        <f>Seniori!CP13</f>
        <v>0</v>
      </c>
      <c r="CQ11" s="1">
        <f>Seniori!CQ13</f>
        <v>0</v>
      </c>
      <c r="CR11" s="1">
        <f>Seniori!CR13</f>
        <v>0</v>
      </c>
      <c r="CS11" s="1">
        <f>Seniori!CS13</f>
        <v>0</v>
      </c>
      <c r="CT11" s="1">
        <f>Seniori!CT13</f>
        <v>0</v>
      </c>
      <c r="CU11" s="1">
        <f>Seniori!CU13</f>
        <v>0</v>
      </c>
      <c r="CV11" s="1">
        <f>Seniori!CV13</f>
        <v>0</v>
      </c>
      <c r="CW11" s="1">
        <f>Seniori!CW13</f>
        <v>0</v>
      </c>
      <c r="CX11" s="1">
        <f>Seniori!CX13</f>
        <v>0</v>
      </c>
      <c r="CY11" s="1">
        <f>Seniori!CY13</f>
        <v>0</v>
      </c>
      <c r="CZ11" s="1">
        <f>Seniori!CZ13</f>
        <v>0</v>
      </c>
      <c r="DA11" s="1">
        <f>Seniori!DA13</f>
        <v>0</v>
      </c>
      <c r="DB11" s="1">
        <f>Seniori!DB13</f>
        <v>0</v>
      </c>
      <c r="DC11" s="1">
        <f>Seniori!DC13</f>
        <v>0</v>
      </c>
      <c r="DD11" s="1">
        <f>Seniori!DD13</f>
        <v>0</v>
      </c>
      <c r="DE11" s="1">
        <f>Seniori!DE13</f>
        <v>0</v>
      </c>
      <c r="DF11" s="1">
        <f>Seniori!DF13</f>
        <v>0</v>
      </c>
      <c r="DG11" s="1">
        <f>Seniori!DG13</f>
        <v>0</v>
      </c>
      <c r="DH11" s="1">
        <f>Seniori!DH13</f>
        <v>0</v>
      </c>
      <c r="DI11" s="1">
        <f>Seniori!DI13</f>
        <v>0</v>
      </c>
      <c r="DJ11" s="1">
        <f>Seniori!DJ13</f>
        <v>0</v>
      </c>
      <c r="DK11" s="1">
        <f>Seniori!DK13</f>
        <v>0</v>
      </c>
      <c r="DL11" s="1">
        <f>Seniori!DL13</f>
        <v>0</v>
      </c>
      <c r="DM11" s="1">
        <f>Seniori!DM13</f>
        <v>0</v>
      </c>
      <c r="DN11" s="1">
        <f>Seniori!DN13</f>
        <v>0</v>
      </c>
      <c r="DO11" s="1">
        <f>Seniori!DO13</f>
        <v>0</v>
      </c>
      <c r="DP11" s="1">
        <f>Seniori!DP13</f>
        <v>0</v>
      </c>
      <c r="DQ11" s="1">
        <f>Seniori!DQ13</f>
        <v>0</v>
      </c>
      <c r="DR11" s="1">
        <f>Seniori!DR13</f>
        <v>0</v>
      </c>
      <c r="DS11" s="1">
        <f>Seniori!DS13</f>
        <v>0</v>
      </c>
      <c r="DT11" s="1">
        <f>Seniori!DT13</f>
        <v>0</v>
      </c>
      <c r="DU11" s="1">
        <f>Seniori!DU13</f>
        <v>0</v>
      </c>
      <c r="DV11" s="1">
        <f>Seniori!DV13</f>
        <v>0</v>
      </c>
      <c r="DW11" s="1">
        <f>Seniori!DW13</f>
        <v>0</v>
      </c>
      <c r="DX11" s="1">
        <f>Seniori!DX13</f>
        <v>0</v>
      </c>
      <c r="DY11" s="1">
        <f>Seniori!DY13</f>
        <v>0</v>
      </c>
      <c r="DZ11" s="1">
        <f>Seniori!DZ13</f>
        <v>0</v>
      </c>
      <c r="EA11" s="1">
        <f>Seniori!EA13</f>
        <v>0</v>
      </c>
      <c r="EB11" s="1">
        <f>Seniori!EB13</f>
        <v>0</v>
      </c>
      <c r="EC11" s="1">
        <f>Seniori!EC13</f>
        <v>0</v>
      </c>
      <c r="ED11" s="1">
        <f>Seniori!ED13</f>
        <v>0</v>
      </c>
      <c r="EE11" s="1">
        <f>Seniori!EE13</f>
        <v>0</v>
      </c>
      <c r="EF11" s="1">
        <f>Seniori!EF13</f>
        <v>0</v>
      </c>
      <c r="EG11" s="1">
        <f>Seniori!EG13</f>
        <v>0</v>
      </c>
      <c r="EH11" s="1">
        <f>Seniori!EH13</f>
        <v>0</v>
      </c>
      <c r="EI11" s="1">
        <f>Seniori!EI13</f>
        <v>0</v>
      </c>
      <c r="EJ11" s="1">
        <f>Seniori!EJ13</f>
        <v>0</v>
      </c>
      <c r="EK11" s="1">
        <f>Seniori!EK13</f>
        <v>0</v>
      </c>
      <c r="EL11" s="1">
        <f>Seniori!EL13</f>
        <v>16</v>
      </c>
      <c r="EM11" s="1">
        <f>Seniori!EM13</f>
        <v>0</v>
      </c>
      <c r="EN11" s="1">
        <f>Seniori!EN13</f>
        <v>0</v>
      </c>
      <c r="EO11" s="1">
        <f>Seniori!EO13</f>
        <v>0</v>
      </c>
      <c r="EP11" s="1">
        <f>Seniori!EP13</f>
        <v>0</v>
      </c>
      <c r="EQ11" s="1">
        <f>Seniori!EQ13</f>
        <v>0</v>
      </c>
      <c r="ER11" s="1">
        <f>Seniori!ER13</f>
        <v>0</v>
      </c>
      <c r="ES11" s="1">
        <f>Seniori!ES13</f>
        <v>0</v>
      </c>
      <c r="ET11" s="1">
        <f>Seniori!ET13</f>
        <v>0</v>
      </c>
      <c r="EU11" s="1">
        <f>Seniori!EU13</f>
        <v>0</v>
      </c>
      <c r="EV11" s="1">
        <f>Seniori!EV13</f>
        <v>22</v>
      </c>
      <c r="EW11" s="1">
        <f>Seniori!EW13</f>
        <v>0</v>
      </c>
      <c r="EX11" s="1">
        <f>Seniori!EX13</f>
        <v>0</v>
      </c>
      <c r="EY11" s="1">
        <f>Seniori!EY13</f>
        <v>0</v>
      </c>
      <c r="EZ11" s="1">
        <f>Seniori!EZ13</f>
        <v>0</v>
      </c>
      <c r="FA11" s="1">
        <f>Seniori!FA13</f>
        <v>0</v>
      </c>
      <c r="FB11" s="1">
        <f>Seniori!FB13</f>
        <v>0</v>
      </c>
      <c r="FC11" s="1">
        <f>Seniori!FC13</f>
        <v>0</v>
      </c>
      <c r="FD11" s="1">
        <f>Seniori!FD13</f>
        <v>0</v>
      </c>
      <c r="FE11" s="1">
        <f>Seniori!FE13</f>
        <v>21</v>
      </c>
      <c r="FF11" s="1">
        <f>Seniori!FF13</f>
        <v>0</v>
      </c>
      <c r="FG11" s="1">
        <f>Seniori!FG13</f>
        <v>0</v>
      </c>
      <c r="FH11" s="1">
        <f>Seniori!FH13</f>
        <v>0</v>
      </c>
      <c r="FI11" s="1">
        <f>Seniori!FI13</f>
        <v>0</v>
      </c>
      <c r="FJ11" s="1">
        <f>Seniori!FJ13</f>
        <v>0</v>
      </c>
      <c r="FK11" s="1">
        <f>Seniori!FK13</f>
        <v>0</v>
      </c>
      <c r="FL11" s="1">
        <f>Seniori!FL13</f>
        <v>0</v>
      </c>
      <c r="FM11" s="1">
        <f>Seniori!FM13</f>
        <v>0</v>
      </c>
      <c r="FN11" s="1">
        <f>Seniori!FN13</f>
        <v>0</v>
      </c>
      <c r="FO11" s="1">
        <f>Seniori!FO13</f>
        <v>0</v>
      </c>
      <c r="FP11" s="1">
        <f>Seniori!FP13</f>
        <v>0</v>
      </c>
      <c r="FQ11" s="1">
        <f>Seniori!FQ13</f>
        <v>0</v>
      </c>
      <c r="FR11" s="1">
        <f>Seniori!FR13</f>
        <v>0</v>
      </c>
      <c r="FS11" s="1">
        <f>Seniori!FS13</f>
        <v>0</v>
      </c>
      <c r="FT11" s="1">
        <f>Seniori!FT13</f>
        <v>0</v>
      </c>
      <c r="FU11" s="1">
        <f>Seniori!FU13</f>
        <v>0</v>
      </c>
      <c r="FV11" s="1">
        <f>Seniori!FV13</f>
        <v>0</v>
      </c>
      <c r="FW11" s="1">
        <f>Seniori!FW13</f>
        <v>0</v>
      </c>
      <c r="FX11" s="1">
        <f>Seniori!FX13</f>
        <v>0</v>
      </c>
      <c r="FY11" s="1">
        <f>Seniori!FY13</f>
        <v>0</v>
      </c>
      <c r="FZ11" s="1">
        <f>Seniori!FZ13</f>
        <v>23</v>
      </c>
      <c r="GA11" s="1">
        <f>Seniori!GA13</f>
        <v>0</v>
      </c>
      <c r="GB11" s="1">
        <f>Seniori!GB13</f>
        <v>0</v>
      </c>
      <c r="GC11" s="1">
        <f>Seniori!GC13</f>
        <v>0</v>
      </c>
      <c r="GD11" s="1">
        <f>Seniori!GD13</f>
        <v>0</v>
      </c>
      <c r="GE11" s="1">
        <f>Seniori!GE13</f>
        <v>14</v>
      </c>
      <c r="GF11" s="1">
        <f>Seniori!GF13</f>
        <v>0</v>
      </c>
      <c r="GG11" s="1">
        <f>Seniori!GG13</f>
        <v>0</v>
      </c>
      <c r="GH11" s="1">
        <f>Seniori!GH13</f>
        <v>0</v>
      </c>
      <c r="GI11" s="1">
        <f>Seniori!GI13</f>
        <v>0</v>
      </c>
      <c r="GJ11" s="1">
        <f>Seniori!GJ13</f>
        <v>0</v>
      </c>
      <c r="GK11" s="1">
        <f>Seniori!GK13</f>
        <v>0</v>
      </c>
      <c r="GL11" s="1">
        <f>Seniori!GL13</f>
        <v>0</v>
      </c>
      <c r="GM11" s="1">
        <f>Seniori!GM13</f>
        <v>0</v>
      </c>
      <c r="GN11" s="1">
        <f>Seniori!GN13</f>
        <v>0</v>
      </c>
      <c r="GO11" s="1">
        <f>Seniori!GO13</f>
        <v>0</v>
      </c>
      <c r="GP11" s="1">
        <f>Seniori!GP13</f>
        <v>0</v>
      </c>
      <c r="GQ11" s="1">
        <f>Seniori!GQ13</f>
        <v>0</v>
      </c>
      <c r="GR11" s="1">
        <f>Seniori!GR13</f>
        <v>0</v>
      </c>
      <c r="GS11" s="1">
        <f>Seniori!GS13</f>
        <v>20</v>
      </c>
      <c r="GT11" s="1">
        <f>Seniori!GT13</f>
        <v>0</v>
      </c>
      <c r="GU11" s="1">
        <f>Seniori!GU13</f>
        <v>0</v>
      </c>
      <c r="GV11" s="1">
        <f>Seniori!GV13</f>
        <v>0</v>
      </c>
      <c r="GW11" s="1">
        <f>Seniori!GW13</f>
        <v>0</v>
      </c>
      <c r="GX11" s="1">
        <f>Seniori!GX13</f>
        <v>0</v>
      </c>
      <c r="GY11" s="1">
        <f>Seniori!GY13</f>
        <v>0</v>
      </c>
      <c r="GZ11" s="1">
        <f>Seniori!GZ13</f>
        <v>0</v>
      </c>
      <c r="HA11" s="1">
        <f>Seniori!HA13</f>
        <v>0</v>
      </c>
      <c r="HB11" s="1">
        <f>Seniori!HB13</f>
        <v>0</v>
      </c>
      <c r="HC11" s="1">
        <f>Seniori!HC13</f>
        <v>0</v>
      </c>
      <c r="HD11" s="1">
        <f>Seniori!HD13</f>
        <v>0</v>
      </c>
      <c r="HE11" s="1">
        <f>Seniori!HE13</f>
        <v>0</v>
      </c>
      <c r="HF11" s="1">
        <f>Seniori!HF13</f>
        <v>12</v>
      </c>
      <c r="HG11" s="1">
        <f>Seniori!HG13</f>
        <v>0</v>
      </c>
      <c r="HH11" s="1">
        <f>Seniori!HH13</f>
        <v>0</v>
      </c>
      <c r="HI11" s="1">
        <f>Seniori!HI13</f>
        <v>0</v>
      </c>
      <c r="HJ11" s="1">
        <f>Seniori!HJ13</f>
        <v>0</v>
      </c>
      <c r="HK11" s="1">
        <f>Seniori!HK13</f>
        <v>0</v>
      </c>
      <c r="HL11" s="1">
        <f>Seniori!HL13</f>
        <v>0</v>
      </c>
      <c r="HM11" s="1">
        <f>Seniori!HM13</f>
        <v>19</v>
      </c>
      <c r="HN11" s="1">
        <f>Seniori!HN13</f>
        <v>0</v>
      </c>
      <c r="HO11" s="1">
        <f>Seniori!HO13</f>
        <v>0</v>
      </c>
      <c r="HP11" s="1">
        <f>Seniori!HP13</f>
        <v>0</v>
      </c>
      <c r="HQ11" s="1">
        <f>Seniori!HQ13</f>
        <v>0</v>
      </c>
      <c r="HR11" s="1">
        <f>Seniori!HR13</f>
        <v>0</v>
      </c>
      <c r="HS11" s="1">
        <f>Seniori!HS13</f>
        <v>0</v>
      </c>
      <c r="HT11" s="1">
        <f>Seniori!HT13</f>
        <v>0</v>
      </c>
      <c r="HU11" s="1">
        <f>Seniori!HU13</f>
        <v>0</v>
      </c>
      <c r="HV11" s="1">
        <f>Seniori!HV13</f>
        <v>0</v>
      </c>
      <c r="HW11" s="1">
        <f>Seniori!HW13</f>
        <v>0</v>
      </c>
      <c r="HX11" s="1">
        <f>Seniori!HX13</f>
        <v>0</v>
      </c>
      <c r="HY11" s="1">
        <f>Seniori!HY13</f>
        <v>0</v>
      </c>
      <c r="HZ11" s="1">
        <f>Seniori!HZ13</f>
        <v>0</v>
      </c>
      <c r="IA11" s="1">
        <f>Seniori!IA13</f>
        <v>0</v>
      </c>
      <c r="IB11" s="1">
        <f>Seniori!IB13</f>
        <v>0</v>
      </c>
      <c r="IC11" s="1">
        <f>Seniori!IC13</f>
        <v>0</v>
      </c>
      <c r="ID11" s="1">
        <f>Seniori!ID13</f>
        <v>0</v>
      </c>
      <c r="IE11" s="1">
        <f>Seniori!IE13</f>
        <v>0</v>
      </c>
      <c r="IF11" s="1">
        <f>Seniori!IF13</f>
        <v>0</v>
      </c>
      <c r="IG11" s="1">
        <f>Seniori!IG13</f>
        <v>0</v>
      </c>
      <c r="IH11" s="1">
        <f>Seniori!IH13</f>
        <v>0</v>
      </c>
      <c r="II11" s="1">
        <f>Seniori!II13</f>
        <v>0</v>
      </c>
      <c r="IJ11" s="1">
        <f>Seniori!IJ13</f>
        <v>0</v>
      </c>
      <c r="IK11" s="1">
        <f>Seniori!IK13</f>
        <v>0</v>
      </c>
      <c r="IL11" s="1">
        <f>Seniori!IL13</f>
        <v>0</v>
      </c>
      <c r="IM11" s="1">
        <f>Seniori!IM13</f>
        <v>0</v>
      </c>
      <c r="IN11" s="1">
        <f>Seniori!IN13</f>
        <v>0</v>
      </c>
      <c r="IO11" s="1">
        <f>Seniori!IO13</f>
        <v>0</v>
      </c>
      <c r="IP11" s="1">
        <f>Seniori!IP13</f>
        <v>0</v>
      </c>
      <c r="IQ11" s="1">
        <f>Seniori!IQ13</f>
        <v>0</v>
      </c>
      <c r="IR11" s="1">
        <f>Seniori!IR13</f>
        <v>0</v>
      </c>
      <c r="IS11" s="1">
        <f>Seniori!IS13</f>
        <v>0</v>
      </c>
      <c r="IT11" s="1">
        <f>Seniori!IT13</f>
        <v>22</v>
      </c>
      <c r="IU11" s="1">
        <f>Seniori!IU13</f>
        <v>0</v>
      </c>
      <c r="IV11" s="1">
        <f>Seniori!IV13</f>
        <v>0</v>
      </c>
      <c r="IW11" s="1">
        <f>Seniori!IW13</f>
        <v>0</v>
      </c>
      <c r="IX11" s="1">
        <f>Seniori!IX13</f>
        <v>0</v>
      </c>
      <c r="IY11" s="1">
        <f>Seniori!IY13</f>
        <v>0</v>
      </c>
      <c r="IZ11" s="1">
        <f>Seniori!IZ13</f>
        <v>0</v>
      </c>
      <c r="JA11" s="1">
        <f>Seniori!JA13</f>
        <v>0</v>
      </c>
      <c r="JB11" s="1">
        <f>Seniori!JB13</f>
        <v>0</v>
      </c>
      <c r="JC11" s="1">
        <f>Seniori!JC13</f>
        <v>0</v>
      </c>
      <c r="JD11" s="1">
        <f>Seniori!JD13</f>
        <v>0</v>
      </c>
      <c r="JE11" s="1">
        <f>Seniori!JE13</f>
        <v>14</v>
      </c>
      <c r="JF11" s="1">
        <f>Seniori!JF13</f>
        <v>0</v>
      </c>
      <c r="JG11" s="1">
        <f>Seniori!JG13</f>
        <v>0</v>
      </c>
      <c r="JH11" s="1">
        <f>Seniori!JH13</f>
        <v>0</v>
      </c>
      <c r="JI11" s="1">
        <f>Seniori!JI13</f>
        <v>0</v>
      </c>
      <c r="JJ11" s="1">
        <f>Seniori!JJ13</f>
        <v>0</v>
      </c>
      <c r="JK11" s="1">
        <f>Seniori!JK13</f>
        <v>0</v>
      </c>
      <c r="JL11" s="1">
        <f>Seniori!JL13</f>
        <v>0</v>
      </c>
      <c r="JM11" s="1">
        <f>Seniori!JM13</f>
        <v>0</v>
      </c>
      <c r="JN11" s="1">
        <f>Seniori!JN13</f>
        <v>0</v>
      </c>
      <c r="JO11" s="1">
        <f>Seniori!JO13</f>
        <v>0</v>
      </c>
      <c r="JP11" s="1">
        <f>Seniori!JP13</f>
        <v>0</v>
      </c>
      <c r="JQ11" s="1">
        <f>Seniori!JQ13</f>
        <v>0</v>
      </c>
      <c r="JR11" s="1">
        <f>Seniori!JR13</f>
        <v>0</v>
      </c>
      <c r="JS11" s="1">
        <f>Seniori!JS13</f>
        <v>0</v>
      </c>
      <c r="JT11" s="1">
        <f>Seniori!JT13</f>
        <v>0</v>
      </c>
      <c r="JU11" s="1">
        <f>Seniori!JU13</f>
        <v>0</v>
      </c>
      <c r="JV11" s="1">
        <f>Seniori!JV13</f>
        <v>15</v>
      </c>
      <c r="JW11" s="1">
        <f>Seniori!JW13</f>
        <v>0</v>
      </c>
      <c r="JX11" s="1">
        <f>Seniori!JX13</f>
        <v>0</v>
      </c>
      <c r="JY11" s="1">
        <f>Seniori!JY13</f>
        <v>0</v>
      </c>
      <c r="JZ11" s="1">
        <f>Seniori!JZ13</f>
        <v>0</v>
      </c>
      <c r="KA11" s="1">
        <f>Seniori!KA13</f>
        <v>0</v>
      </c>
      <c r="KB11" s="1">
        <f>Seniori!KB13</f>
        <v>0</v>
      </c>
      <c r="KC11" s="1">
        <f>Seniori!KC13</f>
        <v>0</v>
      </c>
      <c r="KD11" s="1">
        <f>Seniori!KD13</f>
        <v>0</v>
      </c>
      <c r="KE11" s="1">
        <f>Seniori!KE13</f>
        <v>0</v>
      </c>
      <c r="KF11" s="1">
        <f>Seniori!KF13</f>
        <v>0</v>
      </c>
      <c r="KG11" s="1">
        <f>Seniori!KG13</f>
        <v>0</v>
      </c>
      <c r="KH11" s="1">
        <f>Seniori!KH13</f>
        <v>0</v>
      </c>
      <c r="KI11" s="1">
        <f>Seniori!KI13</f>
        <v>15</v>
      </c>
      <c r="KJ11" s="1">
        <f>Seniori!KJ13</f>
        <v>0</v>
      </c>
      <c r="KK11" s="1">
        <f>Seniori!KK13</f>
        <v>0</v>
      </c>
      <c r="KL11" s="1">
        <f>Seniori!KL13</f>
        <v>0</v>
      </c>
      <c r="KM11" s="1">
        <f>Seniori!KM13</f>
        <v>0</v>
      </c>
      <c r="KN11" s="1">
        <f>Seniori!KN13</f>
        <v>0</v>
      </c>
      <c r="KO11" s="1">
        <f>Seniori!KO13</f>
        <v>0</v>
      </c>
      <c r="KP11" s="1">
        <f>Seniori!KP13</f>
        <v>0</v>
      </c>
      <c r="KQ11" s="1">
        <f>Seniori!KQ13</f>
        <v>0</v>
      </c>
      <c r="KR11" s="1">
        <f>Seniori!KR13</f>
        <v>0</v>
      </c>
      <c r="KS11" s="1">
        <f>Seniori!KS13</f>
        <v>0</v>
      </c>
      <c r="KT11" s="1">
        <f>Seniori!KT13</f>
        <v>0</v>
      </c>
      <c r="KU11" s="1">
        <f>Seniori!KU13</f>
        <v>0</v>
      </c>
      <c r="KV11" s="1">
        <f>Seniori!KV13</f>
        <v>0</v>
      </c>
      <c r="KW11" s="1">
        <f>Seniori!KW13</f>
        <v>0</v>
      </c>
      <c r="KX11" s="1">
        <f>Seniori!KX13</f>
        <v>0</v>
      </c>
      <c r="KY11" s="1">
        <f>Seniori!KY13</f>
        <v>0</v>
      </c>
      <c r="KZ11" s="1">
        <f>Seniori!KZ13</f>
        <v>0</v>
      </c>
      <c r="LA11" s="1">
        <f>Seniori!LA13</f>
        <v>0</v>
      </c>
      <c r="LB11" s="1">
        <f>Seniori!LB13</f>
        <v>0</v>
      </c>
      <c r="LC11" s="1">
        <f>Seniori!LC13</f>
        <v>0</v>
      </c>
      <c r="LD11" s="1">
        <f>Seniori!LD13</f>
        <v>0</v>
      </c>
      <c r="LE11" s="1">
        <f>Seniori!LE13</f>
        <v>0</v>
      </c>
      <c r="LF11" s="1">
        <f>Seniori!LF13</f>
        <v>0</v>
      </c>
      <c r="LG11" s="1">
        <f>Seniori!LG13</f>
        <v>0</v>
      </c>
      <c r="LH11" s="1">
        <f>Seniori!LH13</f>
        <v>0</v>
      </c>
      <c r="LI11" s="1">
        <f>Seniori!LI13</f>
        <v>0</v>
      </c>
      <c r="LJ11" s="1">
        <f>Seniori!LJ13</f>
        <v>0</v>
      </c>
      <c r="LK11" s="1">
        <f>Seniori!LK13</f>
        <v>0</v>
      </c>
      <c r="LL11" s="1">
        <f>Seniori!LL13</f>
        <v>0</v>
      </c>
      <c r="LM11" s="1">
        <f>Seniori!LM13</f>
        <v>0</v>
      </c>
      <c r="LN11" s="1">
        <f>Seniori!LN13</f>
        <v>0</v>
      </c>
      <c r="LO11" s="1">
        <f>Seniori!LO13</f>
        <v>0</v>
      </c>
      <c r="LP11" s="1">
        <f>Seniori!LP13</f>
        <v>0</v>
      </c>
      <c r="LQ11" s="1">
        <f>Seniori!LQ13</f>
        <v>0</v>
      </c>
      <c r="LR11" s="1">
        <f>Seniori!LR13</f>
        <v>0</v>
      </c>
      <c r="LS11" s="1">
        <f>Seniori!LS13</f>
        <v>0</v>
      </c>
      <c r="LT11" s="1">
        <f>Seniori!LT13</f>
        <v>0</v>
      </c>
      <c r="LU11" s="1">
        <f>Seniori!LU13</f>
        <v>0</v>
      </c>
      <c r="LV11" s="1">
        <f>Seniori!LV13</f>
        <v>15</v>
      </c>
      <c r="LW11" s="1">
        <f>Seniori!LW13</f>
        <v>0</v>
      </c>
      <c r="LX11" s="1">
        <f>Seniori!LX13</f>
        <v>0</v>
      </c>
      <c r="LY11" s="1">
        <f>Seniori!LY13</f>
        <v>0</v>
      </c>
      <c r="LZ11" s="1">
        <f>Seniori!LZ13</f>
        <v>0</v>
      </c>
      <c r="MA11" s="1">
        <f>Seniori!MA13</f>
        <v>0</v>
      </c>
      <c r="MB11" s="1">
        <f>Seniori!MB13</f>
        <v>0</v>
      </c>
      <c r="MC11" s="1">
        <f>Seniori!MC13</f>
        <v>0</v>
      </c>
      <c r="MD11" s="1">
        <f>Seniori!MD13</f>
        <v>0</v>
      </c>
      <c r="ME11" s="1">
        <f>Seniori!ME13</f>
        <v>15</v>
      </c>
    </row>
    <row r="12" spans="1:343" s="1" customFormat="1" ht="18" customHeight="1" x14ac:dyDescent="0.2">
      <c r="A12" s="12">
        <v>5</v>
      </c>
      <c r="B12" s="11" t="s">
        <v>27</v>
      </c>
      <c r="C12" s="1">
        <v>10269</v>
      </c>
      <c r="D12" s="1">
        <v>2014</v>
      </c>
      <c r="E12" t="s">
        <v>24</v>
      </c>
      <c r="F12" s="1">
        <v>2965</v>
      </c>
      <c r="G12" s="1" t="s">
        <v>222</v>
      </c>
      <c r="H12" t="s">
        <v>26</v>
      </c>
      <c r="I12" s="1">
        <f t="shared" si="0"/>
        <v>261.60000000000002</v>
      </c>
      <c r="J12" s="12">
        <f>Tabuľka3[[#This Row],[Stĺpec39]]+Tabuľka3[[#This Row],[Stĺpec40]]+Tabuľka3[[#This Row],[Stĺpec68]]+Tabuľka3[[#This Row],[Stĺpec69]]+Tabuľka3[[#This Row],[Stĺpec92]]+Tabuľka3[[#This Row],[Stĺpec93]]+Tabuľka3[[#This Row],[Stĺpec406]]+Tabuľka3[[#This Row],[Stĺpec156]]+Tabuľka3[[#This Row],[Stĺpec113]]+Tabuľka3[[#This Row],[Stĺpec114]]+Tabuľka3[[#This Row],[Stĺpec168]]+Tabuľka3[[#This Row],[Stĺpec291]]+Tabuľka3[[#This Row],[Stĺpec270]]+Tabuľka3[[#This Row],[Stĺpec269]]+Tabuľka3[[#This Row],[Stĺpec262]]+Tabuľka3[[#This Row],[Stĺpec257]]+Tabuľka3[[#This Row],[Stĺpec255]]</f>
        <v>247.6</v>
      </c>
      <c r="K12" s="136">
        <f>Seniori!K9</f>
        <v>0</v>
      </c>
      <c r="L12" s="136">
        <f>Seniori!L9</f>
        <v>0</v>
      </c>
      <c r="M12" s="136">
        <f>Seniori!M9</f>
        <v>0</v>
      </c>
      <c r="N12" s="136">
        <f>Seniori!N9</f>
        <v>0</v>
      </c>
      <c r="O12" s="136">
        <f>Seniori!O9</f>
        <v>0</v>
      </c>
      <c r="P12" s="136">
        <f>Seniori!P9</f>
        <v>0</v>
      </c>
      <c r="Q12" s="136">
        <f>Seniori!Q9</f>
        <v>0</v>
      </c>
      <c r="R12" s="136">
        <f>Seniori!R9</f>
        <v>0</v>
      </c>
      <c r="S12" s="136">
        <f>Seniori!S9</f>
        <v>0</v>
      </c>
      <c r="T12" s="136">
        <f>Seniori!T9</f>
        <v>0</v>
      </c>
      <c r="U12" s="136">
        <f>Seniori!U9</f>
        <v>0</v>
      </c>
      <c r="V12" s="136">
        <f>Seniori!V9</f>
        <v>0</v>
      </c>
      <c r="W12" s="136">
        <f>Seniori!W9</f>
        <v>0</v>
      </c>
      <c r="X12" s="136">
        <f>Seniori!X9</f>
        <v>0</v>
      </c>
      <c r="Y12" s="136">
        <f>Seniori!Y9</f>
        <v>0</v>
      </c>
      <c r="Z12" s="136">
        <f>Seniori!Z9</f>
        <v>0</v>
      </c>
      <c r="AA12" s="136">
        <f>Seniori!AA9</f>
        <v>0</v>
      </c>
      <c r="AB12" s="136">
        <f>Seniori!AB9</f>
        <v>0</v>
      </c>
      <c r="AC12" s="136">
        <f>Seniori!AC9</f>
        <v>0</v>
      </c>
      <c r="AD12" s="136">
        <f>Seniori!AD9</f>
        <v>0</v>
      </c>
      <c r="AE12" s="136">
        <f>Seniori!AE9</f>
        <v>0</v>
      </c>
      <c r="AF12" s="136">
        <f>Seniori!AF9</f>
        <v>0</v>
      </c>
      <c r="AG12" s="136">
        <f>Seniori!AG9</f>
        <v>0</v>
      </c>
      <c r="AH12" s="136">
        <f>Seniori!AH9</f>
        <v>0</v>
      </c>
      <c r="AI12" s="136">
        <f>Seniori!AI9</f>
        <v>0</v>
      </c>
      <c r="AJ12" s="136">
        <f>Seniori!AJ9</f>
        <v>0</v>
      </c>
      <c r="AK12" s="136">
        <f>Seniori!AK9</f>
        <v>0</v>
      </c>
      <c r="AL12" s="136">
        <f>Seniori!AL9</f>
        <v>0</v>
      </c>
      <c r="AM12" s="136">
        <f>Seniori!AM9</f>
        <v>17</v>
      </c>
      <c r="AN12" s="136">
        <f>Seniori!AN9</f>
        <v>19</v>
      </c>
      <c r="AO12" s="136">
        <f>Seniori!AO9</f>
        <v>0</v>
      </c>
      <c r="AP12" s="136">
        <f>Seniori!AP9</f>
        <v>0</v>
      </c>
      <c r="AQ12" s="136">
        <f>Seniori!AQ9</f>
        <v>0</v>
      </c>
      <c r="AR12" s="136">
        <f>Seniori!AR9</f>
        <v>0</v>
      </c>
      <c r="AS12" s="136">
        <f>Seniori!AS9</f>
        <v>0</v>
      </c>
      <c r="AT12" s="136">
        <f>Seniori!AT9</f>
        <v>0</v>
      </c>
      <c r="AU12" s="136">
        <f>Seniori!AU9</f>
        <v>0</v>
      </c>
      <c r="AV12" s="136">
        <f>Seniori!AV9</f>
        <v>0</v>
      </c>
      <c r="AW12" s="136">
        <f>Seniori!AW9</f>
        <v>0</v>
      </c>
      <c r="AX12" s="136">
        <f>Seniori!AX9</f>
        <v>0</v>
      </c>
      <c r="AY12" s="136">
        <f>Seniori!AY9</f>
        <v>0</v>
      </c>
      <c r="AZ12" s="136">
        <f>Seniori!AZ9</f>
        <v>0</v>
      </c>
      <c r="BA12" s="136">
        <f>Seniori!BA9</f>
        <v>0</v>
      </c>
      <c r="BB12" s="136">
        <f>Seniori!BB9</f>
        <v>0</v>
      </c>
      <c r="BC12" s="136">
        <f>Seniori!BC9</f>
        <v>0</v>
      </c>
      <c r="BD12" s="136">
        <f>Seniori!BD9</f>
        <v>0</v>
      </c>
      <c r="BE12" s="136">
        <f>Seniori!BE9</f>
        <v>0</v>
      </c>
      <c r="BF12" s="136">
        <f>Seniori!BF9</f>
        <v>0</v>
      </c>
      <c r="BG12" s="136">
        <f>Seniori!BG9</f>
        <v>0</v>
      </c>
      <c r="BH12" s="136">
        <f>Seniori!BH9</f>
        <v>0</v>
      </c>
      <c r="BI12" s="136">
        <f>Seniori!BI9</f>
        <v>0</v>
      </c>
      <c r="BJ12" s="136">
        <f>Seniori!BJ9</f>
        <v>0</v>
      </c>
      <c r="BK12" s="136">
        <f>Seniori!BK9</f>
        <v>0</v>
      </c>
      <c r="BL12" s="136">
        <f>Seniori!BL9</f>
        <v>0</v>
      </c>
      <c r="BM12" s="136">
        <f>Seniori!BM9</f>
        <v>18</v>
      </c>
      <c r="BN12" s="136">
        <f>Seniori!BN9</f>
        <v>17</v>
      </c>
      <c r="BO12" s="136">
        <f>Seniori!BO9</f>
        <v>0</v>
      </c>
      <c r="BP12" s="136">
        <f>Seniori!BP9</f>
        <v>0</v>
      </c>
      <c r="BQ12" s="136">
        <f>Seniori!BQ9</f>
        <v>0</v>
      </c>
      <c r="BR12" s="136">
        <f>Seniori!BR9</f>
        <v>0</v>
      </c>
      <c r="BS12" s="136">
        <f>Seniori!BS9</f>
        <v>0</v>
      </c>
      <c r="BT12" s="136">
        <f>Seniori!BT9</f>
        <v>0</v>
      </c>
      <c r="BU12" s="136">
        <f>Seniori!BU9</f>
        <v>0</v>
      </c>
      <c r="BV12" s="136">
        <f>Seniori!BV9</f>
        <v>0</v>
      </c>
      <c r="BW12" s="136">
        <f>Seniori!BW9</f>
        <v>0</v>
      </c>
      <c r="BX12" s="136">
        <f>Seniori!BX9</f>
        <v>0</v>
      </c>
      <c r="BY12" s="136">
        <f>Seniori!BY9</f>
        <v>0</v>
      </c>
      <c r="BZ12" s="136">
        <f>Seniori!BZ9</f>
        <v>0</v>
      </c>
      <c r="CA12" s="136">
        <f>Seniori!CA9</f>
        <v>0</v>
      </c>
      <c r="CB12" s="136">
        <f>Seniori!CB9</f>
        <v>0</v>
      </c>
      <c r="CC12" s="136">
        <f>Seniori!CC9</f>
        <v>0</v>
      </c>
      <c r="CD12" s="136">
        <f>Seniori!CD9</f>
        <v>0</v>
      </c>
      <c r="CE12" s="136">
        <f>Seniori!CE9</f>
        <v>0</v>
      </c>
      <c r="CF12" s="136">
        <f>Seniori!CF9</f>
        <v>0</v>
      </c>
      <c r="CG12" s="136">
        <f>Seniori!CG9</f>
        <v>0</v>
      </c>
      <c r="CH12" s="136">
        <f>Seniori!CH9</f>
        <v>0</v>
      </c>
      <c r="CI12" s="136">
        <f>Seniori!CI9</f>
        <v>0</v>
      </c>
      <c r="CJ12" s="136">
        <f>Seniori!CJ9</f>
        <v>10</v>
      </c>
      <c r="CK12" s="136">
        <f>Seniori!CK9</f>
        <v>10</v>
      </c>
      <c r="CL12" s="136">
        <f>Seniori!CL9</f>
        <v>0</v>
      </c>
      <c r="CM12" s="136">
        <f>Seniori!CM9</f>
        <v>0</v>
      </c>
      <c r="CN12" s="136">
        <f>Seniori!CN9</f>
        <v>0</v>
      </c>
      <c r="CO12" s="136">
        <f>Seniori!CO9</f>
        <v>0</v>
      </c>
      <c r="CP12" s="136">
        <f>Seniori!CP9</f>
        <v>0</v>
      </c>
      <c r="CQ12" s="136">
        <f>Seniori!CQ9</f>
        <v>0</v>
      </c>
      <c r="CR12" s="136">
        <f>Seniori!CR9</f>
        <v>0</v>
      </c>
      <c r="CS12" s="136">
        <f>Seniori!CS9</f>
        <v>0</v>
      </c>
      <c r="CT12" s="136">
        <f>Seniori!CT9</f>
        <v>0</v>
      </c>
      <c r="CU12" s="136">
        <f>Seniori!CU9</f>
        <v>0</v>
      </c>
      <c r="CV12" s="136">
        <f>Seniori!CV9</f>
        <v>0</v>
      </c>
      <c r="CW12" s="136">
        <f>Seniori!CW9</f>
        <v>0</v>
      </c>
      <c r="CX12" s="136">
        <f>Seniori!CX9</f>
        <v>0</v>
      </c>
      <c r="CY12" s="136">
        <f>Seniori!CY9</f>
        <v>0</v>
      </c>
      <c r="CZ12" s="136">
        <f>Seniori!CZ9</f>
        <v>0</v>
      </c>
      <c r="DA12" s="136">
        <f>Seniori!DA9</f>
        <v>0</v>
      </c>
      <c r="DB12" s="136">
        <f>Seniori!DB9</f>
        <v>0</v>
      </c>
      <c r="DC12" s="136">
        <f>Seniori!DC9</f>
        <v>0</v>
      </c>
      <c r="DD12" s="136">
        <f>Seniori!DD9</f>
        <v>0</v>
      </c>
      <c r="DE12" s="136">
        <f>Seniori!DE9</f>
        <v>0</v>
      </c>
      <c r="DF12" s="136">
        <f>Seniori!DF9</f>
        <v>0</v>
      </c>
      <c r="DG12" s="136">
        <f>Seniori!DG9</f>
        <v>12</v>
      </c>
      <c r="DH12" s="136">
        <f>Seniori!DH9</f>
        <v>14</v>
      </c>
      <c r="DI12" s="136">
        <f>Seniori!DI9</f>
        <v>0</v>
      </c>
      <c r="DJ12" s="136">
        <f>Seniori!DJ9</f>
        <v>0</v>
      </c>
      <c r="DK12" s="136">
        <f>Seniori!DK9</f>
        <v>0</v>
      </c>
      <c r="DL12" s="136">
        <f>Seniori!DL9</f>
        <v>0</v>
      </c>
      <c r="DM12" s="136">
        <f>Seniori!DM9</f>
        <v>0</v>
      </c>
      <c r="DN12" s="136">
        <f>Seniori!DN9</f>
        <v>13</v>
      </c>
      <c r="DO12" s="136">
        <f>Seniori!DO9</f>
        <v>12</v>
      </c>
      <c r="DP12" s="136">
        <f>Seniori!DP9</f>
        <v>0</v>
      </c>
      <c r="DQ12" s="136">
        <f>Seniori!DQ9</f>
        <v>0</v>
      </c>
      <c r="DR12" s="136">
        <f>Seniori!DR9</f>
        <v>0</v>
      </c>
      <c r="DS12" s="136">
        <f>Seniori!DS9</f>
        <v>0</v>
      </c>
      <c r="DT12" s="136">
        <f>Seniori!DT9</f>
        <v>0</v>
      </c>
      <c r="DU12" s="136">
        <f>Seniori!DU9</f>
        <v>0</v>
      </c>
      <c r="DV12" s="136">
        <f>Seniori!DV9</f>
        <v>0</v>
      </c>
      <c r="DW12" s="136">
        <f>Seniori!DW9</f>
        <v>0</v>
      </c>
      <c r="DX12" s="136">
        <f>Seniori!DX9</f>
        <v>0</v>
      </c>
      <c r="DY12" s="136">
        <f>Seniori!DY9</f>
        <v>0</v>
      </c>
      <c r="DZ12" s="136">
        <f>Seniori!DZ9</f>
        <v>0</v>
      </c>
      <c r="EA12" s="136">
        <f>Seniori!EA9</f>
        <v>0</v>
      </c>
      <c r="EB12" s="136">
        <f>Seniori!EB9</f>
        <v>0</v>
      </c>
      <c r="EC12" s="136">
        <f>Seniori!EC9</f>
        <v>0</v>
      </c>
      <c r="ED12" s="136">
        <f>Seniori!ED9</f>
        <v>0</v>
      </c>
      <c r="EE12" s="136">
        <f>Seniori!EE9</f>
        <v>0</v>
      </c>
      <c r="EF12" s="136">
        <f>Seniori!EF9</f>
        <v>0</v>
      </c>
      <c r="EG12" s="136">
        <f>Seniori!EG9</f>
        <v>0</v>
      </c>
      <c r="EH12" s="136">
        <f>Seniori!EH9</f>
        <v>0</v>
      </c>
      <c r="EI12" s="136">
        <f>Seniori!EI9</f>
        <v>0</v>
      </c>
      <c r="EJ12" s="136">
        <f>Seniori!EJ9</f>
        <v>0</v>
      </c>
      <c r="EK12" s="136">
        <f>Seniori!EK9</f>
        <v>0</v>
      </c>
      <c r="EL12" s="136">
        <f>Seniori!EL9</f>
        <v>0</v>
      </c>
      <c r="EM12" s="136">
        <f>Seniori!EM9</f>
        <v>0</v>
      </c>
      <c r="EN12" s="136">
        <f>Seniori!EN9</f>
        <v>0</v>
      </c>
      <c r="EO12" s="136">
        <f>Seniori!EO9</f>
        <v>0</v>
      </c>
      <c r="EP12" s="136">
        <f>Seniori!EP9</f>
        <v>0</v>
      </c>
      <c r="EQ12" s="136">
        <f>Seniori!EQ9</f>
        <v>0</v>
      </c>
      <c r="ER12" s="136">
        <f>Seniori!ER9</f>
        <v>0</v>
      </c>
      <c r="ES12" s="136">
        <f>Seniori!ES9</f>
        <v>0</v>
      </c>
      <c r="ET12" s="136">
        <f>Seniori!ET9</f>
        <v>0</v>
      </c>
      <c r="EU12" s="136">
        <f>Seniori!EU9</f>
        <v>0</v>
      </c>
      <c r="EV12" s="136">
        <f>Seniori!EV9</f>
        <v>0</v>
      </c>
      <c r="EW12" s="136">
        <f>Seniori!EW9</f>
        <v>0</v>
      </c>
      <c r="EX12" s="136">
        <f>Seniori!EX9</f>
        <v>0</v>
      </c>
      <c r="EY12" s="136">
        <f>Seniori!EY9</f>
        <v>0</v>
      </c>
      <c r="EZ12" s="136">
        <f>Seniori!EZ9</f>
        <v>0</v>
      </c>
      <c r="FA12" s="136">
        <f>Seniori!FA9</f>
        <v>0</v>
      </c>
      <c r="FB12" s="136">
        <f>Seniori!FB9</f>
        <v>0</v>
      </c>
      <c r="FC12" s="136">
        <f>Seniori!FC9</f>
        <v>0</v>
      </c>
      <c r="FD12" s="136">
        <f>Seniori!FD9</f>
        <v>0</v>
      </c>
      <c r="FE12" s="136">
        <f>Seniori!FE9</f>
        <v>0</v>
      </c>
      <c r="FF12" s="136">
        <f>Seniori!FF9</f>
        <v>0</v>
      </c>
      <c r="FG12" s="136">
        <f>Seniori!FG9</f>
        <v>0</v>
      </c>
      <c r="FH12" s="136">
        <f>Seniori!FH9</f>
        <v>0</v>
      </c>
      <c r="FI12" s="136">
        <f>Seniori!FI9</f>
        <v>0</v>
      </c>
      <c r="FJ12" s="136">
        <f>Seniori!FJ9</f>
        <v>0</v>
      </c>
      <c r="FK12" s="136">
        <f>Seniori!FK9</f>
        <v>0</v>
      </c>
      <c r="FL12" s="136">
        <f>Seniori!FL9</f>
        <v>0</v>
      </c>
      <c r="FM12" s="136">
        <f>Seniori!FM9</f>
        <v>0</v>
      </c>
      <c r="FN12" s="136">
        <f>Seniori!FN9</f>
        <v>0</v>
      </c>
      <c r="FO12" s="136">
        <f>Seniori!FO9</f>
        <v>0</v>
      </c>
      <c r="FP12" s="136">
        <f>Seniori!FP9</f>
        <v>0</v>
      </c>
      <c r="FQ12" s="136">
        <f>Seniori!FQ9</f>
        <v>0</v>
      </c>
      <c r="FR12" s="136">
        <f>Seniori!FR9</f>
        <v>0</v>
      </c>
      <c r="FS12" s="136">
        <f>Seniori!FS9</f>
        <v>0</v>
      </c>
      <c r="FT12" s="136">
        <f>Seniori!FT9</f>
        <v>0</v>
      </c>
      <c r="FU12" s="136">
        <f>Seniori!FU9</f>
        <v>0</v>
      </c>
      <c r="FV12" s="136">
        <f>Seniori!FV9</f>
        <v>0</v>
      </c>
      <c r="FW12" s="136">
        <f>Seniori!FW9</f>
        <v>13.2</v>
      </c>
      <c r="FX12" s="136">
        <f>Seniori!FX9</f>
        <v>0</v>
      </c>
      <c r="FY12" s="136">
        <f>Seniori!FY9</f>
        <v>0</v>
      </c>
      <c r="FZ12" s="136">
        <f>Seniori!FZ9</f>
        <v>0</v>
      </c>
      <c r="GA12" s="136">
        <f>Seniori!GA9</f>
        <v>0</v>
      </c>
      <c r="GB12" s="136">
        <f>Seniori!GB9</f>
        <v>0</v>
      </c>
      <c r="GC12" s="136">
        <f>Seniori!GC9</f>
        <v>0</v>
      </c>
      <c r="GD12" s="136">
        <f>Seniori!GD9</f>
        <v>20.399999999999999</v>
      </c>
      <c r="GE12" s="136">
        <f>Seniori!GE9</f>
        <v>0</v>
      </c>
      <c r="GF12" s="136">
        <f>Seniori!GF9</f>
        <v>0</v>
      </c>
      <c r="GG12" s="136">
        <f>Seniori!GG9</f>
        <v>0</v>
      </c>
      <c r="GH12" s="136">
        <f>Seniori!GH9</f>
        <v>0</v>
      </c>
      <c r="GI12" s="136">
        <f>Seniori!GI9</f>
        <v>0</v>
      </c>
      <c r="GJ12" s="136">
        <f>Seniori!GJ9</f>
        <v>0</v>
      </c>
      <c r="GK12" s="136">
        <f>Seniori!GK9</f>
        <v>0</v>
      </c>
      <c r="GL12" s="136">
        <f>Seniori!GL9</f>
        <v>0</v>
      </c>
      <c r="GM12" s="136">
        <f>Seniori!GM9</f>
        <v>0</v>
      </c>
      <c r="GN12" s="136">
        <f>Seniori!GN9</f>
        <v>0</v>
      </c>
      <c r="GO12" s="136">
        <f>Seniori!GO9</f>
        <v>0</v>
      </c>
      <c r="GP12" s="136">
        <f>Seniori!GP9</f>
        <v>0</v>
      </c>
      <c r="GQ12" s="136">
        <f>Seniori!GQ9</f>
        <v>5</v>
      </c>
      <c r="GR12" s="136">
        <f>Seniori!GR9</f>
        <v>9</v>
      </c>
      <c r="GS12" s="136">
        <f>Seniori!GS9</f>
        <v>0</v>
      </c>
      <c r="GT12" s="136">
        <f>Seniori!GT9</f>
        <v>0</v>
      </c>
      <c r="GU12" s="136">
        <f>Seniori!GU9</f>
        <v>0</v>
      </c>
      <c r="GV12" s="136">
        <f>Seniori!GV9</f>
        <v>0</v>
      </c>
      <c r="GW12" s="136">
        <f>Seniori!GW9</f>
        <v>0</v>
      </c>
      <c r="GX12" s="136">
        <f>Seniori!GX9</f>
        <v>0</v>
      </c>
      <c r="GY12" s="136">
        <f>Seniori!GY9</f>
        <v>12</v>
      </c>
      <c r="GZ12" s="136">
        <f>Seniori!GZ9</f>
        <v>18</v>
      </c>
      <c r="HA12" s="136">
        <f>Seniori!HA9</f>
        <v>0</v>
      </c>
      <c r="HB12" s="136">
        <f>Seniori!HB9</f>
        <v>0</v>
      </c>
      <c r="HC12" s="136">
        <f>Seniori!HC9</f>
        <v>0</v>
      </c>
      <c r="HD12" s="136">
        <f>Seniori!HD9</f>
        <v>0</v>
      </c>
      <c r="HE12" s="136" t="str">
        <f>Seniori!HE9</f>
        <v>x</v>
      </c>
      <c r="HF12" s="136">
        <f>Seniori!HF9</f>
        <v>0</v>
      </c>
      <c r="HG12" s="136">
        <f>Seniori!HG9</f>
        <v>13</v>
      </c>
      <c r="HH12" s="136">
        <f>Seniori!HH9</f>
        <v>0</v>
      </c>
      <c r="HI12" s="136">
        <f>Seniori!HI9</f>
        <v>0</v>
      </c>
      <c r="HJ12" s="136">
        <f>Seniori!HJ9</f>
        <v>0</v>
      </c>
      <c r="HK12" s="136">
        <f>Seniori!HK9</f>
        <v>0</v>
      </c>
      <c r="HL12" s="136">
        <f>Seniori!HL9</f>
        <v>10</v>
      </c>
      <c r="HM12" s="136">
        <f>Seniori!HM9</f>
        <v>0</v>
      </c>
      <c r="HN12" s="136">
        <f>Seniori!HN9</f>
        <v>19</v>
      </c>
      <c r="HO12" s="136">
        <f>Seniori!HO9</f>
        <v>0</v>
      </c>
      <c r="HP12" s="136">
        <f>Seniori!HP9</f>
        <v>0</v>
      </c>
      <c r="HQ12" s="136">
        <f>Seniori!HQ9</f>
        <v>0</v>
      </c>
      <c r="HR12" s="136">
        <f>Seniori!HR9</f>
        <v>0</v>
      </c>
      <c r="HS12" s="136">
        <f>Seniori!HS9</f>
        <v>0</v>
      </c>
      <c r="HT12" s="136">
        <f>Seniori!HT9</f>
        <v>0</v>
      </c>
      <c r="HU12" s="136">
        <f>Seniori!HU9</f>
        <v>0</v>
      </c>
      <c r="HV12" s="136">
        <f>Seniori!HV9</f>
        <v>0</v>
      </c>
      <c r="HW12" s="136">
        <f>Seniori!HW9</f>
        <v>0</v>
      </c>
      <c r="HX12" s="136">
        <f>Seniori!HX9</f>
        <v>0</v>
      </c>
      <c r="HY12" s="136">
        <f>Seniori!HY9</f>
        <v>0</v>
      </c>
      <c r="HZ12" s="136">
        <f>Seniori!HZ9</f>
        <v>0</v>
      </c>
      <c r="IA12" s="136">
        <f>Seniori!IA9</f>
        <v>0</v>
      </c>
      <c r="IB12" s="136">
        <f>Seniori!IB9</f>
        <v>0</v>
      </c>
      <c r="IC12" s="136">
        <f>Seniori!IC9</f>
        <v>0</v>
      </c>
      <c r="ID12" s="136">
        <f>Seniori!ID9</f>
        <v>0</v>
      </c>
      <c r="IE12" s="136">
        <f>Seniori!IE9</f>
        <v>0</v>
      </c>
      <c r="IF12" s="136">
        <f>Seniori!IF9</f>
        <v>0</v>
      </c>
      <c r="IG12" s="136">
        <f>Seniori!IG9</f>
        <v>0</v>
      </c>
      <c r="IH12" s="136">
        <f>Seniori!IH9</f>
        <v>0</v>
      </c>
      <c r="II12" s="136">
        <f>Seniori!II9</f>
        <v>0</v>
      </c>
      <c r="IJ12" s="136">
        <f>Seniori!IJ9</f>
        <v>0</v>
      </c>
      <c r="IK12" s="136">
        <f>Seniori!IK9</f>
        <v>0</v>
      </c>
      <c r="IL12" s="136">
        <f>Seniori!IL9</f>
        <v>0</v>
      </c>
      <c r="IM12" s="136">
        <f>Seniori!IM9</f>
        <v>0</v>
      </c>
      <c r="IN12" s="136">
        <f>Seniori!IN9</f>
        <v>0</v>
      </c>
      <c r="IO12" s="136">
        <f>Seniori!IO9</f>
        <v>0</v>
      </c>
      <c r="IP12" s="136">
        <f>Seniori!IP9</f>
        <v>0</v>
      </c>
      <c r="IQ12" s="136">
        <f>Seniori!IQ9</f>
        <v>0</v>
      </c>
      <c r="IR12" s="136">
        <f>Seniori!IR9</f>
        <v>0</v>
      </c>
      <c r="IS12" s="136">
        <f>Seniori!IS9</f>
        <v>0</v>
      </c>
      <c r="IT12" s="136">
        <f>Seniori!IT9</f>
        <v>0</v>
      </c>
      <c r="IU12" s="136">
        <f>Seniori!IU9</f>
        <v>0</v>
      </c>
      <c r="IV12" s="136">
        <f>Seniori!IV9</f>
        <v>0</v>
      </c>
      <c r="IW12" s="136">
        <f>Seniori!IW9</f>
        <v>0</v>
      </c>
      <c r="IX12" s="136">
        <f>Seniori!IX9</f>
        <v>0</v>
      </c>
      <c r="IY12" s="136">
        <f>Seniori!IY9</f>
        <v>0</v>
      </c>
      <c r="IZ12" s="136">
        <f>Seniori!IZ9</f>
        <v>0</v>
      </c>
      <c r="JA12" s="136">
        <f>Seniori!JA9</f>
        <v>0</v>
      </c>
      <c r="JB12" s="136">
        <f>Seniori!JB9</f>
        <v>0</v>
      </c>
      <c r="JC12" s="136">
        <f>Seniori!JC9</f>
        <v>0</v>
      </c>
      <c r="JD12" s="136">
        <f>Seniori!JD9</f>
        <v>0</v>
      </c>
      <c r="JE12" s="136">
        <f>Seniori!JE9</f>
        <v>0</v>
      </c>
      <c r="JF12" s="136">
        <f>Seniori!JF9</f>
        <v>0</v>
      </c>
      <c r="JG12" s="136">
        <f>Seniori!JG9</f>
        <v>0</v>
      </c>
      <c r="JH12" s="136">
        <f>Seniori!JH9</f>
        <v>0</v>
      </c>
      <c r="JI12" s="136">
        <f>Seniori!JI9</f>
        <v>0</v>
      </c>
      <c r="JJ12" s="136">
        <f>Seniori!JJ9</f>
        <v>0</v>
      </c>
      <c r="JK12" s="136">
        <f>Seniori!JK9</f>
        <v>0</v>
      </c>
      <c r="JL12" s="136">
        <f>Seniori!JL9</f>
        <v>0</v>
      </c>
      <c r="JM12" s="136">
        <f>Seniori!JM9</f>
        <v>0</v>
      </c>
      <c r="JN12" s="136">
        <f>Seniori!JN9</f>
        <v>0</v>
      </c>
      <c r="JO12" s="136">
        <f>Seniori!JO9</f>
        <v>0</v>
      </c>
      <c r="JP12" s="136">
        <f>Seniori!JP9</f>
        <v>0</v>
      </c>
      <c r="JQ12" s="136">
        <f>Seniori!JQ9</f>
        <v>0</v>
      </c>
      <c r="JR12" s="136">
        <f>Seniori!JR9</f>
        <v>0</v>
      </c>
      <c r="JS12" s="136">
        <f>Seniori!JS9</f>
        <v>0</v>
      </c>
      <c r="JT12" s="136">
        <f>Seniori!JT9</f>
        <v>0</v>
      </c>
      <c r="JU12" s="136">
        <f>Seniori!JU9</f>
        <v>0</v>
      </c>
      <c r="JV12" s="136">
        <f>Seniori!JV9</f>
        <v>0</v>
      </c>
      <c r="JW12" s="136">
        <f>Seniori!JW9</f>
        <v>0</v>
      </c>
      <c r="JX12" s="136">
        <f>Seniori!JX9</f>
        <v>0</v>
      </c>
      <c r="JY12" s="136">
        <f>Seniori!JY9</f>
        <v>0</v>
      </c>
      <c r="JZ12" s="136">
        <f>Seniori!JZ9</f>
        <v>0</v>
      </c>
      <c r="KA12" s="136">
        <f>Seniori!KA9</f>
        <v>0</v>
      </c>
      <c r="KB12" s="136">
        <f>Seniori!KB9</f>
        <v>0</v>
      </c>
      <c r="KC12" s="136">
        <f>Seniori!KC9</f>
        <v>0</v>
      </c>
      <c r="KD12" s="136">
        <f>Seniori!KD9</f>
        <v>0</v>
      </c>
      <c r="KE12" s="136">
        <f>Seniori!KE9</f>
        <v>0</v>
      </c>
      <c r="KF12" s="136">
        <f>Seniori!KF9</f>
        <v>0</v>
      </c>
      <c r="KG12" s="136">
        <f>Seniori!KG9</f>
        <v>0</v>
      </c>
      <c r="KH12" s="136">
        <f>Seniori!KH9</f>
        <v>0</v>
      </c>
      <c r="KI12" s="136">
        <f>Seniori!KI9</f>
        <v>0</v>
      </c>
      <c r="KJ12" s="136">
        <f>Seniori!KJ9</f>
        <v>0</v>
      </c>
      <c r="KK12" s="136">
        <f>Seniori!KK9</f>
        <v>0</v>
      </c>
      <c r="KL12" s="136">
        <f>Seniori!KL9</f>
        <v>0</v>
      </c>
      <c r="KM12" s="136">
        <f>Seniori!KM9</f>
        <v>0</v>
      </c>
      <c r="KN12" s="136">
        <f>Seniori!KN9</f>
        <v>0</v>
      </c>
      <c r="KO12" s="136">
        <f>Seniori!KO9</f>
        <v>0</v>
      </c>
      <c r="KP12" s="136">
        <f>Seniori!KP9</f>
        <v>0</v>
      </c>
      <c r="KQ12" s="136">
        <f>Seniori!KQ9</f>
        <v>0</v>
      </c>
      <c r="KR12" s="136">
        <f>Seniori!KR9</f>
        <v>0</v>
      </c>
      <c r="KS12" s="136">
        <f>Seniori!KS9</f>
        <v>0</v>
      </c>
      <c r="KT12" s="136">
        <f>Seniori!KT9</f>
        <v>0</v>
      </c>
      <c r="KU12" s="136">
        <f>Seniori!KU9</f>
        <v>0</v>
      </c>
      <c r="KV12" s="136">
        <f>Seniori!KV9</f>
        <v>0</v>
      </c>
      <c r="KW12" s="136">
        <f>Seniori!KW9</f>
        <v>0</v>
      </c>
      <c r="KX12" s="136">
        <f>Seniori!KX9</f>
        <v>0</v>
      </c>
      <c r="KY12" s="136">
        <f>Seniori!KY9</f>
        <v>0</v>
      </c>
      <c r="KZ12" s="136">
        <f>Seniori!KZ9</f>
        <v>0</v>
      </c>
      <c r="LA12" s="136">
        <f>Seniori!LA9</f>
        <v>0</v>
      </c>
      <c r="LB12" s="136">
        <f>Seniori!LB9</f>
        <v>0</v>
      </c>
      <c r="LC12" s="136">
        <f>Seniori!LC9</f>
        <v>0</v>
      </c>
      <c r="LD12" s="136">
        <f>Seniori!LD9</f>
        <v>0</v>
      </c>
      <c r="LE12" s="136">
        <f>Seniori!LE9</f>
        <v>0</v>
      </c>
      <c r="LF12" s="136">
        <f>Seniori!LF9</f>
        <v>0</v>
      </c>
      <c r="LG12" s="136">
        <f>Seniori!LG9</f>
        <v>0</v>
      </c>
      <c r="LH12" s="136">
        <f>Seniori!LH9</f>
        <v>0</v>
      </c>
      <c r="LI12" s="136">
        <f>Seniori!LI9</f>
        <v>0</v>
      </c>
      <c r="LJ12" s="136">
        <f>Seniori!LJ9</f>
        <v>0</v>
      </c>
      <c r="LK12" s="136">
        <f>Seniori!LK9</f>
        <v>0</v>
      </c>
      <c r="LL12" s="136">
        <f>Seniori!LL9</f>
        <v>0</v>
      </c>
      <c r="LM12" s="136">
        <f>Seniori!LM9</f>
        <v>0</v>
      </c>
      <c r="LN12" s="136">
        <f>Seniori!LN9</f>
        <v>0</v>
      </c>
      <c r="LO12" s="136">
        <f>Seniori!LO9</f>
        <v>0</v>
      </c>
      <c r="LP12" s="136">
        <f>Seniori!LP9</f>
        <v>0</v>
      </c>
      <c r="LQ12" s="136">
        <f>Seniori!LQ9</f>
        <v>0</v>
      </c>
      <c r="LR12" s="136">
        <f>Seniori!LR9</f>
        <v>0</v>
      </c>
      <c r="LS12" s="136">
        <f>Seniori!LS9</f>
        <v>0</v>
      </c>
      <c r="LT12" s="136">
        <f>Seniori!LT9</f>
        <v>0</v>
      </c>
      <c r="LU12" s="136">
        <f>Seniori!LU9</f>
        <v>0</v>
      </c>
      <c r="LV12" s="136">
        <f>Seniori!LV9</f>
        <v>0</v>
      </c>
      <c r="LW12" s="136">
        <f>Seniori!LW9</f>
        <v>0</v>
      </c>
      <c r="LX12" s="136">
        <f>Seniori!LX9</f>
        <v>0</v>
      </c>
      <c r="LY12" s="136">
        <f>Seniori!LY9</f>
        <v>0</v>
      </c>
      <c r="LZ12" s="136">
        <f>Seniori!LZ9</f>
        <v>0</v>
      </c>
      <c r="MA12" s="136">
        <f>Seniori!MA9</f>
        <v>0</v>
      </c>
      <c r="MB12" s="136">
        <f>Seniori!MB9</f>
        <v>0</v>
      </c>
      <c r="MC12" s="136">
        <f>Seniori!MC9</f>
        <v>0</v>
      </c>
      <c r="MD12" s="136">
        <f>Seniori!MD9</f>
        <v>0</v>
      </c>
      <c r="ME12" s="136">
        <f>Seniori!ME9</f>
        <v>0</v>
      </c>
    </row>
    <row r="13" spans="1:343" s="1" customFormat="1" ht="18" customHeight="1" x14ac:dyDescent="0.2">
      <c r="A13" s="12">
        <v>6</v>
      </c>
      <c r="B13" s="11" t="s">
        <v>131</v>
      </c>
      <c r="C13" s="1">
        <v>10640</v>
      </c>
      <c r="D13" s="1">
        <v>2007</v>
      </c>
      <c r="E13" t="s">
        <v>130</v>
      </c>
      <c r="F13" s="1">
        <v>5701</v>
      </c>
      <c r="G13" s="9" t="s">
        <v>224</v>
      </c>
      <c r="H13" t="s">
        <v>132</v>
      </c>
      <c r="I13" s="1">
        <f t="shared" si="0"/>
        <v>299</v>
      </c>
      <c r="J13" s="12">
        <v>242</v>
      </c>
      <c r="K13" s="131">
        <f>'Mladí jazdci'!K10</f>
        <v>0</v>
      </c>
      <c r="L13" s="131">
        <f>'Mladí jazdci'!L10</f>
        <v>0</v>
      </c>
      <c r="M13" s="131">
        <f>'Mladí jazdci'!M10</f>
        <v>0</v>
      </c>
      <c r="N13" s="131">
        <f>'Mladí jazdci'!N10</f>
        <v>0</v>
      </c>
      <c r="O13" s="131">
        <f>'Mladí jazdci'!O10</f>
        <v>0</v>
      </c>
      <c r="P13" s="131">
        <f>'Mladí jazdci'!P10</f>
        <v>0</v>
      </c>
      <c r="Q13" s="131">
        <f>'Mladí jazdci'!Q10</f>
        <v>0</v>
      </c>
      <c r="R13" s="131">
        <f>'Mladí jazdci'!R10</f>
        <v>0</v>
      </c>
      <c r="S13" s="131">
        <f>'Mladí jazdci'!S10</f>
        <v>0</v>
      </c>
      <c r="T13" s="131">
        <f>'Mladí jazdci'!T10</f>
        <v>0</v>
      </c>
      <c r="U13" s="131">
        <f>'Mladí jazdci'!U10</f>
        <v>0</v>
      </c>
      <c r="V13" s="131">
        <f>'Mladí jazdci'!V10</f>
        <v>0</v>
      </c>
      <c r="W13" s="131">
        <f>'Mladí jazdci'!W10</f>
        <v>0</v>
      </c>
      <c r="X13" s="131">
        <f>'Mladí jazdci'!X10</f>
        <v>0</v>
      </c>
      <c r="Y13" s="131">
        <f>'Mladí jazdci'!Y10</f>
        <v>0</v>
      </c>
      <c r="Z13" s="131">
        <f>'Mladí jazdci'!Z10</f>
        <v>0</v>
      </c>
      <c r="AA13" s="131">
        <f>'Mladí jazdci'!AA10</f>
        <v>0</v>
      </c>
      <c r="AB13" s="131">
        <f>'Mladí jazdci'!AB10</f>
        <v>0</v>
      </c>
      <c r="AC13" s="131">
        <f>'Mladí jazdci'!AC10</f>
        <v>0</v>
      </c>
      <c r="AD13" s="131">
        <f>'Mladí jazdci'!AD10</f>
        <v>0</v>
      </c>
      <c r="AE13" s="131">
        <f>'Mladí jazdci'!AE10</f>
        <v>0</v>
      </c>
      <c r="AF13" s="131">
        <f>'Mladí jazdci'!AF10</f>
        <v>0</v>
      </c>
      <c r="AG13" s="131">
        <f>'Mladí jazdci'!AG10</f>
        <v>0</v>
      </c>
      <c r="AH13" s="131">
        <f>'Mladí jazdci'!AH10</f>
        <v>0</v>
      </c>
      <c r="AI13" s="131">
        <f>'Mladí jazdci'!AI10</f>
        <v>0</v>
      </c>
      <c r="AJ13" s="131">
        <f>'Mladí jazdci'!AJ10</f>
        <v>0</v>
      </c>
      <c r="AK13" s="131">
        <f>'Mladí jazdci'!AK10</f>
        <v>0</v>
      </c>
      <c r="AL13" s="131">
        <f>'Mladí jazdci'!AL10</f>
        <v>0</v>
      </c>
      <c r="AM13" s="131">
        <f>'Mladí jazdci'!AM10</f>
        <v>0</v>
      </c>
      <c r="AN13" s="131">
        <f>'Mladí jazdci'!AN10</f>
        <v>0</v>
      </c>
      <c r="AO13" s="131">
        <f>'Mladí jazdci'!AO10</f>
        <v>0</v>
      </c>
      <c r="AP13" s="131">
        <f>'Mladí jazdci'!AP10</f>
        <v>0</v>
      </c>
      <c r="AQ13" s="131">
        <f>'Mladí jazdci'!AQ10</f>
        <v>0</v>
      </c>
      <c r="AR13" s="131">
        <f>'Mladí jazdci'!AR10</f>
        <v>0</v>
      </c>
      <c r="AS13" s="131">
        <f>'Mladí jazdci'!AS10</f>
        <v>0</v>
      </c>
      <c r="AT13" s="131">
        <f>'Mladí jazdci'!AT10</f>
        <v>0</v>
      </c>
      <c r="AU13" s="131">
        <f>'Mladí jazdci'!AU10</f>
        <v>0</v>
      </c>
      <c r="AV13" s="131">
        <f>'Mladí jazdci'!AV10</f>
        <v>0</v>
      </c>
      <c r="AW13" s="131">
        <f>'Mladí jazdci'!AW10</f>
        <v>0</v>
      </c>
      <c r="AX13" s="131">
        <f>'Mladí jazdci'!AX10</f>
        <v>0</v>
      </c>
      <c r="AY13" s="131">
        <f>'Mladí jazdci'!AY10</f>
        <v>0</v>
      </c>
      <c r="AZ13" s="131">
        <f>'Mladí jazdci'!AZ10</f>
        <v>0</v>
      </c>
      <c r="BA13" s="131">
        <f>'Mladí jazdci'!BA10</f>
        <v>0</v>
      </c>
      <c r="BB13" s="131">
        <f>'Mladí jazdci'!BB10</f>
        <v>0</v>
      </c>
      <c r="BC13" s="131">
        <f>'Mladí jazdci'!BC10</f>
        <v>0</v>
      </c>
      <c r="BD13" s="131">
        <f>'Mladí jazdci'!BD10</f>
        <v>0</v>
      </c>
      <c r="BE13" s="131">
        <f>'Mladí jazdci'!BE10</f>
        <v>0</v>
      </c>
      <c r="BF13" s="131">
        <f>'Mladí jazdci'!BF10</f>
        <v>0</v>
      </c>
      <c r="BG13" s="131">
        <f>'Mladí jazdci'!BG10</f>
        <v>0</v>
      </c>
      <c r="BH13" s="131">
        <f>'Mladí jazdci'!BH10</f>
        <v>0</v>
      </c>
      <c r="BI13" s="131">
        <f>'Mladí jazdci'!BI10</f>
        <v>0</v>
      </c>
      <c r="BJ13" s="131">
        <f>'Mladí jazdci'!BJ10</f>
        <v>0</v>
      </c>
      <c r="BK13" s="131">
        <f>'Mladí jazdci'!BK10</f>
        <v>0</v>
      </c>
      <c r="BL13" s="131">
        <f>'Mladí jazdci'!BL10</f>
        <v>0</v>
      </c>
      <c r="BM13" s="131">
        <f>'Mladí jazdci'!BM10</f>
        <v>0</v>
      </c>
      <c r="BN13" s="131">
        <f>'Mladí jazdci'!BN10</f>
        <v>0</v>
      </c>
      <c r="BO13" s="131">
        <f>'Mladí jazdci'!BO10</f>
        <v>0</v>
      </c>
      <c r="BP13" s="131">
        <f>'Mladí jazdci'!BP10</f>
        <v>0</v>
      </c>
      <c r="BQ13" s="131">
        <f>'Mladí jazdci'!BQ10</f>
        <v>0</v>
      </c>
      <c r="BR13" s="131">
        <f>'Mladí jazdci'!BR10</f>
        <v>0</v>
      </c>
      <c r="BS13" s="131">
        <f>'Mladí jazdci'!BS10</f>
        <v>0</v>
      </c>
      <c r="BT13" s="131">
        <f>'Mladí jazdci'!BT10</f>
        <v>12</v>
      </c>
      <c r="BU13" s="131">
        <f>'Mladí jazdci'!BU10</f>
        <v>11</v>
      </c>
      <c r="BV13" s="131">
        <f>'Mladí jazdci'!BV10</f>
        <v>0</v>
      </c>
      <c r="BW13" s="131">
        <f>'Mladí jazdci'!BW10</f>
        <v>0</v>
      </c>
      <c r="BX13" s="131">
        <f>'Mladí jazdci'!BX10</f>
        <v>0</v>
      </c>
      <c r="BY13" s="131">
        <f>'Mladí jazdci'!BY10</f>
        <v>0</v>
      </c>
      <c r="BZ13" s="131">
        <f>'Mladí jazdci'!BZ10</f>
        <v>0</v>
      </c>
      <c r="CA13" s="131">
        <f>'Mladí jazdci'!CA10</f>
        <v>0</v>
      </c>
      <c r="CB13" s="131">
        <f>'Mladí jazdci'!CB10</f>
        <v>0</v>
      </c>
      <c r="CC13" s="131">
        <f>'Mladí jazdci'!CC10</f>
        <v>0</v>
      </c>
      <c r="CD13" s="131">
        <f>'Mladí jazdci'!CD10</f>
        <v>0</v>
      </c>
      <c r="CE13" s="131">
        <f>'Mladí jazdci'!CE10</f>
        <v>0</v>
      </c>
      <c r="CF13" s="131">
        <f>'Mladí jazdci'!CF10</f>
        <v>11</v>
      </c>
      <c r="CG13" s="131">
        <f>'Mladí jazdci'!CG10</f>
        <v>13</v>
      </c>
      <c r="CH13" s="131">
        <f>'Mladí jazdci'!CH10</f>
        <v>0</v>
      </c>
      <c r="CI13" s="131">
        <f>'Mladí jazdci'!CI10</f>
        <v>0</v>
      </c>
      <c r="CJ13" s="131">
        <f>'Mladí jazdci'!CJ10</f>
        <v>0</v>
      </c>
      <c r="CK13" s="131">
        <f>'Mladí jazdci'!CK10</f>
        <v>0</v>
      </c>
      <c r="CL13" s="131">
        <f>'Mladí jazdci'!CL10</f>
        <v>0</v>
      </c>
      <c r="CM13" s="131">
        <f>'Mladí jazdci'!CM10</f>
        <v>0</v>
      </c>
      <c r="CN13" s="131">
        <f>'Mladí jazdci'!CN10</f>
        <v>0</v>
      </c>
      <c r="CO13" s="131">
        <f>'Mladí jazdci'!CO10</f>
        <v>0</v>
      </c>
      <c r="CP13" s="131">
        <f>'Mladí jazdci'!CP10</f>
        <v>0</v>
      </c>
      <c r="CQ13" s="131">
        <f>'Mladí jazdci'!CQ10</f>
        <v>0</v>
      </c>
      <c r="CR13" s="131">
        <f>'Mladí jazdci'!CR10</f>
        <v>0</v>
      </c>
      <c r="CS13" s="131">
        <f>'Mladí jazdci'!CS10</f>
        <v>0</v>
      </c>
      <c r="CT13" s="131">
        <f>'Mladí jazdci'!CT10</f>
        <v>0</v>
      </c>
      <c r="CU13" s="131">
        <f>'Mladí jazdci'!CU10</f>
        <v>0</v>
      </c>
      <c r="CV13" s="131">
        <f>'Mladí jazdci'!CV10</f>
        <v>0</v>
      </c>
      <c r="CW13" s="131">
        <f>'Mladí jazdci'!CW10</f>
        <v>0</v>
      </c>
      <c r="CX13" s="131">
        <f>'Mladí jazdci'!CX10</f>
        <v>0</v>
      </c>
      <c r="CY13" s="131">
        <f>'Mladí jazdci'!CY10</f>
        <v>0</v>
      </c>
      <c r="CZ13" s="131">
        <f>'Mladí jazdci'!CZ10</f>
        <v>0</v>
      </c>
      <c r="DA13" s="131">
        <f>'Mladí jazdci'!DA10</f>
        <v>0</v>
      </c>
      <c r="DB13" s="131">
        <f>'Mladí jazdci'!DB10</f>
        <v>0</v>
      </c>
      <c r="DC13" s="131">
        <f>'Mladí jazdci'!DC10</f>
        <v>0</v>
      </c>
      <c r="DD13" s="131">
        <f>'Mladí jazdci'!DD10</f>
        <v>0</v>
      </c>
      <c r="DE13" s="131">
        <f>'Mladí jazdci'!DE10</f>
        <v>0</v>
      </c>
      <c r="DF13" s="131">
        <f>'Mladí jazdci'!DF10</f>
        <v>0</v>
      </c>
      <c r="DG13" s="131">
        <f>'Mladí jazdci'!DG10</f>
        <v>0</v>
      </c>
      <c r="DH13" s="131">
        <f>'Mladí jazdci'!DH10</f>
        <v>16</v>
      </c>
      <c r="DI13" s="131">
        <f>'Mladí jazdci'!DI10</f>
        <v>0</v>
      </c>
      <c r="DJ13" s="131">
        <f>'Mladí jazdci'!DJ10</f>
        <v>0</v>
      </c>
      <c r="DK13" s="131">
        <f>'Mladí jazdci'!DK10</f>
        <v>0</v>
      </c>
      <c r="DL13" s="131">
        <f>'Mladí jazdci'!DL10</f>
        <v>0</v>
      </c>
      <c r="DM13" s="131">
        <f>'Mladí jazdci'!DM10</f>
        <v>0</v>
      </c>
      <c r="DN13" s="131">
        <f>'Mladí jazdci'!DN10</f>
        <v>0</v>
      </c>
      <c r="DO13" s="131">
        <f>'Mladí jazdci'!DO10</f>
        <v>15</v>
      </c>
      <c r="DP13" s="131">
        <f>'Mladí jazdci'!DP10</f>
        <v>0</v>
      </c>
      <c r="DQ13" s="131">
        <f>'Mladí jazdci'!DQ10</f>
        <v>0</v>
      </c>
      <c r="DR13" s="131">
        <f>'Mladí jazdci'!DR10</f>
        <v>0</v>
      </c>
      <c r="DS13" s="131">
        <f>'Mladí jazdci'!DS10</f>
        <v>0</v>
      </c>
      <c r="DT13" s="131">
        <f>'Mladí jazdci'!DT10</f>
        <v>0</v>
      </c>
      <c r="DU13" s="131">
        <f>'Mladí jazdci'!DU10</f>
        <v>0</v>
      </c>
      <c r="DV13" s="131">
        <f>'Mladí jazdci'!DV10</f>
        <v>0</v>
      </c>
      <c r="DW13" s="131">
        <f>'Mladí jazdci'!DW10</f>
        <v>0</v>
      </c>
      <c r="DX13" s="131">
        <f>'Mladí jazdci'!DX10</f>
        <v>0</v>
      </c>
      <c r="DY13" s="131">
        <f>'Mladí jazdci'!DY10</f>
        <v>0</v>
      </c>
      <c r="DZ13" s="131">
        <f>'Mladí jazdci'!DZ10</f>
        <v>0</v>
      </c>
      <c r="EA13" s="131">
        <f>'Mladí jazdci'!EA10</f>
        <v>0</v>
      </c>
      <c r="EB13" s="131">
        <f>'Mladí jazdci'!EB10</f>
        <v>0</v>
      </c>
      <c r="EC13" s="131">
        <f>'Mladí jazdci'!EC10</f>
        <v>0</v>
      </c>
      <c r="ED13" s="131">
        <f>'Mladí jazdci'!ED10</f>
        <v>0</v>
      </c>
      <c r="EE13" s="131">
        <f>'Mladí jazdci'!EE10</f>
        <v>0</v>
      </c>
      <c r="EF13" s="131">
        <f>'Mladí jazdci'!EF10</f>
        <v>0</v>
      </c>
      <c r="EG13" s="131">
        <f>'Mladí jazdci'!EG10</f>
        <v>0</v>
      </c>
      <c r="EH13" s="131">
        <f>'Mladí jazdci'!EH10</f>
        <v>0</v>
      </c>
      <c r="EI13" s="131">
        <f>'Mladí jazdci'!EI10</f>
        <v>0</v>
      </c>
      <c r="EJ13" s="131">
        <f>'Mladí jazdci'!EJ10</f>
        <v>12</v>
      </c>
      <c r="EK13" s="131">
        <f>'Mladí jazdci'!EK10</f>
        <v>13</v>
      </c>
      <c r="EL13" s="131">
        <f>'Mladí jazdci'!EL10</f>
        <v>0</v>
      </c>
      <c r="EM13" s="131">
        <f>'Mladí jazdci'!EM10</f>
        <v>0</v>
      </c>
      <c r="EN13" s="131">
        <f>'Mladí jazdci'!EN10</f>
        <v>0</v>
      </c>
      <c r="EO13" s="131">
        <f>'Mladí jazdci'!EO10</f>
        <v>0</v>
      </c>
      <c r="EP13" s="131">
        <f>'Mladí jazdci'!EP10</f>
        <v>0</v>
      </c>
      <c r="EQ13" s="131">
        <f>'Mladí jazdci'!EQ10</f>
        <v>0</v>
      </c>
      <c r="ER13" s="131">
        <f>'Mladí jazdci'!ER10</f>
        <v>0</v>
      </c>
      <c r="ES13" s="131">
        <f>'Mladí jazdci'!ES10</f>
        <v>0</v>
      </c>
      <c r="ET13" s="131">
        <f>'Mladí jazdci'!ET10</f>
        <v>16</v>
      </c>
      <c r="EU13" s="131">
        <f>'Mladí jazdci'!EU10</f>
        <v>0</v>
      </c>
      <c r="EV13" s="131">
        <f>'Mladí jazdci'!EV10</f>
        <v>0</v>
      </c>
      <c r="EW13" s="131">
        <f>'Mladí jazdci'!EW10</f>
        <v>0</v>
      </c>
      <c r="EX13" s="131">
        <f>'Mladí jazdci'!EX10</f>
        <v>0</v>
      </c>
      <c r="EY13" s="131">
        <f>'Mladí jazdci'!EY10</f>
        <v>0</v>
      </c>
      <c r="EZ13" s="131">
        <f>'Mladí jazdci'!EZ10</f>
        <v>0</v>
      </c>
      <c r="FA13" s="131">
        <f>'Mladí jazdci'!FA10</f>
        <v>0</v>
      </c>
      <c r="FB13" s="131">
        <f>'Mladí jazdci'!FB10</f>
        <v>0</v>
      </c>
      <c r="FC13" s="131">
        <f>'Mladí jazdci'!FC10</f>
        <v>0</v>
      </c>
      <c r="FD13" s="131">
        <f>'Mladí jazdci'!FD10</f>
        <v>18</v>
      </c>
      <c r="FE13" s="131">
        <f>'Mladí jazdci'!FE10</f>
        <v>0</v>
      </c>
      <c r="FF13" s="131">
        <f>'Mladí jazdci'!FF10</f>
        <v>0</v>
      </c>
      <c r="FG13" s="131">
        <f>'Mladí jazdci'!FG10</f>
        <v>0</v>
      </c>
      <c r="FH13" s="131">
        <f>'Mladí jazdci'!FH10</f>
        <v>0</v>
      </c>
      <c r="FI13" s="131">
        <f>'Mladí jazdci'!FI10</f>
        <v>0</v>
      </c>
      <c r="FJ13" s="131">
        <f>'Mladí jazdci'!FJ10</f>
        <v>0</v>
      </c>
      <c r="FK13" s="131">
        <f>'Mladí jazdci'!FK10</f>
        <v>0</v>
      </c>
      <c r="FL13" s="131">
        <f>'Mladí jazdci'!FL10</f>
        <v>0</v>
      </c>
      <c r="FM13" s="131">
        <f>'Mladí jazdci'!FM10</f>
        <v>0</v>
      </c>
      <c r="FN13" s="131">
        <f>'Mladí jazdci'!FN10</f>
        <v>0</v>
      </c>
      <c r="FO13" s="131">
        <f>'Mladí jazdci'!FO10</f>
        <v>0</v>
      </c>
      <c r="FP13" s="131">
        <f>'Mladí jazdci'!FP10</f>
        <v>0</v>
      </c>
      <c r="FQ13" s="131">
        <f>'Mladí jazdci'!FQ10</f>
        <v>0</v>
      </c>
      <c r="FR13" s="131">
        <f>'Mladí jazdci'!FR10</f>
        <v>0</v>
      </c>
      <c r="FS13" s="131">
        <f>'Mladí jazdci'!FS10</f>
        <v>0</v>
      </c>
      <c r="FT13" s="131">
        <f>'Mladí jazdci'!FT10</f>
        <v>0</v>
      </c>
      <c r="FU13" s="131">
        <f>'Mladí jazdci'!FU10</f>
        <v>0</v>
      </c>
      <c r="FV13" s="131">
        <f>'Mladí jazdci'!FV10</f>
        <v>0</v>
      </c>
      <c r="FW13" s="131">
        <f>'Mladí jazdci'!FW10</f>
        <v>17</v>
      </c>
      <c r="FX13" s="131">
        <f>'Mladí jazdci'!FX10</f>
        <v>0</v>
      </c>
      <c r="FY13" s="131">
        <f>'Mladí jazdci'!FY10</f>
        <v>0</v>
      </c>
      <c r="FZ13" s="131">
        <f>'Mladí jazdci'!FZ10</f>
        <v>0</v>
      </c>
      <c r="GA13" s="131">
        <f>'Mladí jazdci'!GA10</f>
        <v>0</v>
      </c>
      <c r="GB13" s="131">
        <f>'Mladí jazdci'!GB10</f>
        <v>0</v>
      </c>
      <c r="GC13" s="131">
        <f>'Mladí jazdci'!GC10</f>
        <v>0</v>
      </c>
      <c r="GD13" s="131">
        <f>'Mladí jazdci'!GD10</f>
        <v>19</v>
      </c>
      <c r="GE13" s="131">
        <f>'Mladí jazdci'!GE10</f>
        <v>0</v>
      </c>
      <c r="GF13" s="131">
        <f>'Mladí jazdci'!GF10</f>
        <v>0</v>
      </c>
      <c r="GG13" s="131">
        <f>'Mladí jazdci'!GG10</f>
        <v>0</v>
      </c>
      <c r="GH13" s="131">
        <f>'Mladí jazdci'!GH10</f>
        <v>0</v>
      </c>
      <c r="GI13" s="131">
        <f>'Mladí jazdci'!GI10</f>
        <v>0</v>
      </c>
      <c r="GJ13" s="131">
        <f>'Mladí jazdci'!GJ10</f>
        <v>0</v>
      </c>
      <c r="GK13" s="131">
        <f>'Mladí jazdci'!GK10</f>
        <v>0</v>
      </c>
      <c r="GL13" s="131">
        <f>'Mladí jazdci'!GL10</f>
        <v>0</v>
      </c>
      <c r="GM13" s="131">
        <f>'Mladí jazdci'!GM10</f>
        <v>0</v>
      </c>
      <c r="GN13" s="131">
        <f>'Mladí jazdci'!GN10</f>
        <v>0</v>
      </c>
      <c r="GO13" s="131">
        <f>'Mladí jazdci'!GO10</f>
        <v>0</v>
      </c>
      <c r="GP13" s="131">
        <f>'Mladí jazdci'!GP10</f>
        <v>0</v>
      </c>
      <c r="GQ13" s="131">
        <f>'Mladí jazdci'!GQ10</f>
        <v>0</v>
      </c>
      <c r="GR13" s="131">
        <f>'Mladí jazdci'!GR10</f>
        <v>0</v>
      </c>
      <c r="GS13" s="131">
        <f>'Mladí jazdci'!GS10</f>
        <v>0</v>
      </c>
      <c r="GT13" s="131">
        <f>'Mladí jazdci'!GT10</f>
        <v>0</v>
      </c>
      <c r="GU13" s="131">
        <f>'Mladí jazdci'!GU10</f>
        <v>0</v>
      </c>
      <c r="GV13" s="131">
        <f>'Mladí jazdci'!GV10</f>
        <v>0</v>
      </c>
      <c r="GW13" s="131">
        <f>'Mladí jazdci'!GW10</f>
        <v>0</v>
      </c>
      <c r="GX13" s="131">
        <f>'Mladí jazdci'!GX10</f>
        <v>0</v>
      </c>
      <c r="GY13" s="131">
        <f>'Mladí jazdci'!GY10</f>
        <v>0</v>
      </c>
      <c r="GZ13" s="131">
        <f>'Mladí jazdci'!GZ10</f>
        <v>0</v>
      </c>
      <c r="HA13" s="131">
        <f>'Mladí jazdci'!HA10</f>
        <v>0</v>
      </c>
      <c r="HB13" s="131">
        <f>'Mladí jazdci'!HB10</f>
        <v>0</v>
      </c>
      <c r="HC13" s="131">
        <f>'Mladí jazdci'!HC10</f>
        <v>0</v>
      </c>
      <c r="HD13" s="131">
        <f>'Mladí jazdci'!HD10</f>
        <v>0</v>
      </c>
      <c r="HE13" s="131">
        <f>'Mladí jazdci'!HE10</f>
        <v>18</v>
      </c>
      <c r="HF13" s="131">
        <f>'Mladí jazdci'!HF10</f>
        <v>0</v>
      </c>
      <c r="HG13" s="131">
        <f>'Mladí jazdci'!HG10</f>
        <v>0</v>
      </c>
      <c r="HH13" s="131">
        <f>'Mladí jazdci'!HH10</f>
        <v>0</v>
      </c>
      <c r="HI13" s="131">
        <f>'Mladí jazdci'!HI10</f>
        <v>0</v>
      </c>
      <c r="HJ13" s="131">
        <f>'Mladí jazdci'!HJ10</f>
        <v>0</v>
      </c>
      <c r="HK13" s="131">
        <f>'Mladí jazdci'!HK10</f>
        <v>0</v>
      </c>
      <c r="HL13" s="131">
        <f>'Mladí jazdci'!HL10</f>
        <v>17</v>
      </c>
      <c r="HM13" s="131">
        <f>'Mladí jazdci'!HM10</f>
        <v>0</v>
      </c>
      <c r="HN13" s="131">
        <f>'Mladí jazdci'!HN10</f>
        <v>22</v>
      </c>
      <c r="HO13" s="131">
        <f>'Mladí jazdci'!HO10</f>
        <v>0</v>
      </c>
      <c r="HP13" s="131">
        <f>'Mladí jazdci'!HP10</f>
        <v>0</v>
      </c>
      <c r="HQ13" s="131">
        <f>'Mladí jazdci'!HQ10</f>
        <v>0</v>
      </c>
      <c r="HR13" s="131">
        <f>'Mladí jazdci'!HR10</f>
        <v>0</v>
      </c>
      <c r="HS13" s="131">
        <f>'Mladí jazdci'!HS10</f>
        <v>0</v>
      </c>
      <c r="HT13" s="131">
        <f>'Mladí jazdci'!HT10</f>
        <v>0</v>
      </c>
      <c r="HU13" s="131">
        <f>'Mladí jazdci'!HU10</f>
        <v>0</v>
      </c>
      <c r="HV13" s="131">
        <f>'Mladí jazdci'!HV10</f>
        <v>0</v>
      </c>
      <c r="HW13" s="131">
        <f>'Mladí jazdci'!HW10</f>
        <v>0</v>
      </c>
      <c r="HX13" s="131">
        <f>'Mladí jazdci'!HX10</f>
        <v>0</v>
      </c>
      <c r="HY13" s="131">
        <f>'Mladí jazdci'!HY10</f>
        <v>0</v>
      </c>
      <c r="HZ13" s="131">
        <f>'Mladí jazdci'!HZ10</f>
        <v>0</v>
      </c>
      <c r="IA13" s="131">
        <f>'Mladí jazdci'!IA10</f>
        <v>0</v>
      </c>
      <c r="IB13" s="131">
        <f>'Mladí jazdci'!IB10</f>
        <v>0</v>
      </c>
      <c r="IC13" s="131">
        <f>'Mladí jazdci'!IC10</f>
        <v>0</v>
      </c>
      <c r="ID13" s="131">
        <f>'Mladí jazdci'!ID10</f>
        <v>0</v>
      </c>
      <c r="IE13" s="131">
        <f>'Mladí jazdci'!IE10</f>
        <v>0</v>
      </c>
      <c r="IF13" s="131">
        <f>'Mladí jazdci'!IF10</f>
        <v>0</v>
      </c>
      <c r="IG13" s="131">
        <f>'Mladí jazdci'!IG10</f>
        <v>0</v>
      </c>
      <c r="IH13" s="131">
        <f>'Mladí jazdci'!IH10</f>
        <v>0</v>
      </c>
      <c r="II13" s="131">
        <f>'Mladí jazdci'!II10</f>
        <v>0</v>
      </c>
      <c r="IJ13" s="131">
        <f>'Mladí jazdci'!IJ10</f>
        <v>0</v>
      </c>
      <c r="IK13" s="131">
        <f>'Mladí jazdci'!IK10</f>
        <v>0</v>
      </c>
      <c r="IL13" s="131">
        <f>'Mladí jazdci'!IL10</f>
        <v>0</v>
      </c>
      <c r="IM13" s="131">
        <f>'Mladí jazdci'!IM10</f>
        <v>0</v>
      </c>
      <c r="IN13" s="131">
        <f>'Mladí jazdci'!IN10</f>
        <v>0</v>
      </c>
      <c r="IO13" s="131">
        <f>'Mladí jazdci'!IO10</f>
        <v>0</v>
      </c>
      <c r="IP13" s="131">
        <f>'Mladí jazdci'!IP10</f>
        <v>0</v>
      </c>
      <c r="IQ13" s="131">
        <f>'Mladí jazdci'!IQ10</f>
        <v>0</v>
      </c>
      <c r="IR13" s="131">
        <f>'Mladí jazdci'!IR10</f>
        <v>0</v>
      </c>
      <c r="IS13" s="131">
        <f>'Mladí jazdci'!IS10</f>
        <v>0</v>
      </c>
      <c r="IT13" s="131">
        <f>'Mladí jazdci'!IT10</f>
        <v>0</v>
      </c>
      <c r="IU13" s="131">
        <f>'Mladí jazdci'!IU10</f>
        <v>0</v>
      </c>
      <c r="IV13" s="131">
        <f>'Mladí jazdci'!IV10</f>
        <v>0</v>
      </c>
      <c r="IW13" s="131">
        <f>'Mladí jazdci'!IW10</f>
        <v>0</v>
      </c>
      <c r="IX13" s="131">
        <f>'Mladí jazdci'!IX10</f>
        <v>0</v>
      </c>
      <c r="IY13" s="131">
        <f>'Mladí jazdci'!IY10</f>
        <v>0</v>
      </c>
      <c r="IZ13" s="131">
        <f>'Mladí jazdci'!IZ10</f>
        <v>0</v>
      </c>
      <c r="JA13" s="131">
        <f>'Mladí jazdci'!JA10</f>
        <v>0</v>
      </c>
      <c r="JB13" s="131">
        <f>'Mladí jazdci'!JB10</f>
        <v>0</v>
      </c>
      <c r="JC13" s="131">
        <f>'Mladí jazdci'!JC10</f>
        <v>0</v>
      </c>
      <c r="JD13" s="131">
        <f>'Mladí jazdci'!JD10</f>
        <v>0</v>
      </c>
      <c r="JE13" s="131">
        <f>'Mladí jazdci'!JE10</f>
        <v>0</v>
      </c>
      <c r="JF13" s="131">
        <f>'Mladí jazdci'!JF10</f>
        <v>0</v>
      </c>
      <c r="JG13" s="131">
        <f>'Mladí jazdci'!JG10</f>
        <v>0</v>
      </c>
      <c r="JH13" s="131">
        <f>'Mladí jazdci'!JH10</f>
        <v>0</v>
      </c>
      <c r="JI13" s="131">
        <f>'Mladí jazdci'!JI10</f>
        <v>0</v>
      </c>
      <c r="JJ13" s="131">
        <f>'Mladí jazdci'!JJ10</f>
        <v>0</v>
      </c>
      <c r="JK13" s="131">
        <f>'Mladí jazdci'!JK10</f>
        <v>0</v>
      </c>
      <c r="JL13" s="131">
        <f>'Mladí jazdci'!JL10</f>
        <v>0</v>
      </c>
      <c r="JM13" s="131">
        <f>'Mladí jazdci'!JM10</f>
        <v>0</v>
      </c>
      <c r="JN13" s="131">
        <f>'Mladí jazdci'!JN10</f>
        <v>0</v>
      </c>
      <c r="JO13" s="131">
        <f>'Mladí jazdci'!JO10</f>
        <v>0</v>
      </c>
      <c r="JP13" s="131">
        <f>'Mladí jazdci'!JP10</f>
        <v>0</v>
      </c>
      <c r="JQ13" s="131">
        <f>'Mladí jazdci'!JQ10</f>
        <v>0</v>
      </c>
      <c r="JR13" s="131">
        <f>'Mladí jazdci'!JR10</f>
        <v>0</v>
      </c>
      <c r="JS13" s="131">
        <f>'Mladí jazdci'!JS10</f>
        <v>0</v>
      </c>
      <c r="JT13" s="131">
        <f>'Mladí jazdci'!JT10</f>
        <v>0</v>
      </c>
      <c r="JU13" s="131">
        <f>'Mladí jazdci'!JU10</f>
        <v>0</v>
      </c>
      <c r="JV13" s="131">
        <f>'Mladí jazdci'!JV10</f>
        <v>0</v>
      </c>
      <c r="JW13" s="131">
        <f>'Mladí jazdci'!JW10</f>
        <v>0</v>
      </c>
      <c r="JX13" s="131">
        <f>'Mladí jazdci'!JX10</f>
        <v>0</v>
      </c>
      <c r="JY13" s="131">
        <f>'Mladí jazdci'!JY10</f>
        <v>0</v>
      </c>
      <c r="JZ13" s="131">
        <f>'Mladí jazdci'!JZ10</f>
        <v>0</v>
      </c>
      <c r="KA13" s="131">
        <f>'Mladí jazdci'!KA10</f>
        <v>0</v>
      </c>
      <c r="KB13" s="131">
        <f>'Mladí jazdci'!KB10</f>
        <v>0</v>
      </c>
      <c r="KC13" s="131">
        <f>'Mladí jazdci'!KC10</f>
        <v>0</v>
      </c>
      <c r="KD13" s="131">
        <f>'Mladí jazdci'!KD10</f>
        <v>0</v>
      </c>
      <c r="KE13" s="131">
        <f>'Mladí jazdci'!KE10</f>
        <v>0</v>
      </c>
      <c r="KF13" s="131">
        <f>'Mladí jazdci'!KF10</f>
        <v>0</v>
      </c>
      <c r="KG13" s="131">
        <f>'Mladí jazdci'!KG10</f>
        <v>0</v>
      </c>
      <c r="KH13" s="131">
        <f>'Mladí jazdci'!KH10</f>
        <v>0</v>
      </c>
      <c r="KI13" s="131">
        <f>'Mladí jazdci'!KI10</f>
        <v>0</v>
      </c>
      <c r="KJ13" s="131">
        <f>'Mladí jazdci'!KJ10</f>
        <v>0</v>
      </c>
      <c r="KK13" s="131">
        <f>'Mladí jazdci'!KK10</f>
        <v>0</v>
      </c>
      <c r="KL13" s="131">
        <f>'Mladí jazdci'!KL10</f>
        <v>0</v>
      </c>
      <c r="KM13" s="131">
        <f>'Mladí jazdci'!KM10</f>
        <v>0</v>
      </c>
      <c r="KN13" s="131">
        <f>'Mladí jazdci'!KN10</f>
        <v>0</v>
      </c>
      <c r="KO13" s="131">
        <f>'Mladí jazdci'!KO10</f>
        <v>0</v>
      </c>
      <c r="KP13" s="131">
        <f>'Mladí jazdci'!KP10</f>
        <v>0</v>
      </c>
      <c r="KQ13" s="131">
        <f>'Mladí jazdci'!KQ10</f>
        <v>0</v>
      </c>
      <c r="KR13" s="131">
        <f>'Mladí jazdci'!KR10</f>
        <v>16</v>
      </c>
      <c r="KS13" s="131">
        <f>'Mladí jazdci'!KS10</f>
        <v>17</v>
      </c>
      <c r="KT13" s="131">
        <f>'Mladí jazdci'!KT10</f>
        <v>0</v>
      </c>
      <c r="KU13" s="131">
        <f>'Mladí jazdci'!KU10</f>
        <v>0</v>
      </c>
      <c r="KV13" s="131">
        <f>'Mladí jazdci'!KV10</f>
        <v>0</v>
      </c>
      <c r="KW13" s="131">
        <f>'Mladí jazdci'!KW10</f>
        <v>0</v>
      </c>
      <c r="KX13" s="131">
        <f>'Mladí jazdci'!KX10</f>
        <v>0</v>
      </c>
      <c r="KY13" s="131">
        <f>'Mladí jazdci'!KY10</f>
        <v>0</v>
      </c>
      <c r="KZ13" s="131">
        <f>'Mladí jazdci'!KZ10</f>
        <v>0</v>
      </c>
      <c r="LA13" s="131">
        <f>'Mladí jazdci'!LA10</f>
        <v>0</v>
      </c>
      <c r="LB13" s="131">
        <f>'Mladí jazdci'!LB10</f>
        <v>0</v>
      </c>
      <c r="LC13" s="131">
        <f>'Mladí jazdci'!LC10</f>
        <v>0</v>
      </c>
      <c r="LD13" s="131">
        <f>'Mladí jazdci'!LD10</f>
        <v>0</v>
      </c>
      <c r="LE13" s="131">
        <f>'Mladí jazdci'!LE10</f>
        <v>0</v>
      </c>
      <c r="LF13" s="131">
        <f>'Mladí jazdci'!LF10</f>
        <v>0</v>
      </c>
      <c r="LG13" s="131">
        <f>'Mladí jazdci'!LG10</f>
        <v>0</v>
      </c>
      <c r="LH13" s="131">
        <f>'Mladí jazdci'!LH10</f>
        <v>0</v>
      </c>
      <c r="LI13" s="131">
        <f>'Mladí jazdci'!LI10</f>
        <v>0</v>
      </c>
      <c r="LJ13" s="131">
        <f>'Mladí jazdci'!LJ10</f>
        <v>0</v>
      </c>
      <c r="LK13" s="131">
        <f>'Mladí jazdci'!LK10</f>
        <v>0</v>
      </c>
      <c r="LL13" s="131">
        <f>'Mladí jazdci'!LL10</f>
        <v>0</v>
      </c>
      <c r="LM13" s="131">
        <f>'Mladí jazdci'!LM10</f>
        <v>0</v>
      </c>
      <c r="LN13" s="131">
        <f>'Mladí jazdci'!LN10</f>
        <v>0</v>
      </c>
      <c r="LO13" s="131">
        <f>'Mladí jazdci'!LO10</f>
        <v>0</v>
      </c>
      <c r="LP13" s="131">
        <f>'Mladí jazdci'!LP10</f>
        <v>0</v>
      </c>
      <c r="LQ13" s="131">
        <f>'Mladí jazdci'!LQ10</f>
        <v>0</v>
      </c>
      <c r="LR13" s="131">
        <f>'Mladí jazdci'!LR10</f>
        <v>0</v>
      </c>
      <c r="LS13" s="131">
        <f>'Mladí jazdci'!LS10</f>
        <v>0</v>
      </c>
      <c r="LT13" s="131">
        <f>'Mladí jazdci'!LT10</f>
        <v>11</v>
      </c>
      <c r="LU13" s="131">
        <f>'Mladí jazdci'!LU10</f>
        <v>13</v>
      </c>
      <c r="LV13" s="131">
        <f>'Mladí jazdci'!LV10</f>
        <v>0</v>
      </c>
      <c r="LW13" s="131">
        <f>'Mladí jazdci'!LW10</f>
        <v>0</v>
      </c>
      <c r="LX13" s="131">
        <f>'Mladí jazdci'!LX10</f>
        <v>0</v>
      </c>
      <c r="LY13" s="131">
        <f>'Mladí jazdci'!LY10</f>
        <v>0</v>
      </c>
      <c r="LZ13" s="131">
        <f>'Mladí jazdci'!LZ10</f>
        <v>0</v>
      </c>
      <c r="MA13" s="131">
        <f>'Mladí jazdci'!MA10</f>
        <v>0</v>
      </c>
      <c r="MB13" s="131">
        <f>'Mladí jazdci'!MB10</f>
        <v>0</v>
      </c>
      <c r="MC13" s="131">
        <f>'Mladí jazdci'!MC10</f>
        <v>0</v>
      </c>
      <c r="MD13" s="131">
        <f>'Mladí jazdci'!MD10</f>
        <v>12</v>
      </c>
      <c r="ME13" s="131">
        <f>'Mladí jazdci'!ME10</f>
        <v>0</v>
      </c>
    </row>
    <row r="14" spans="1:343" s="1" customFormat="1" ht="18" customHeight="1" x14ac:dyDescent="0.2">
      <c r="A14" s="12">
        <v>7</v>
      </c>
      <c r="B14" s="11" t="s">
        <v>41</v>
      </c>
      <c r="C14" s="1">
        <v>10202</v>
      </c>
      <c r="D14" s="1">
        <v>2014</v>
      </c>
      <c r="E14" t="s">
        <v>40</v>
      </c>
      <c r="F14" s="1">
        <v>7279</v>
      </c>
      <c r="G14" s="1" t="s">
        <v>222</v>
      </c>
      <c r="H14" t="s">
        <v>42</v>
      </c>
      <c r="I14" s="1">
        <f t="shared" si="0"/>
        <v>332.8</v>
      </c>
      <c r="J14" s="12">
        <v>228</v>
      </c>
      <c r="K14" s="131">
        <f>Seniori!K21</f>
        <v>0</v>
      </c>
      <c r="L14" s="131">
        <f>Seniori!L21</f>
        <v>0</v>
      </c>
      <c r="M14" s="131">
        <f>Seniori!M21</f>
        <v>0</v>
      </c>
      <c r="N14" s="131">
        <f>Seniori!N21</f>
        <v>0</v>
      </c>
      <c r="O14" s="131">
        <f>Seniori!O21</f>
        <v>0</v>
      </c>
      <c r="P14" s="131">
        <f>Seniori!P21</f>
        <v>0</v>
      </c>
      <c r="Q14" s="131">
        <f>Seniori!Q21</f>
        <v>0</v>
      </c>
      <c r="R14" s="131">
        <f>Seniori!R21</f>
        <v>0</v>
      </c>
      <c r="S14" s="131">
        <f>Seniori!S21</f>
        <v>0</v>
      </c>
      <c r="T14" s="131">
        <f>Seniori!T21</f>
        <v>0</v>
      </c>
      <c r="U14" s="131">
        <f>Seniori!U21</f>
        <v>0</v>
      </c>
      <c r="V14" s="131">
        <f>Seniori!V21</f>
        <v>0</v>
      </c>
      <c r="W14" s="131">
        <f>Seniori!W21</f>
        <v>0</v>
      </c>
      <c r="X14" s="131">
        <f>Seniori!X21</f>
        <v>0</v>
      </c>
      <c r="Y14" s="131">
        <f>Seniori!Y21</f>
        <v>0</v>
      </c>
      <c r="Z14" s="131">
        <f>Seniori!Z21</f>
        <v>0</v>
      </c>
      <c r="AA14" s="131">
        <f>Seniori!AA21</f>
        <v>0</v>
      </c>
      <c r="AB14" s="131">
        <f>Seniori!AB21</f>
        <v>0</v>
      </c>
      <c r="AC14" s="131">
        <f>Seniori!AC21</f>
        <v>0</v>
      </c>
      <c r="AD14" s="131">
        <f>Seniori!AD21</f>
        <v>0</v>
      </c>
      <c r="AE14" s="131">
        <f>Seniori!AE21</f>
        <v>0</v>
      </c>
      <c r="AF14" s="131">
        <f>Seniori!AF21</f>
        <v>0</v>
      </c>
      <c r="AG14" s="131">
        <f>Seniori!AG21</f>
        <v>0</v>
      </c>
      <c r="AH14" s="131">
        <f>Seniori!AH21</f>
        <v>0</v>
      </c>
      <c r="AI14" s="131">
        <f>Seniori!AI21</f>
        <v>0</v>
      </c>
      <c r="AJ14" s="131">
        <f>Seniori!AJ21</f>
        <v>0</v>
      </c>
      <c r="AK14" s="131">
        <f>Seniori!AK21</f>
        <v>0</v>
      </c>
      <c r="AL14" s="131">
        <f>Seniori!AL21</f>
        <v>0</v>
      </c>
      <c r="AM14" s="131">
        <f>Seniori!AM21</f>
        <v>9</v>
      </c>
      <c r="AN14" s="131">
        <f>Seniori!AN21</f>
        <v>13</v>
      </c>
      <c r="AO14" s="131">
        <f>Seniori!AO21</f>
        <v>0</v>
      </c>
      <c r="AP14" s="131">
        <f>Seniori!AP21</f>
        <v>0</v>
      </c>
      <c r="AQ14" s="131">
        <f>Seniori!AQ21</f>
        <v>0</v>
      </c>
      <c r="AR14" s="131">
        <f>Seniori!AR21</f>
        <v>0</v>
      </c>
      <c r="AS14" s="131">
        <f>Seniori!AS21</f>
        <v>0</v>
      </c>
      <c r="AT14" s="131">
        <f>Seniori!AT21</f>
        <v>0</v>
      </c>
      <c r="AU14" s="131">
        <f>Seniori!AU21</f>
        <v>0</v>
      </c>
      <c r="AV14" s="131">
        <f>Seniori!AV21</f>
        <v>0</v>
      </c>
      <c r="AW14" s="131">
        <f>Seniori!AW21</f>
        <v>0</v>
      </c>
      <c r="AX14" s="131">
        <f>Seniori!AX21</f>
        <v>0</v>
      </c>
      <c r="AY14" s="131">
        <f>Seniori!AY21</f>
        <v>0</v>
      </c>
      <c r="AZ14" s="131">
        <f>Seniori!AZ21</f>
        <v>0</v>
      </c>
      <c r="BA14" s="131">
        <f>Seniori!BA21</f>
        <v>0</v>
      </c>
      <c r="BB14" s="131">
        <f>Seniori!BB21</f>
        <v>0</v>
      </c>
      <c r="BC14" s="131">
        <f>Seniori!BC21</f>
        <v>0</v>
      </c>
      <c r="BD14" s="131">
        <f>Seniori!BD21</f>
        <v>0</v>
      </c>
      <c r="BE14" s="131">
        <f>Seniori!BE21</f>
        <v>0</v>
      </c>
      <c r="BF14" s="131">
        <f>Seniori!BF21</f>
        <v>0</v>
      </c>
      <c r="BG14" s="131">
        <f>Seniori!BG21</f>
        <v>0</v>
      </c>
      <c r="BH14" s="131">
        <f>Seniori!BH21</f>
        <v>0</v>
      </c>
      <c r="BI14" s="131">
        <f>Seniori!BI21</f>
        <v>0</v>
      </c>
      <c r="BJ14" s="131">
        <f>Seniori!BJ21</f>
        <v>0</v>
      </c>
      <c r="BK14" s="131">
        <f>Seniori!BK21</f>
        <v>0</v>
      </c>
      <c r="BL14" s="131">
        <f>Seniori!BL21</f>
        <v>0</v>
      </c>
      <c r="BM14" s="131">
        <f>Seniori!BM21</f>
        <v>4</v>
      </c>
      <c r="BN14" s="131">
        <f>Seniori!BN21</f>
        <v>13</v>
      </c>
      <c r="BO14" s="131">
        <f>Seniori!BO21</f>
        <v>0</v>
      </c>
      <c r="BP14" s="131">
        <f>Seniori!BP21</f>
        <v>0</v>
      </c>
      <c r="BQ14" s="131">
        <f>Seniori!BQ21</f>
        <v>0</v>
      </c>
      <c r="BR14" s="131">
        <f>Seniori!BR21</f>
        <v>0</v>
      </c>
      <c r="BS14" s="131">
        <f>Seniori!BS21</f>
        <v>0</v>
      </c>
      <c r="BT14" s="131">
        <f>Seniori!BT21</f>
        <v>0</v>
      </c>
      <c r="BU14" s="131">
        <f>Seniori!BU21</f>
        <v>0</v>
      </c>
      <c r="BV14" s="131">
        <f>Seniori!BV21</f>
        <v>0</v>
      </c>
      <c r="BW14" s="131">
        <f>Seniori!BW21</f>
        <v>0</v>
      </c>
      <c r="BX14" s="131">
        <f>Seniori!BX21</f>
        <v>0</v>
      </c>
      <c r="BY14" s="131">
        <f>Seniori!BY21</f>
        <v>0</v>
      </c>
      <c r="BZ14" s="131">
        <f>Seniori!BZ21</f>
        <v>0</v>
      </c>
      <c r="CA14" s="131">
        <f>Seniori!CA21</f>
        <v>0</v>
      </c>
      <c r="CB14" s="131">
        <f>Seniori!CB21</f>
        <v>0</v>
      </c>
      <c r="CC14" s="131">
        <f>Seniori!CC21</f>
        <v>0</v>
      </c>
      <c r="CD14" s="131">
        <f>Seniori!CD21</f>
        <v>0</v>
      </c>
      <c r="CE14" s="131">
        <f>Seniori!CE21</f>
        <v>0</v>
      </c>
      <c r="CF14" s="131">
        <f>Seniori!CF21</f>
        <v>0</v>
      </c>
      <c r="CG14" s="131">
        <f>Seniori!CG21</f>
        <v>0</v>
      </c>
      <c r="CH14" s="131">
        <f>Seniori!CH21</f>
        <v>0</v>
      </c>
      <c r="CI14" s="131">
        <f>Seniori!CI21</f>
        <v>0</v>
      </c>
      <c r="CJ14" s="131">
        <f>Seniori!CJ21</f>
        <v>0</v>
      </c>
      <c r="CK14" s="131">
        <f>Seniori!CK21</f>
        <v>0</v>
      </c>
      <c r="CL14" s="131">
        <f>Seniori!CL21</f>
        <v>0</v>
      </c>
      <c r="CM14" s="131">
        <f>Seniori!CM21</f>
        <v>0</v>
      </c>
      <c r="CN14" s="131">
        <f>Seniori!CN21</f>
        <v>0</v>
      </c>
      <c r="CO14" s="131">
        <f>Seniori!CO21</f>
        <v>0</v>
      </c>
      <c r="CP14" s="131">
        <f>Seniori!CP21</f>
        <v>0</v>
      </c>
      <c r="CQ14" s="131">
        <f>Seniori!CQ21</f>
        <v>0</v>
      </c>
      <c r="CR14" s="131">
        <f>Seniori!CR21</f>
        <v>0</v>
      </c>
      <c r="CS14" s="131">
        <f>Seniori!CS21</f>
        <v>0</v>
      </c>
      <c r="CT14" s="131">
        <f>Seniori!CT21</f>
        <v>0</v>
      </c>
      <c r="CU14" s="131">
        <f>Seniori!CU21</f>
        <v>0</v>
      </c>
      <c r="CV14" s="131">
        <f>Seniori!CV21</f>
        <v>0</v>
      </c>
      <c r="CW14" s="131">
        <f>Seniori!CW21</f>
        <v>0</v>
      </c>
      <c r="CX14" s="131">
        <f>Seniori!CX21</f>
        <v>0</v>
      </c>
      <c r="CY14" s="131">
        <f>Seniori!CY21</f>
        <v>0</v>
      </c>
      <c r="CZ14" s="131">
        <f>Seniori!CZ21</f>
        <v>0</v>
      </c>
      <c r="DA14" s="131">
        <f>Seniori!DA21</f>
        <v>0</v>
      </c>
      <c r="DB14" s="131">
        <f>Seniori!DB21</f>
        <v>0</v>
      </c>
      <c r="DC14" s="131">
        <f>Seniori!DC21</f>
        <v>0</v>
      </c>
      <c r="DD14" s="131">
        <f>Seniori!DD21</f>
        <v>0</v>
      </c>
      <c r="DE14" s="131">
        <f>Seniori!DE21</f>
        <v>0</v>
      </c>
      <c r="DF14" s="131">
        <f>Seniori!DF21</f>
        <v>0</v>
      </c>
      <c r="DG14" s="131">
        <f>Seniori!DG21</f>
        <v>10</v>
      </c>
      <c r="DH14" s="131">
        <f>Seniori!DH21</f>
        <v>10</v>
      </c>
      <c r="DI14" s="131">
        <f>Seniori!DI21</f>
        <v>0</v>
      </c>
      <c r="DJ14" s="131">
        <f>Seniori!DJ21</f>
        <v>0</v>
      </c>
      <c r="DK14" s="131">
        <f>Seniori!DK21</f>
        <v>0</v>
      </c>
      <c r="DL14" s="131">
        <f>Seniori!DL21</f>
        <v>0</v>
      </c>
      <c r="DM14" s="131">
        <f>Seniori!DM21</f>
        <v>0</v>
      </c>
      <c r="DN14" s="131">
        <f>Seniori!DN21</f>
        <v>11</v>
      </c>
      <c r="DO14" s="131">
        <f>Seniori!DO21</f>
        <v>14</v>
      </c>
      <c r="DP14" s="131">
        <f>Seniori!DP21</f>
        <v>0</v>
      </c>
      <c r="DQ14" s="131">
        <f>Seniori!DQ21</f>
        <v>0</v>
      </c>
      <c r="DR14" s="131">
        <f>Seniori!DR21</f>
        <v>0</v>
      </c>
      <c r="DS14" s="131">
        <f>Seniori!DS21</f>
        <v>0</v>
      </c>
      <c r="DT14" s="131">
        <f>Seniori!DT21</f>
        <v>0</v>
      </c>
      <c r="DU14" s="131">
        <f>Seniori!DU21</f>
        <v>0</v>
      </c>
      <c r="DV14" s="131">
        <f>Seniori!DV21</f>
        <v>0</v>
      </c>
      <c r="DW14" s="131">
        <f>Seniori!DW21</f>
        <v>0</v>
      </c>
      <c r="DX14" s="131">
        <f>Seniori!DX21</f>
        <v>0</v>
      </c>
      <c r="DY14" s="131">
        <f>Seniori!DY21</f>
        <v>0</v>
      </c>
      <c r="DZ14" s="131">
        <f>Seniori!DZ21</f>
        <v>0</v>
      </c>
      <c r="EA14" s="131">
        <f>Seniori!EA21</f>
        <v>0</v>
      </c>
      <c r="EB14" s="131">
        <f>Seniori!EB21</f>
        <v>0</v>
      </c>
      <c r="EC14" s="131">
        <f>Seniori!EC21</f>
        <v>0</v>
      </c>
      <c r="ED14" s="131">
        <f>Seniori!ED21</f>
        <v>0</v>
      </c>
      <c r="EE14" s="131">
        <f>Seniori!EE21</f>
        <v>0</v>
      </c>
      <c r="EF14" s="131">
        <f>Seniori!EF21</f>
        <v>0</v>
      </c>
      <c r="EG14" s="131">
        <f>Seniori!EG21</f>
        <v>0</v>
      </c>
      <c r="EH14" s="131">
        <f>Seniori!EH21</f>
        <v>0</v>
      </c>
      <c r="EI14" s="131">
        <f>Seniori!EI21</f>
        <v>0</v>
      </c>
      <c r="EJ14" s="131">
        <f>Seniori!EJ21</f>
        <v>0</v>
      </c>
      <c r="EK14" s="131">
        <f>Seniori!EK21</f>
        <v>0</v>
      </c>
      <c r="EL14" s="131">
        <f>Seniori!EL21</f>
        <v>0</v>
      </c>
      <c r="EM14" s="131">
        <f>Seniori!EM21</f>
        <v>0</v>
      </c>
      <c r="EN14" s="131">
        <f>Seniori!EN21</f>
        <v>0</v>
      </c>
      <c r="EO14" s="131">
        <f>Seniori!EO21</f>
        <v>0</v>
      </c>
      <c r="EP14" s="131">
        <f>Seniori!EP21</f>
        <v>0</v>
      </c>
      <c r="EQ14" s="131">
        <f>Seniori!EQ21</f>
        <v>0</v>
      </c>
      <c r="ER14" s="131">
        <f>Seniori!ER21</f>
        <v>0</v>
      </c>
      <c r="ES14" s="131">
        <f>Seniori!ES21</f>
        <v>0</v>
      </c>
      <c r="ET14" s="131">
        <f>Seniori!ET21</f>
        <v>10</v>
      </c>
      <c r="EU14" s="131">
        <f>Seniori!EU21</f>
        <v>20</v>
      </c>
      <c r="EV14" s="131">
        <f>Seniori!EV21</f>
        <v>0</v>
      </c>
      <c r="EW14" s="131">
        <f>Seniori!EW21</f>
        <v>0</v>
      </c>
      <c r="EX14" s="131">
        <f>Seniori!EX21</f>
        <v>0</v>
      </c>
      <c r="EY14" s="131">
        <f>Seniori!EY21</f>
        <v>0</v>
      </c>
      <c r="EZ14" s="131">
        <f>Seniori!EZ21</f>
        <v>0</v>
      </c>
      <c r="FA14" s="131">
        <f>Seniori!FA21</f>
        <v>0</v>
      </c>
      <c r="FB14" s="131">
        <f>Seniori!FB21</f>
        <v>0</v>
      </c>
      <c r="FC14" s="131">
        <f>Seniori!FC21</f>
        <v>12</v>
      </c>
      <c r="FD14" s="131">
        <f>Seniori!FD21</f>
        <v>17</v>
      </c>
      <c r="FE14" s="131">
        <f>Seniori!FE21</f>
        <v>0</v>
      </c>
      <c r="FF14" s="131">
        <f>Seniori!FF21</f>
        <v>0</v>
      </c>
      <c r="FG14" s="131">
        <f>Seniori!FG21</f>
        <v>0</v>
      </c>
      <c r="FH14" s="131">
        <f>Seniori!FH21</f>
        <v>0</v>
      </c>
      <c r="FI14" s="131">
        <f>Seniori!FI21</f>
        <v>0</v>
      </c>
      <c r="FJ14" s="131">
        <f>Seniori!FJ21</f>
        <v>0</v>
      </c>
      <c r="FK14" s="131">
        <f>Seniori!FK21</f>
        <v>0</v>
      </c>
      <c r="FL14" s="131">
        <f>Seniori!FL21</f>
        <v>0</v>
      </c>
      <c r="FM14" s="131">
        <f>Seniori!FM21</f>
        <v>0</v>
      </c>
      <c r="FN14" s="131">
        <f>Seniori!FN21</f>
        <v>0</v>
      </c>
      <c r="FO14" s="131">
        <f>Seniori!FO21</f>
        <v>0</v>
      </c>
      <c r="FP14" s="131">
        <f>Seniori!FP21</f>
        <v>0</v>
      </c>
      <c r="FQ14" s="131">
        <f>Seniori!FQ21</f>
        <v>0</v>
      </c>
      <c r="FR14" s="131">
        <f>Seniori!FR21</f>
        <v>0</v>
      </c>
      <c r="FS14" s="131">
        <f>Seniori!FS21</f>
        <v>0</v>
      </c>
      <c r="FT14" s="131">
        <f>Seniori!FT21</f>
        <v>0</v>
      </c>
      <c r="FU14" s="131">
        <f>Seniori!FU21</f>
        <v>0</v>
      </c>
      <c r="FV14" s="131">
        <f>Seniori!FV21</f>
        <v>0</v>
      </c>
      <c r="FW14" s="131">
        <f>Seniori!FW21</f>
        <v>10.799999999999999</v>
      </c>
      <c r="FX14" s="131">
        <f>Seniori!FX21</f>
        <v>0</v>
      </c>
      <c r="FY14" s="131">
        <f>Seniori!FY21</f>
        <v>14</v>
      </c>
      <c r="FZ14" s="131">
        <f>Seniori!FZ21</f>
        <v>0</v>
      </c>
      <c r="GA14" s="131">
        <f>Seniori!GA21</f>
        <v>0</v>
      </c>
      <c r="GB14" s="131">
        <f>Seniori!GB21</f>
        <v>0</v>
      </c>
      <c r="GC14" s="131">
        <f>Seniori!GC21</f>
        <v>13</v>
      </c>
      <c r="GD14" s="131">
        <f>Seniori!GD21</f>
        <v>18</v>
      </c>
      <c r="GE14" s="131">
        <f>Seniori!GE21</f>
        <v>0</v>
      </c>
      <c r="GF14" s="131">
        <f>Seniori!GF21</f>
        <v>0</v>
      </c>
      <c r="GG14" s="131">
        <f>Seniori!GG21</f>
        <v>0</v>
      </c>
      <c r="GH14" s="131">
        <f>Seniori!GH21</f>
        <v>0</v>
      </c>
      <c r="GI14" s="131">
        <f>Seniori!GI21</f>
        <v>0</v>
      </c>
      <c r="GJ14" s="131">
        <f>Seniori!GJ21</f>
        <v>0</v>
      </c>
      <c r="GK14" s="131">
        <f>Seniori!GK21</f>
        <v>0</v>
      </c>
      <c r="GL14" s="131">
        <f>Seniori!GL21</f>
        <v>0</v>
      </c>
      <c r="GM14" s="131">
        <f>Seniori!GM21</f>
        <v>0</v>
      </c>
      <c r="GN14" s="131">
        <f>Seniori!GN21</f>
        <v>0</v>
      </c>
      <c r="GO14" s="131">
        <f>Seniori!GO21</f>
        <v>0</v>
      </c>
      <c r="GP14" s="131">
        <f>Seniori!GP21</f>
        <v>0</v>
      </c>
      <c r="GQ14" s="131">
        <f>Seniori!GQ21</f>
        <v>0</v>
      </c>
      <c r="GR14" s="131">
        <f>Seniori!GR21</f>
        <v>0</v>
      </c>
      <c r="GS14" s="131">
        <f>Seniori!GS21</f>
        <v>0</v>
      </c>
      <c r="GT14" s="131">
        <f>Seniori!GT21</f>
        <v>0</v>
      </c>
      <c r="GU14" s="131">
        <f>Seniori!GU21</f>
        <v>0</v>
      </c>
      <c r="GV14" s="131">
        <f>Seniori!GV21</f>
        <v>0</v>
      </c>
      <c r="GW14" s="131">
        <f>Seniori!GW21</f>
        <v>0</v>
      </c>
      <c r="GX14" s="131">
        <f>Seniori!GX21</f>
        <v>0</v>
      </c>
      <c r="GY14" s="131">
        <f>Seniori!GY21</f>
        <v>0</v>
      </c>
      <c r="GZ14" s="131">
        <f>Seniori!GZ21</f>
        <v>0</v>
      </c>
      <c r="HA14" s="131">
        <f>Seniori!HA21</f>
        <v>0</v>
      </c>
      <c r="HB14" s="131">
        <f>Seniori!HB21</f>
        <v>0</v>
      </c>
      <c r="HC14" s="131">
        <f>Seniori!HC21</f>
        <v>0</v>
      </c>
      <c r="HD14" s="131">
        <f>Seniori!HD21</f>
        <v>0</v>
      </c>
      <c r="HE14" s="131">
        <f>Seniori!HE21</f>
        <v>0</v>
      </c>
      <c r="HF14" s="131">
        <f>Seniori!HF21</f>
        <v>0</v>
      </c>
      <c r="HG14" s="131">
        <f>Seniori!HG21</f>
        <v>0</v>
      </c>
      <c r="HH14" s="131">
        <f>Seniori!HH21</f>
        <v>0</v>
      </c>
      <c r="HI14" s="131">
        <f>Seniori!HI21</f>
        <v>0</v>
      </c>
      <c r="HJ14" s="131">
        <f>Seniori!HJ21</f>
        <v>0</v>
      </c>
      <c r="HK14" s="131">
        <f>Seniori!HK21</f>
        <v>0</v>
      </c>
      <c r="HL14" s="131">
        <f>Seniori!HL21</f>
        <v>0</v>
      </c>
      <c r="HM14" s="131">
        <f>Seniori!HM21</f>
        <v>0</v>
      </c>
      <c r="HN14" s="131">
        <f>Seniori!HN21</f>
        <v>0</v>
      </c>
      <c r="HO14" s="131">
        <f>Seniori!HO21</f>
        <v>0</v>
      </c>
      <c r="HP14" s="131">
        <f>Seniori!HP21</f>
        <v>0</v>
      </c>
      <c r="HQ14" s="131">
        <f>Seniori!HQ21</f>
        <v>0</v>
      </c>
      <c r="HR14" s="131">
        <f>Seniori!HR21</f>
        <v>0</v>
      </c>
      <c r="HS14" s="131">
        <f>Seniori!HS21</f>
        <v>0</v>
      </c>
      <c r="HT14" s="131">
        <f>Seniori!HT21</f>
        <v>0</v>
      </c>
      <c r="HU14" s="131">
        <f>Seniori!HU21</f>
        <v>0</v>
      </c>
      <c r="HV14" s="131">
        <f>Seniori!HV21</f>
        <v>0</v>
      </c>
      <c r="HW14" s="131">
        <f>Seniori!HW21</f>
        <v>0</v>
      </c>
      <c r="HX14" s="131">
        <f>Seniori!HX21</f>
        <v>0</v>
      </c>
      <c r="HY14" s="131">
        <f>Seniori!HY21</f>
        <v>0</v>
      </c>
      <c r="HZ14" s="131">
        <f>Seniori!HZ21</f>
        <v>0</v>
      </c>
      <c r="IA14" s="131">
        <f>Seniori!IA21</f>
        <v>0</v>
      </c>
      <c r="IB14" s="131">
        <f>Seniori!IB21</f>
        <v>0</v>
      </c>
      <c r="IC14" s="131">
        <f>Seniori!IC21</f>
        <v>0</v>
      </c>
      <c r="ID14" s="131">
        <f>Seniori!ID21</f>
        <v>0</v>
      </c>
      <c r="IE14" s="131">
        <f>Seniori!IE21</f>
        <v>0</v>
      </c>
      <c r="IF14" s="131">
        <f>Seniori!IF21</f>
        <v>0</v>
      </c>
      <c r="IG14" s="131">
        <f>Seniori!IG21</f>
        <v>0</v>
      </c>
      <c r="IH14" s="131">
        <f>Seniori!IH21</f>
        <v>0</v>
      </c>
      <c r="II14" s="131">
        <f>Seniori!II21</f>
        <v>0</v>
      </c>
      <c r="IJ14" s="131">
        <f>Seniori!IJ21</f>
        <v>0</v>
      </c>
      <c r="IK14" s="131">
        <f>Seniori!IK21</f>
        <v>0</v>
      </c>
      <c r="IL14" s="131">
        <f>Seniori!IL21</f>
        <v>17</v>
      </c>
      <c r="IM14" s="131">
        <f>Seniori!IM21</f>
        <v>10</v>
      </c>
      <c r="IN14" s="131">
        <f>Seniori!IN21</f>
        <v>0</v>
      </c>
      <c r="IO14" s="131">
        <f>Seniori!IO21</f>
        <v>0</v>
      </c>
      <c r="IP14" s="131">
        <f>Seniori!IP21</f>
        <v>0</v>
      </c>
      <c r="IQ14" s="131">
        <f>Seniori!IQ21</f>
        <v>0</v>
      </c>
      <c r="IR14" s="131">
        <f>Seniori!IR21</f>
        <v>0</v>
      </c>
      <c r="IS14" s="131">
        <f>Seniori!IS21</f>
        <v>0</v>
      </c>
      <c r="IT14" s="131">
        <f>Seniori!IT21</f>
        <v>0</v>
      </c>
      <c r="IU14" s="131">
        <f>Seniori!IU21</f>
        <v>0</v>
      </c>
      <c r="IV14" s="131">
        <f>Seniori!IV21</f>
        <v>0</v>
      </c>
      <c r="IW14" s="131">
        <f>Seniori!IW21</f>
        <v>0</v>
      </c>
      <c r="IX14" s="131">
        <f>Seniori!IX21</f>
        <v>0</v>
      </c>
      <c r="IY14" s="131">
        <f>Seniori!IY21</f>
        <v>0</v>
      </c>
      <c r="IZ14" s="131">
        <f>Seniori!IZ21</f>
        <v>0</v>
      </c>
      <c r="JA14" s="131">
        <f>Seniori!JA21</f>
        <v>0</v>
      </c>
      <c r="JB14" s="131">
        <f>Seniori!JB21</f>
        <v>0</v>
      </c>
      <c r="JC14" s="131">
        <f>Seniori!JC21</f>
        <v>12</v>
      </c>
      <c r="JD14" s="131">
        <f>Seniori!JD21</f>
        <v>16</v>
      </c>
      <c r="JE14" s="131">
        <f>Seniori!JE21</f>
        <v>0</v>
      </c>
      <c r="JF14" s="131">
        <f>Seniori!JF21</f>
        <v>0</v>
      </c>
      <c r="JG14" s="131">
        <f>Seniori!JG21</f>
        <v>0</v>
      </c>
      <c r="JH14" s="131">
        <f>Seniori!JH21</f>
        <v>0</v>
      </c>
      <c r="JI14" s="131">
        <f>Seniori!JI21</f>
        <v>13</v>
      </c>
      <c r="JJ14" s="131">
        <f>Seniori!JJ21</f>
        <v>18</v>
      </c>
      <c r="JK14" s="131">
        <f>Seniori!JK21</f>
        <v>0</v>
      </c>
      <c r="JL14" s="131">
        <f>Seniori!JL21</f>
        <v>0</v>
      </c>
      <c r="JM14" s="131">
        <f>Seniori!JM21</f>
        <v>0</v>
      </c>
      <c r="JN14" s="131">
        <f>Seniori!JN21</f>
        <v>0</v>
      </c>
      <c r="JO14" s="131">
        <f>Seniori!JO21</f>
        <v>0</v>
      </c>
      <c r="JP14" s="131">
        <f>Seniori!JP21</f>
        <v>0</v>
      </c>
      <c r="JQ14" s="131">
        <f>Seniori!JQ21</f>
        <v>0</v>
      </c>
      <c r="JR14" s="131">
        <f>Seniori!JR21</f>
        <v>0</v>
      </c>
      <c r="JS14" s="131">
        <f>Seniori!JS21</f>
        <v>0</v>
      </c>
      <c r="JT14" s="131">
        <f>Seniori!JT21</f>
        <v>0</v>
      </c>
      <c r="JU14" s="131">
        <f>Seniori!JU21</f>
        <v>0</v>
      </c>
      <c r="JV14" s="131">
        <f>Seniori!JV21</f>
        <v>0</v>
      </c>
      <c r="JW14" s="131">
        <f>Seniori!JW21</f>
        <v>0</v>
      </c>
      <c r="JX14" s="131">
        <f>Seniori!JX21</f>
        <v>0</v>
      </c>
      <c r="JY14" s="131">
        <f>Seniori!JY21</f>
        <v>0</v>
      </c>
      <c r="JZ14" s="131">
        <f>Seniori!JZ21</f>
        <v>0</v>
      </c>
      <c r="KA14" s="131">
        <f>Seniori!KA21</f>
        <v>0</v>
      </c>
      <c r="KB14" s="131">
        <f>Seniori!KB21</f>
        <v>0</v>
      </c>
      <c r="KC14" s="131">
        <f>Seniori!KC21</f>
        <v>0</v>
      </c>
      <c r="KD14" s="131">
        <f>Seniori!KD21</f>
        <v>0</v>
      </c>
      <c r="KE14" s="131">
        <f>Seniori!KE21</f>
        <v>0</v>
      </c>
      <c r="KF14" s="131">
        <f>Seniori!KF21</f>
        <v>0</v>
      </c>
      <c r="KG14" s="131">
        <f>Seniori!KG21</f>
        <v>0</v>
      </c>
      <c r="KH14" s="131">
        <f>Seniori!KH21</f>
        <v>0</v>
      </c>
      <c r="KI14" s="131">
        <f>Seniori!KI21</f>
        <v>0</v>
      </c>
      <c r="KJ14" s="131">
        <f>Seniori!KJ21</f>
        <v>0</v>
      </c>
      <c r="KK14" s="131">
        <f>Seniori!KK21</f>
        <v>0</v>
      </c>
      <c r="KL14" s="131">
        <f>Seniori!KL21</f>
        <v>0</v>
      </c>
      <c r="KM14" s="131">
        <f>Seniori!KM21</f>
        <v>0</v>
      </c>
      <c r="KN14" s="131">
        <f>Seniori!KN21</f>
        <v>0</v>
      </c>
      <c r="KO14" s="131">
        <f>Seniori!KO21</f>
        <v>0</v>
      </c>
      <c r="KP14" s="131">
        <f>Seniori!KP21</f>
        <v>0</v>
      </c>
      <c r="KQ14" s="131">
        <f>Seniori!KQ21</f>
        <v>11</v>
      </c>
      <c r="KR14" s="131">
        <f>Seniori!KR21</f>
        <v>7</v>
      </c>
      <c r="KS14" s="131">
        <f>Seniori!KS21</f>
        <v>0</v>
      </c>
      <c r="KT14" s="131">
        <f>Seniori!KT21</f>
        <v>0</v>
      </c>
      <c r="KU14" s="131">
        <f>Seniori!KU21</f>
        <v>0</v>
      </c>
      <c r="KV14" s="131">
        <f>Seniori!KV21</f>
        <v>0</v>
      </c>
      <c r="KW14" s="131">
        <f>Seniori!KW21</f>
        <v>0</v>
      </c>
      <c r="KX14" s="131">
        <f>Seniori!KX21</f>
        <v>0</v>
      </c>
      <c r="KY14" s="131">
        <f>Seniori!KY21</f>
        <v>12</v>
      </c>
      <c r="KZ14" s="131">
        <f>Seniori!KZ21</f>
        <v>18</v>
      </c>
      <c r="LA14" s="131">
        <f>Seniori!LA21</f>
        <v>0</v>
      </c>
      <c r="LB14" s="131">
        <f>Seniori!LB21</f>
        <v>0</v>
      </c>
      <c r="LC14" s="131">
        <f>Seniori!LC21</f>
        <v>0</v>
      </c>
      <c r="LD14" s="131">
        <f>Seniori!LD21</f>
        <v>0</v>
      </c>
      <c r="LE14" s="131">
        <f>Seniori!LE21</f>
        <v>0</v>
      </c>
      <c r="LF14" s="131">
        <f>Seniori!LF21</f>
        <v>0</v>
      </c>
      <c r="LG14" s="131">
        <f>Seniori!LG21</f>
        <v>0</v>
      </c>
      <c r="LH14" s="131">
        <f>Seniori!LH21</f>
        <v>0</v>
      </c>
      <c r="LI14" s="131">
        <f>Seniori!LI21</f>
        <v>0</v>
      </c>
      <c r="LJ14" s="131">
        <f>Seniori!LJ21</f>
        <v>0</v>
      </c>
      <c r="LK14" s="131">
        <f>Seniori!LK21</f>
        <v>0</v>
      </c>
      <c r="LL14" s="131">
        <f>Seniori!LL21</f>
        <v>0</v>
      </c>
      <c r="LM14" s="131">
        <f>Seniori!LM21</f>
        <v>0</v>
      </c>
      <c r="LN14" s="131">
        <f>Seniori!LN21</f>
        <v>0</v>
      </c>
      <c r="LO14" s="131">
        <f>Seniori!LO21</f>
        <v>0</v>
      </c>
      <c r="LP14" s="131">
        <f>Seniori!LP21</f>
        <v>0</v>
      </c>
      <c r="LQ14" s="131">
        <f>Seniori!LQ21</f>
        <v>0</v>
      </c>
      <c r="LR14" s="131">
        <f>Seniori!LR21</f>
        <v>0</v>
      </c>
      <c r="LS14" s="131">
        <f>Seniori!LS21</f>
        <v>0</v>
      </c>
      <c r="LT14" s="131">
        <f>Seniori!LT21</f>
        <v>0</v>
      </c>
      <c r="LU14" s="131">
        <f>Seniori!LU21</f>
        <v>0</v>
      </c>
      <c r="LV14" s="131">
        <f>Seniori!LV21</f>
        <v>0</v>
      </c>
      <c r="LW14" s="131">
        <f>Seniori!LW21</f>
        <v>0</v>
      </c>
      <c r="LX14" s="131">
        <f>Seniori!LX21</f>
        <v>0</v>
      </c>
      <c r="LY14" s="131">
        <f>Seniori!LY21</f>
        <v>0</v>
      </c>
      <c r="LZ14" s="131">
        <f>Seniori!LZ21</f>
        <v>0</v>
      </c>
      <c r="MA14" s="131">
        <f>Seniori!MA21</f>
        <v>0</v>
      </c>
      <c r="MB14" s="131">
        <f>Seniori!MB21</f>
        <v>0</v>
      </c>
      <c r="MC14" s="131">
        <f>Seniori!MC21</f>
        <v>0</v>
      </c>
      <c r="MD14" s="131">
        <f>Seniori!MD21</f>
        <v>0</v>
      </c>
      <c r="ME14" s="131">
        <f>Seniori!ME21</f>
        <v>0</v>
      </c>
    </row>
    <row r="15" spans="1:343" s="1" customFormat="1" ht="18" customHeight="1" x14ac:dyDescent="0.2">
      <c r="A15" s="12">
        <v>8</v>
      </c>
      <c r="B15" s="11" t="s">
        <v>148</v>
      </c>
      <c r="C15" s="1">
        <v>10844</v>
      </c>
      <c r="D15" s="1">
        <v>2006</v>
      </c>
      <c r="E15" t="s">
        <v>147</v>
      </c>
      <c r="F15" s="1">
        <v>7365</v>
      </c>
      <c r="G15" s="1" t="s">
        <v>220</v>
      </c>
      <c r="H15" t="s">
        <v>223</v>
      </c>
      <c r="I15" s="1">
        <f t="shared" ref="I15:I18" si="1">SUM(K15:ME15)</f>
        <v>216.6</v>
      </c>
      <c r="J15" s="12">
        <f>Tabuľka3[[#This Row],[Stĺpec9]]</f>
        <v>216.6</v>
      </c>
      <c r="K15" s="131">
        <f>Juniori!K8</f>
        <v>0</v>
      </c>
      <c r="L15" s="131">
        <f>Juniori!L8</f>
        <v>0</v>
      </c>
      <c r="M15" s="131">
        <f>Juniori!M8</f>
        <v>0</v>
      </c>
      <c r="N15" s="131">
        <f>Juniori!N8</f>
        <v>0</v>
      </c>
      <c r="O15" s="131">
        <f>Juniori!O8</f>
        <v>0</v>
      </c>
      <c r="P15" s="131">
        <f>Juniori!P8</f>
        <v>0</v>
      </c>
      <c r="Q15" s="131">
        <f>Juniori!Q8</f>
        <v>0</v>
      </c>
      <c r="R15" s="131">
        <f>Juniori!R8</f>
        <v>0</v>
      </c>
      <c r="S15" s="131">
        <f>Juniori!S8</f>
        <v>0</v>
      </c>
      <c r="T15" s="131">
        <f>Juniori!T8</f>
        <v>0</v>
      </c>
      <c r="U15" s="131">
        <f>Juniori!U8</f>
        <v>0</v>
      </c>
      <c r="V15" s="131">
        <f>Juniori!V8</f>
        <v>0</v>
      </c>
      <c r="W15" s="131">
        <f>Juniori!W8</f>
        <v>0</v>
      </c>
      <c r="X15" s="131">
        <f>Juniori!X8</f>
        <v>0</v>
      </c>
      <c r="Y15" s="131">
        <f>Juniori!Y8</f>
        <v>0</v>
      </c>
      <c r="Z15" s="131">
        <f>Juniori!Z8</f>
        <v>0</v>
      </c>
      <c r="AA15" s="131">
        <f>Juniori!AA8</f>
        <v>0</v>
      </c>
      <c r="AB15" s="131">
        <f>Juniori!AB8</f>
        <v>0</v>
      </c>
      <c r="AC15" s="131">
        <f>Juniori!AC8</f>
        <v>0</v>
      </c>
      <c r="AD15" s="131">
        <f>Juniori!AD8</f>
        <v>0</v>
      </c>
      <c r="AE15" s="131">
        <f>Juniori!AE8</f>
        <v>0</v>
      </c>
      <c r="AF15" s="131">
        <f>Juniori!AF8</f>
        <v>0</v>
      </c>
      <c r="AG15" s="131">
        <f>Juniori!AG8</f>
        <v>0</v>
      </c>
      <c r="AH15" s="131">
        <f>Juniori!AH8</f>
        <v>0</v>
      </c>
      <c r="AI15" s="131">
        <f>Juniori!AI8</f>
        <v>0</v>
      </c>
      <c r="AJ15" s="131">
        <f>Juniori!AJ8</f>
        <v>0</v>
      </c>
      <c r="AK15" s="131">
        <f>Juniori!AK8</f>
        <v>0</v>
      </c>
      <c r="AL15" s="131">
        <f>Juniori!AL8</f>
        <v>0</v>
      </c>
      <c r="AM15" s="131">
        <f>Juniori!AM8</f>
        <v>0</v>
      </c>
      <c r="AN15" s="131">
        <f>Juniori!AN8</f>
        <v>0</v>
      </c>
      <c r="AO15" s="131">
        <f>Juniori!AO8</f>
        <v>0</v>
      </c>
      <c r="AP15" s="131">
        <f>Juniori!AP8</f>
        <v>0</v>
      </c>
      <c r="AQ15" s="131">
        <f>Juniori!AQ8</f>
        <v>0</v>
      </c>
      <c r="AR15" s="131">
        <f>Juniori!AR8</f>
        <v>0</v>
      </c>
      <c r="AS15" s="131">
        <f>Juniori!AS8</f>
        <v>0</v>
      </c>
      <c r="AT15" s="131">
        <f>Juniori!AT8</f>
        <v>0</v>
      </c>
      <c r="AU15" s="131">
        <f>Juniori!AU8</f>
        <v>0</v>
      </c>
      <c r="AV15" s="131">
        <f>Juniori!AV8</f>
        <v>0</v>
      </c>
      <c r="AW15" s="131">
        <f>Juniori!AW8</f>
        <v>0</v>
      </c>
      <c r="AX15" s="131">
        <f>Juniori!AX8</f>
        <v>0</v>
      </c>
      <c r="AY15" s="131">
        <f>Juniori!AY8</f>
        <v>0</v>
      </c>
      <c r="AZ15" s="131">
        <f>Juniori!AZ8</f>
        <v>0</v>
      </c>
      <c r="BA15" s="131">
        <f>Juniori!BA8</f>
        <v>0</v>
      </c>
      <c r="BB15" s="131">
        <f>Juniori!BB8</f>
        <v>0</v>
      </c>
      <c r="BC15" s="131">
        <f>Juniori!BC8</f>
        <v>0</v>
      </c>
      <c r="BD15" s="131">
        <f>Juniori!BD8</f>
        <v>0</v>
      </c>
      <c r="BE15" s="131">
        <f>Juniori!BE8</f>
        <v>0</v>
      </c>
      <c r="BF15" s="131">
        <f>Juniori!BF8</f>
        <v>0</v>
      </c>
      <c r="BG15" s="131">
        <f>Juniori!BG8</f>
        <v>0</v>
      </c>
      <c r="BH15" s="131">
        <f>Juniori!BH8</f>
        <v>0</v>
      </c>
      <c r="BI15" s="131">
        <f>Juniori!BI8</f>
        <v>0</v>
      </c>
      <c r="BJ15" s="131">
        <f>Juniori!BJ8</f>
        <v>0</v>
      </c>
      <c r="BK15" s="131">
        <f>Juniori!BK8</f>
        <v>0</v>
      </c>
      <c r="BL15" s="131">
        <f>Juniori!BL8</f>
        <v>0</v>
      </c>
      <c r="BM15" s="131">
        <f>Juniori!BM8</f>
        <v>0</v>
      </c>
      <c r="BN15" s="131">
        <f>Juniori!BN8</f>
        <v>0</v>
      </c>
      <c r="BO15" s="131">
        <f>Juniori!BO8</f>
        <v>0</v>
      </c>
      <c r="BP15" s="131">
        <f>Juniori!BP8</f>
        <v>10.799999999999999</v>
      </c>
      <c r="BQ15" s="131">
        <f>Juniori!BQ8</f>
        <v>0</v>
      </c>
      <c r="BR15" s="131">
        <f>Juniori!BR8</f>
        <v>10.799999999999999</v>
      </c>
      <c r="BS15" s="131">
        <f>Juniori!BS8</f>
        <v>0</v>
      </c>
      <c r="BT15" s="131">
        <f>Juniori!BT8</f>
        <v>20</v>
      </c>
      <c r="BU15" s="131" t="str">
        <f>Juniori!BU8</f>
        <v>x</v>
      </c>
      <c r="BV15" s="131">
        <f>Juniori!BV8</f>
        <v>0</v>
      </c>
      <c r="BW15" s="131">
        <f>Juniori!BW8</f>
        <v>0</v>
      </c>
      <c r="BX15" s="131">
        <f>Juniori!BX8</f>
        <v>0</v>
      </c>
      <c r="BY15" s="131">
        <f>Juniori!BY8</f>
        <v>0</v>
      </c>
      <c r="BZ15" s="131">
        <f>Juniori!BZ8</f>
        <v>0</v>
      </c>
      <c r="CA15" s="131">
        <f>Juniori!CA8</f>
        <v>0</v>
      </c>
      <c r="CB15" s="131">
        <f>Juniori!CB8</f>
        <v>0</v>
      </c>
      <c r="CC15" s="131">
        <f>Juniori!CC8</f>
        <v>0</v>
      </c>
      <c r="CD15" s="131">
        <f>Juniori!CD8</f>
        <v>0</v>
      </c>
      <c r="CE15" s="131">
        <f>Juniori!CE8</f>
        <v>0</v>
      </c>
      <c r="CF15" s="131">
        <f>Juniori!CF8</f>
        <v>0</v>
      </c>
      <c r="CG15" s="131">
        <f>Juniori!CG8</f>
        <v>0</v>
      </c>
      <c r="CH15" s="131">
        <f>Juniori!CH8</f>
        <v>0</v>
      </c>
      <c r="CI15" s="131">
        <f>Juniori!CI8</f>
        <v>0</v>
      </c>
      <c r="CJ15" s="131">
        <f>Juniori!CJ8</f>
        <v>0</v>
      </c>
      <c r="CK15" s="131">
        <f>Juniori!CK8</f>
        <v>0</v>
      </c>
      <c r="CL15" s="131">
        <f>Juniori!CL8</f>
        <v>0</v>
      </c>
      <c r="CM15" s="131">
        <f>Juniori!CM8</f>
        <v>0</v>
      </c>
      <c r="CN15" s="131">
        <f>Juniori!CN8</f>
        <v>0</v>
      </c>
      <c r="CO15" s="131">
        <f>Juniori!CO8</f>
        <v>0</v>
      </c>
      <c r="CP15" s="131">
        <f>Juniori!CP8</f>
        <v>0</v>
      </c>
      <c r="CQ15" s="131">
        <f>Juniori!CQ8</f>
        <v>0</v>
      </c>
      <c r="CR15" s="131">
        <f>Juniori!CR8</f>
        <v>0</v>
      </c>
      <c r="CS15" s="131">
        <f>Juniori!CS8</f>
        <v>22.8</v>
      </c>
      <c r="CT15" s="131">
        <f>Juniori!CT8</f>
        <v>0</v>
      </c>
      <c r="CU15" s="131">
        <f>Juniori!CU8</f>
        <v>22.8</v>
      </c>
      <c r="CV15" s="131">
        <f>Juniori!CV8</f>
        <v>0</v>
      </c>
      <c r="CW15" s="131">
        <f>Juniori!CW8</f>
        <v>0</v>
      </c>
      <c r="CX15" s="131">
        <f>Juniori!CX8</f>
        <v>0</v>
      </c>
      <c r="CY15" s="131">
        <f>Juniori!CY8</f>
        <v>0</v>
      </c>
      <c r="CZ15" s="131">
        <f>Juniori!CZ8</f>
        <v>0</v>
      </c>
      <c r="DA15" s="131">
        <f>Juniori!DA8</f>
        <v>0</v>
      </c>
      <c r="DB15" s="131">
        <f>Juniori!DB8</f>
        <v>0</v>
      </c>
      <c r="DC15" s="131">
        <f>Juniori!DC8</f>
        <v>0</v>
      </c>
      <c r="DD15" s="131">
        <f>Juniori!DD8</f>
        <v>0</v>
      </c>
      <c r="DE15" s="131">
        <f>Juniori!DE8</f>
        <v>0</v>
      </c>
      <c r="DF15" s="131">
        <f>Juniori!DF8</f>
        <v>0</v>
      </c>
      <c r="DG15" s="131">
        <f>Juniori!DG8</f>
        <v>0</v>
      </c>
      <c r="DH15" s="131">
        <f>Juniori!DH8</f>
        <v>0</v>
      </c>
      <c r="DI15" s="131">
        <f>Juniori!DI8</f>
        <v>0</v>
      </c>
      <c r="DJ15" s="131">
        <f>Juniori!DJ8</f>
        <v>0</v>
      </c>
      <c r="DK15" s="131">
        <f>Juniori!DK8</f>
        <v>0</v>
      </c>
      <c r="DL15" s="131">
        <f>Juniori!DL8</f>
        <v>0</v>
      </c>
      <c r="DM15" s="131">
        <f>Juniori!DM8</f>
        <v>0</v>
      </c>
      <c r="DN15" s="131">
        <f>Juniori!DN8</f>
        <v>0</v>
      </c>
      <c r="DO15" s="131">
        <f>Juniori!DO8</f>
        <v>0</v>
      </c>
      <c r="DP15" s="131">
        <f>Juniori!DP8</f>
        <v>0</v>
      </c>
      <c r="DQ15" s="131">
        <f>Juniori!DQ8</f>
        <v>0</v>
      </c>
      <c r="DR15" s="131">
        <f>Juniori!DR8</f>
        <v>21.599999999999998</v>
      </c>
      <c r="DS15" s="131">
        <f>Juniori!DS8</f>
        <v>0</v>
      </c>
      <c r="DT15" s="131">
        <f>Juniori!DT8</f>
        <v>0</v>
      </c>
      <c r="DU15" s="131">
        <f>Juniori!DU8</f>
        <v>24</v>
      </c>
      <c r="DV15" s="131">
        <f>Juniori!DV8</f>
        <v>0</v>
      </c>
      <c r="DW15" s="131">
        <f>Juniori!DW8</f>
        <v>0</v>
      </c>
      <c r="DX15" s="131">
        <f>Juniori!DX8</f>
        <v>0</v>
      </c>
      <c r="DY15" s="131">
        <f>Juniori!DY8</f>
        <v>0</v>
      </c>
      <c r="DZ15" s="131">
        <f>Juniori!DZ8</f>
        <v>22.8</v>
      </c>
      <c r="EA15" s="131">
        <f>Juniori!EA8</f>
        <v>0</v>
      </c>
      <c r="EB15" s="131">
        <f>Juniori!EB8</f>
        <v>0</v>
      </c>
      <c r="EC15" s="131">
        <f>Juniori!EC8</f>
        <v>0</v>
      </c>
      <c r="ED15" s="131">
        <f>Juniori!ED8</f>
        <v>0</v>
      </c>
      <c r="EE15" s="131">
        <f>Juniori!EE8</f>
        <v>0</v>
      </c>
      <c r="EF15" s="131">
        <f>Juniori!EF8</f>
        <v>0</v>
      </c>
      <c r="EG15" s="131">
        <f>Juniori!EG8</f>
        <v>0</v>
      </c>
      <c r="EH15" s="131">
        <f>Juniori!EH8</f>
        <v>0</v>
      </c>
      <c r="EI15" s="131">
        <f>Juniori!EI8</f>
        <v>0</v>
      </c>
      <c r="EJ15" s="131">
        <f>Juniori!EJ8</f>
        <v>0</v>
      </c>
      <c r="EK15" s="131">
        <f>Juniori!EK8</f>
        <v>0</v>
      </c>
      <c r="EL15" s="131">
        <f>Juniori!EL8</f>
        <v>0</v>
      </c>
      <c r="EM15" s="131">
        <f>Juniori!EM8</f>
        <v>0</v>
      </c>
      <c r="EN15" s="131">
        <f>Juniori!EN8</f>
        <v>0</v>
      </c>
      <c r="EO15" s="131">
        <f>Juniori!EO8</f>
        <v>0</v>
      </c>
      <c r="EP15" s="131">
        <f>Juniori!EP8</f>
        <v>0</v>
      </c>
      <c r="EQ15" s="131">
        <f>Juniori!EQ8</f>
        <v>0</v>
      </c>
      <c r="ER15" s="131">
        <f>Juniori!ER8</f>
        <v>0</v>
      </c>
      <c r="ES15" s="131">
        <f>Juniori!ES8</f>
        <v>0</v>
      </c>
      <c r="ET15" s="131">
        <f>Juniori!ET8</f>
        <v>0</v>
      </c>
      <c r="EU15" s="131">
        <f>Juniori!EU8</f>
        <v>0</v>
      </c>
      <c r="EV15" s="131">
        <f>Juniori!EV8</f>
        <v>0</v>
      </c>
      <c r="EW15" s="131">
        <f>Juniori!EW8</f>
        <v>0</v>
      </c>
      <c r="EX15" s="131">
        <f>Juniori!EX8</f>
        <v>0</v>
      </c>
      <c r="EY15" s="131">
        <f>Juniori!EY8</f>
        <v>0</v>
      </c>
      <c r="EZ15" s="131">
        <f>Juniori!EZ8</f>
        <v>0</v>
      </c>
      <c r="FA15" s="131">
        <f>Juniori!FA8</f>
        <v>0</v>
      </c>
      <c r="FB15" s="131">
        <f>Juniori!FB8</f>
        <v>0</v>
      </c>
      <c r="FC15" s="131">
        <f>Juniori!FC8</f>
        <v>0</v>
      </c>
      <c r="FD15" s="131">
        <f>Juniori!FD8</f>
        <v>0</v>
      </c>
      <c r="FE15" s="131">
        <f>Juniori!FE8</f>
        <v>0</v>
      </c>
      <c r="FF15" s="131">
        <f>Juniori!FF8</f>
        <v>0</v>
      </c>
      <c r="FG15" s="131">
        <f>Juniori!FG8</f>
        <v>0</v>
      </c>
      <c r="FH15" s="131">
        <f>Juniori!FH8</f>
        <v>0</v>
      </c>
      <c r="FI15" s="131">
        <f>Juniori!FI8</f>
        <v>0</v>
      </c>
      <c r="FJ15" s="131">
        <f>Juniori!FJ8</f>
        <v>0</v>
      </c>
      <c r="FK15" s="131">
        <f>Juniori!FK8</f>
        <v>0</v>
      </c>
      <c r="FL15" s="131">
        <f>Juniori!FL8</f>
        <v>0</v>
      </c>
      <c r="FM15" s="131">
        <f>Juniori!FM8</f>
        <v>0</v>
      </c>
      <c r="FN15" s="131">
        <f>Juniori!FN8</f>
        <v>0</v>
      </c>
      <c r="FO15" s="131">
        <f>Juniori!FO8</f>
        <v>0</v>
      </c>
      <c r="FP15" s="131">
        <f>Juniori!FP8</f>
        <v>0</v>
      </c>
      <c r="FQ15" s="131">
        <f>Juniori!FQ8</f>
        <v>0</v>
      </c>
      <c r="FR15" s="131">
        <f>Juniori!FR8</f>
        <v>0</v>
      </c>
      <c r="FS15" s="131">
        <f>Juniori!FS8</f>
        <v>0</v>
      </c>
      <c r="FT15" s="131">
        <f>Juniori!FT8</f>
        <v>0</v>
      </c>
      <c r="FU15" s="131">
        <f>Juniori!FU8</f>
        <v>0</v>
      </c>
      <c r="FV15" s="131">
        <f>Juniori!FV8</f>
        <v>0</v>
      </c>
      <c r="FW15" s="131">
        <f>Juniori!FW8</f>
        <v>20</v>
      </c>
      <c r="FX15" s="131">
        <f>Juniori!FX8</f>
        <v>0</v>
      </c>
      <c r="FY15" s="131">
        <f>Juniori!FY8</f>
        <v>0</v>
      </c>
      <c r="FZ15" s="131">
        <f>Juniori!FZ8</f>
        <v>0</v>
      </c>
      <c r="GA15" s="131">
        <f>Juniori!GA8</f>
        <v>0</v>
      </c>
      <c r="GB15" s="131">
        <f>Juniori!GB8</f>
        <v>0</v>
      </c>
      <c r="GC15" s="131">
        <f>Juniori!GC8</f>
        <v>20</v>
      </c>
      <c r="GD15" s="131">
        <f>Juniori!GD8</f>
        <v>0</v>
      </c>
      <c r="GE15" s="131">
        <f>Juniori!GE8</f>
        <v>0</v>
      </c>
      <c r="GF15" s="131">
        <f>Juniori!GF8</f>
        <v>0</v>
      </c>
      <c r="GG15" s="131">
        <f>Juniori!GG8</f>
        <v>0</v>
      </c>
      <c r="GH15" s="131">
        <f>Juniori!GH8</f>
        <v>0</v>
      </c>
      <c r="GI15" s="131">
        <f>Juniori!GI8</f>
        <v>0</v>
      </c>
      <c r="GJ15" s="131">
        <f>Juniori!GJ8</f>
        <v>0</v>
      </c>
      <c r="GK15" s="131">
        <f>Juniori!GK8</f>
        <v>0</v>
      </c>
      <c r="GL15" s="131">
        <f>Juniori!GL8</f>
        <v>0</v>
      </c>
      <c r="GM15" s="131">
        <f>Juniori!GM8</f>
        <v>0</v>
      </c>
      <c r="GN15" s="131">
        <f>Juniori!GN8</f>
        <v>0</v>
      </c>
      <c r="GO15" s="131">
        <f>Juniori!GO8</f>
        <v>0</v>
      </c>
      <c r="GP15" s="131">
        <f>Juniori!GP8</f>
        <v>0</v>
      </c>
      <c r="GQ15" s="131">
        <f>Juniori!GQ8</f>
        <v>0</v>
      </c>
      <c r="GR15" s="131">
        <f>Juniori!GR8</f>
        <v>0</v>
      </c>
      <c r="GS15" s="131">
        <f>Juniori!GS8</f>
        <v>0</v>
      </c>
      <c r="GT15" s="131">
        <f>Juniori!GT8</f>
        <v>0</v>
      </c>
      <c r="GU15" s="131">
        <f>Juniori!GU8</f>
        <v>0</v>
      </c>
      <c r="GV15" s="131">
        <f>Juniori!GV8</f>
        <v>0</v>
      </c>
      <c r="GW15" s="131">
        <f>Juniori!GW8</f>
        <v>0</v>
      </c>
      <c r="GX15" s="131">
        <f>Juniori!GX8</f>
        <v>0</v>
      </c>
      <c r="GY15" s="131">
        <f>Juniori!GY8</f>
        <v>0</v>
      </c>
      <c r="GZ15" s="131">
        <f>Juniori!GZ8</f>
        <v>0</v>
      </c>
      <c r="HA15" s="131">
        <f>Juniori!HA8</f>
        <v>0</v>
      </c>
      <c r="HB15" s="131">
        <f>Juniori!HB8</f>
        <v>0</v>
      </c>
      <c r="HC15" s="131">
        <f>Juniori!HC8</f>
        <v>0</v>
      </c>
      <c r="HD15" s="131">
        <f>Juniori!HD8</f>
        <v>0</v>
      </c>
      <c r="HE15" s="131">
        <f>Juniori!HE8</f>
        <v>0</v>
      </c>
      <c r="HF15" s="131">
        <f>Juniori!HF8</f>
        <v>0</v>
      </c>
      <c r="HG15" s="131">
        <f>Juniori!HG8</f>
        <v>0</v>
      </c>
      <c r="HH15" s="131">
        <f>Juniori!HH8</f>
        <v>0</v>
      </c>
      <c r="HI15" s="131">
        <f>Juniori!HI8</f>
        <v>0</v>
      </c>
      <c r="HJ15" s="131">
        <f>Juniori!HJ8</f>
        <v>0</v>
      </c>
      <c r="HK15" s="131">
        <f>Juniori!HK8</f>
        <v>0</v>
      </c>
      <c r="HL15" s="131">
        <f>Juniori!HL8</f>
        <v>0</v>
      </c>
      <c r="HM15" s="131">
        <f>Juniori!HM8</f>
        <v>0</v>
      </c>
      <c r="HN15" s="131">
        <f>Juniori!HN8</f>
        <v>0</v>
      </c>
      <c r="HO15" s="131">
        <f>Juniori!HO8</f>
        <v>0</v>
      </c>
      <c r="HP15" s="131">
        <f>Juniori!HP8</f>
        <v>0</v>
      </c>
      <c r="HQ15" s="131">
        <f>Juniori!HQ8</f>
        <v>0</v>
      </c>
      <c r="HR15" s="131">
        <f>Juniori!HR8</f>
        <v>0</v>
      </c>
      <c r="HS15" s="131">
        <f>Juniori!HS8</f>
        <v>0</v>
      </c>
      <c r="HT15" s="131">
        <f>Juniori!HT8</f>
        <v>0</v>
      </c>
      <c r="HU15" s="131">
        <f>Juniori!HU8</f>
        <v>0</v>
      </c>
      <c r="HV15" s="131">
        <f>Juniori!HV8</f>
        <v>0</v>
      </c>
      <c r="HW15" s="131">
        <f>Juniori!HW8</f>
        <v>0</v>
      </c>
      <c r="HX15" s="131">
        <f>Juniori!HX8</f>
        <v>0</v>
      </c>
      <c r="HY15" s="131">
        <f>Juniori!HY8</f>
        <v>0</v>
      </c>
      <c r="HZ15" s="131">
        <f>Juniori!HZ8</f>
        <v>0</v>
      </c>
      <c r="IA15" s="131">
        <f>Juniori!IA8</f>
        <v>0</v>
      </c>
      <c r="IB15" s="131">
        <f>Juniori!IB8</f>
        <v>0</v>
      </c>
      <c r="IC15" s="131">
        <f>Juniori!IC8</f>
        <v>0</v>
      </c>
      <c r="ID15" s="131">
        <f>Juniori!ID8</f>
        <v>0</v>
      </c>
      <c r="IE15" s="131">
        <f>Juniori!IE8</f>
        <v>0</v>
      </c>
      <c r="IF15" s="131">
        <f>Juniori!IF8</f>
        <v>0</v>
      </c>
      <c r="IG15" s="131">
        <f>Juniori!IG8</f>
        <v>0</v>
      </c>
      <c r="IH15" s="131">
        <f>Juniori!IH8</f>
        <v>0</v>
      </c>
      <c r="II15" s="131">
        <f>Juniori!II8</f>
        <v>0</v>
      </c>
      <c r="IJ15" s="131">
        <f>Juniori!IJ8</f>
        <v>0</v>
      </c>
      <c r="IK15" s="131">
        <f>Juniori!IK8</f>
        <v>0</v>
      </c>
      <c r="IL15" s="131">
        <f>Juniori!IL8</f>
        <v>0</v>
      </c>
      <c r="IM15" s="131">
        <f>Juniori!IM8</f>
        <v>0</v>
      </c>
      <c r="IN15" s="131">
        <f>Juniori!IN8</f>
        <v>0</v>
      </c>
      <c r="IO15" s="131">
        <f>Juniori!IO8</f>
        <v>0</v>
      </c>
      <c r="IP15" s="131">
        <f>Juniori!IP8</f>
        <v>0</v>
      </c>
      <c r="IQ15" s="131">
        <f>Juniori!IQ8</f>
        <v>0</v>
      </c>
      <c r="IR15" s="131">
        <f>Juniori!IR8</f>
        <v>0</v>
      </c>
      <c r="IS15" s="131">
        <f>Juniori!IS8</f>
        <v>0</v>
      </c>
      <c r="IT15" s="131">
        <f>Juniori!IT8</f>
        <v>0</v>
      </c>
      <c r="IU15" s="131">
        <f>Juniori!IU8</f>
        <v>0</v>
      </c>
      <c r="IV15" s="131">
        <f>Juniori!IV8</f>
        <v>0</v>
      </c>
      <c r="IW15" s="131">
        <f>Juniori!IW8</f>
        <v>0</v>
      </c>
      <c r="IX15" s="131">
        <f>Juniori!IX8</f>
        <v>0</v>
      </c>
      <c r="IY15" s="131">
        <f>Juniori!IY8</f>
        <v>0</v>
      </c>
      <c r="IZ15" s="131">
        <f>Juniori!IZ8</f>
        <v>0</v>
      </c>
      <c r="JA15" s="131">
        <f>Juniori!JA8</f>
        <v>0</v>
      </c>
      <c r="JB15" s="131">
        <f>Juniori!JB8</f>
        <v>0</v>
      </c>
      <c r="JC15" s="131">
        <f>Juniori!JC8</f>
        <v>0</v>
      </c>
      <c r="JD15" s="131">
        <f>Juniori!JD8</f>
        <v>0</v>
      </c>
      <c r="JE15" s="131">
        <f>Juniori!JE8</f>
        <v>0</v>
      </c>
      <c r="JF15" s="131">
        <f>Juniori!JF8</f>
        <v>0</v>
      </c>
      <c r="JG15" s="131">
        <f>Juniori!JG8</f>
        <v>0</v>
      </c>
      <c r="JH15" s="131">
        <f>Juniori!JH8</f>
        <v>0</v>
      </c>
      <c r="JI15" s="131">
        <f>Juniori!JI8</f>
        <v>0</v>
      </c>
      <c r="JJ15" s="131">
        <f>Juniori!JJ8</f>
        <v>0</v>
      </c>
      <c r="JK15" s="131">
        <f>Juniori!JK8</f>
        <v>0</v>
      </c>
      <c r="JL15" s="131">
        <f>Juniori!JL8</f>
        <v>0</v>
      </c>
      <c r="JM15" s="131">
        <f>Juniori!JM8</f>
        <v>0</v>
      </c>
      <c r="JN15" s="131">
        <f>Juniori!JN8</f>
        <v>0</v>
      </c>
      <c r="JO15" s="131">
        <f>Juniori!JO8</f>
        <v>0</v>
      </c>
      <c r="JP15" s="131">
        <f>Juniori!JP8</f>
        <v>0</v>
      </c>
      <c r="JQ15" s="131">
        <f>Juniori!JQ8</f>
        <v>0</v>
      </c>
      <c r="JR15" s="131">
        <f>Juniori!JR8</f>
        <v>0</v>
      </c>
      <c r="JS15" s="131">
        <f>Juniori!JS8</f>
        <v>0</v>
      </c>
      <c r="JT15" s="131">
        <f>Juniori!JT8</f>
        <v>0</v>
      </c>
      <c r="JU15" s="131">
        <f>Juniori!JU8</f>
        <v>0</v>
      </c>
      <c r="JV15" s="131">
        <f>Juniori!JV8</f>
        <v>0</v>
      </c>
      <c r="JW15" s="131">
        <f>Juniori!JW8</f>
        <v>0</v>
      </c>
      <c r="JX15" s="131">
        <f>Juniori!JX8</f>
        <v>0</v>
      </c>
      <c r="JY15" s="131">
        <f>Juniori!JY8</f>
        <v>0</v>
      </c>
      <c r="JZ15" s="131">
        <f>Juniori!JZ8</f>
        <v>0</v>
      </c>
      <c r="KA15" s="131">
        <f>Juniori!KA8</f>
        <v>0</v>
      </c>
      <c r="KB15" s="131">
        <f>Juniori!KB8</f>
        <v>0</v>
      </c>
      <c r="KC15" s="131">
        <f>Juniori!KC8</f>
        <v>0</v>
      </c>
      <c r="KD15" s="131">
        <f>Juniori!KD8</f>
        <v>0</v>
      </c>
      <c r="KE15" s="131">
        <f>Juniori!KE8</f>
        <v>0</v>
      </c>
      <c r="KF15" s="131">
        <f>Juniori!KF8</f>
        <v>0</v>
      </c>
      <c r="KG15" s="131">
        <f>Juniori!KG8</f>
        <v>0</v>
      </c>
      <c r="KH15" s="131">
        <f>Juniori!KH8</f>
        <v>0</v>
      </c>
      <c r="KI15" s="131">
        <f>Juniori!KI8</f>
        <v>0</v>
      </c>
      <c r="KJ15" s="131">
        <f>Juniori!KJ8</f>
        <v>0</v>
      </c>
      <c r="KK15" s="131">
        <f>Juniori!KK8</f>
        <v>0</v>
      </c>
      <c r="KL15" s="131">
        <f>Juniori!KL8</f>
        <v>21</v>
      </c>
      <c r="KM15" s="131">
        <f>Juniori!KM8</f>
        <v>0</v>
      </c>
      <c r="KN15" s="131">
        <f>Juniori!KN8</f>
        <v>0</v>
      </c>
      <c r="KO15" s="131">
        <f>Juniori!KO8</f>
        <v>0</v>
      </c>
      <c r="KP15" s="131">
        <f>Juniori!KP8</f>
        <v>0</v>
      </c>
      <c r="KQ15" s="131">
        <f>Juniori!KQ8</f>
        <v>0</v>
      </c>
      <c r="KR15" s="131">
        <f>Juniori!KR8</f>
        <v>0</v>
      </c>
      <c r="KS15" s="131">
        <f>Juniori!KS8</f>
        <v>0</v>
      </c>
      <c r="KT15" s="131">
        <f>Juniori!KT8</f>
        <v>0</v>
      </c>
      <c r="KU15" s="131">
        <f>Juniori!KU8</f>
        <v>0</v>
      </c>
      <c r="KV15" s="131">
        <f>Juniori!KV8</f>
        <v>0</v>
      </c>
      <c r="KW15" s="131">
        <f>Juniori!KW8</f>
        <v>0</v>
      </c>
      <c r="KX15" s="131">
        <f>Juniori!KX8</f>
        <v>0</v>
      </c>
      <c r="KY15" s="131">
        <f>Juniori!KY8</f>
        <v>0</v>
      </c>
      <c r="KZ15" s="131">
        <f>Juniori!KZ8</f>
        <v>0</v>
      </c>
      <c r="LA15" s="131">
        <f>Juniori!LA8</f>
        <v>0</v>
      </c>
      <c r="LB15" s="131">
        <f>Juniori!LB8</f>
        <v>0</v>
      </c>
      <c r="LC15" s="131">
        <f>Juniori!LC8</f>
        <v>0</v>
      </c>
      <c r="LD15" s="131">
        <f>Juniori!LD8</f>
        <v>0</v>
      </c>
      <c r="LE15" s="131">
        <f>Juniori!LE8</f>
        <v>0</v>
      </c>
      <c r="LF15" s="131">
        <f>Juniori!LF8</f>
        <v>0</v>
      </c>
      <c r="LG15" s="131">
        <f>Juniori!LG8</f>
        <v>0</v>
      </c>
      <c r="LH15" s="131">
        <f>Juniori!LH8</f>
        <v>0</v>
      </c>
      <c r="LI15" s="131">
        <f>Juniori!LI8</f>
        <v>0</v>
      </c>
      <c r="LJ15" s="131">
        <f>Juniori!LJ8</f>
        <v>0</v>
      </c>
      <c r="LK15" s="131">
        <f>Juniori!LK8</f>
        <v>0</v>
      </c>
      <c r="LL15" s="131">
        <f>Juniori!LL8</f>
        <v>0</v>
      </c>
      <c r="LM15" s="131">
        <f>Juniori!LM8</f>
        <v>0</v>
      </c>
      <c r="LN15" s="131">
        <f>Juniori!LN8</f>
        <v>0</v>
      </c>
      <c r="LO15" s="131">
        <f>Juniori!LO8</f>
        <v>0</v>
      </c>
      <c r="LP15" s="131">
        <f>Juniori!LP8</f>
        <v>0</v>
      </c>
      <c r="LQ15" s="131">
        <f>Juniori!LQ8</f>
        <v>0</v>
      </c>
      <c r="LR15" s="131">
        <f>Juniori!LR8</f>
        <v>0</v>
      </c>
      <c r="LS15" s="131">
        <f>Juniori!LS8</f>
        <v>0</v>
      </c>
      <c r="LT15" s="131">
        <f>Juniori!LT8</f>
        <v>0</v>
      </c>
      <c r="LU15" s="131">
        <f>Juniori!LU8</f>
        <v>0</v>
      </c>
      <c r="LV15" s="131">
        <f>Juniori!LV8</f>
        <v>0</v>
      </c>
      <c r="LW15" s="131">
        <f>Juniori!LW8</f>
        <v>0</v>
      </c>
      <c r="LX15" s="131">
        <f>Juniori!LX8</f>
        <v>0</v>
      </c>
      <c r="LY15" s="131">
        <f>Juniori!LY8</f>
        <v>0</v>
      </c>
      <c r="LZ15" s="131">
        <f>Juniori!LZ8</f>
        <v>0</v>
      </c>
      <c r="MA15" s="131">
        <f>Juniori!MA8</f>
        <v>0</v>
      </c>
      <c r="MB15" s="131">
        <f>Juniori!MB8</f>
        <v>0</v>
      </c>
      <c r="MC15" s="131">
        <f>Juniori!MC8</f>
        <v>0</v>
      </c>
      <c r="MD15" s="131">
        <f>Juniori!MD8</f>
        <v>0</v>
      </c>
      <c r="ME15" s="131">
        <f>Juniori!ME8</f>
        <v>0</v>
      </c>
    </row>
    <row r="16" spans="1:343" s="1" customFormat="1" ht="18" customHeight="1" x14ac:dyDescent="0.2">
      <c r="A16" s="12">
        <v>9</v>
      </c>
      <c r="B16" s="11" t="s">
        <v>45</v>
      </c>
      <c r="C16" s="1">
        <v>10267</v>
      </c>
      <c r="D16" s="1">
        <v>2014</v>
      </c>
      <c r="E16" t="s">
        <v>44</v>
      </c>
      <c r="F16" s="1">
        <v>2366</v>
      </c>
      <c r="G16" s="1" t="s">
        <v>222</v>
      </c>
      <c r="H16" t="s">
        <v>26</v>
      </c>
      <c r="I16" s="1">
        <f>SUM(K16:ME16)</f>
        <v>246</v>
      </c>
      <c r="J16" s="12">
        <f>Tabuľka3[[#This Row],[Stĺpec39]]+Tabuľka3[[#This Row],[Stĺpec407]]+Tabuľka3[[#This Row],[Stĺpec413]]+Tabuľka3[[#This Row],[Stĺpec169]]+Tabuľka3[[#This Row],[Stĺpec234]]+Tabuľka3[[#This Row],[Stĺpec277]]+Tabuľka3[[#This Row],[Stĺpec270]]+Tabuľka3[[#This Row],[Stĺpec264]]+Tabuľka3[[#This Row],[Stĺpec258]]+Tabuľka3[[#This Row],[Stĺpec417]]+Tabuľka3[[#This Row],[Stĺpec416]]+Tabuľka3[[#This Row],[Stĺpec174]]+Tabuľka3[[#This Row],[Stĺpec175]]+Tabuľka3[[#This Row],[Stĺpec207]]+Tabuľka3[[#This Row],[Stĺpec213]]</f>
        <v>181</v>
      </c>
      <c r="K16" s="131">
        <f>Seniori!K23</f>
        <v>0</v>
      </c>
      <c r="L16" s="131">
        <f>Seniori!L23</f>
        <v>0</v>
      </c>
      <c r="M16" s="131">
        <f>Seniori!M23</f>
        <v>0</v>
      </c>
      <c r="N16" s="131">
        <f>Seniori!N23</f>
        <v>0</v>
      </c>
      <c r="O16" s="131">
        <f>Seniori!O23</f>
        <v>0</v>
      </c>
      <c r="P16" s="131">
        <f>Seniori!P23</f>
        <v>0</v>
      </c>
      <c r="Q16" s="131">
        <f>Seniori!Q23</f>
        <v>0</v>
      </c>
      <c r="R16" s="131">
        <f>Seniori!R23</f>
        <v>0</v>
      </c>
      <c r="S16" s="131">
        <f>Seniori!S23</f>
        <v>0</v>
      </c>
      <c r="T16" s="131">
        <f>Seniori!T23</f>
        <v>0</v>
      </c>
      <c r="U16" s="131">
        <f>Seniori!U23</f>
        <v>0</v>
      </c>
      <c r="V16" s="131">
        <f>Seniori!V23</f>
        <v>0</v>
      </c>
      <c r="W16" s="131">
        <f>Seniori!W23</f>
        <v>0</v>
      </c>
      <c r="X16" s="131">
        <f>Seniori!X23</f>
        <v>0</v>
      </c>
      <c r="Y16" s="131">
        <f>Seniori!Y23</f>
        <v>0</v>
      </c>
      <c r="Z16" s="131">
        <f>Seniori!Z23</f>
        <v>0</v>
      </c>
      <c r="AA16" s="131">
        <f>Seniori!AA23</f>
        <v>0</v>
      </c>
      <c r="AB16" s="131">
        <f>Seniori!AB23</f>
        <v>0</v>
      </c>
      <c r="AC16" s="131">
        <f>Seniori!AC23</f>
        <v>0</v>
      </c>
      <c r="AD16" s="131">
        <f>Seniori!AD23</f>
        <v>0</v>
      </c>
      <c r="AE16" s="131">
        <f>Seniori!AE23</f>
        <v>0</v>
      </c>
      <c r="AF16" s="131">
        <f>Seniori!AF23</f>
        <v>0</v>
      </c>
      <c r="AG16" s="131">
        <f>Seniori!AG23</f>
        <v>0</v>
      </c>
      <c r="AH16" s="131">
        <f>Seniori!AH23</f>
        <v>0</v>
      </c>
      <c r="AI16" s="131">
        <f>Seniori!AI23</f>
        <v>0</v>
      </c>
      <c r="AJ16" s="131">
        <f>Seniori!AJ23</f>
        <v>0</v>
      </c>
      <c r="AK16" s="131">
        <f>Seniori!AK23</f>
        <v>0</v>
      </c>
      <c r="AL16" s="131">
        <f>Seniori!AL23</f>
        <v>7</v>
      </c>
      <c r="AM16" s="131">
        <f>Seniori!AM23</f>
        <v>12</v>
      </c>
      <c r="AN16" s="131">
        <f>Seniori!AN23</f>
        <v>0</v>
      </c>
      <c r="AO16" s="131">
        <f>Seniori!AO23</f>
        <v>0</v>
      </c>
      <c r="AP16" s="131">
        <f>Seniori!AP23</f>
        <v>0</v>
      </c>
      <c r="AQ16" s="131">
        <f>Seniori!AQ23</f>
        <v>0</v>
      </c>
      <c r="AR16" s="131">
        <f>Seniori!AR23</f>
        <v>0</v>
      </c>
      <c r="AS16" s="131">
        <f>Seniori!AS23</f>
        <v>0</v>
      </c>
      <c r="AT16" s="131">
        <f>Seniori!AT23</f>
        <v>0</v>
      </c>
      <c r="AU16" s="131">
        <f>Seniori!AU23</f>
        <v>0</v>
      </c>
      <c r="AV16" s="131">
        <f>Seniori!AV23</f>
        <v>0</v>
      </c>
      <c r="AW16" s="131">
        <f>Seniori!AW23</f>
        <v>0</v>
      </c>
      <c r="AX16" s="131">
        <f>Seniori!AX23</f>
        <v>0</v>
      </c>
      <c r="AY16" s="131">
        <f>Seniori!AY23</f>
        <v>0</v>
      </c>
      <c r="AZ16" s="131">
        <f>Seniori!AZ23</f>
        <v>0</v>
      </c>
      <c r="BA16" s="131">
        <f>Seniori!BA23</f>
        <v>0</v>
      </c>
      <c r="BB16" s="131">
        <f>Seniori!BB23</f>
        <v>0</v>
      </c>
      <c r="BC16" s="131">
        <f>Seniori!BC23</f>
        <v>0</v>
      </c>
      <c r="BD16" s="131">
        <f>Seniori!BD23</f>
        <v>0</v>
      </c>
      <c r="BE16" s="131">
        <f>Seniori!BE23</f>
        <v>0</v>
      </c>
      <c r="BF16" s="131">
        <f>Seniori!BF23</f>
        <v>0</v>
      </c>
      <c r="BG16" s="131">
        <f>Seniori!BG23</f>
        <v>0</v>
      </c>
      <c r="BH16" s="131">
        <f>Seniori!BH23</f>
        <v>0</v>
      </c>
      <c r="BI16" s="131">
        <f>Seniori!BI23</f>
        <v>0</v>
      </c>
      <c r="BJ16" s="131">
        <f>Seniori!BJ23</f>
        <v>0</v>
      </c>
      <c r="BK16" s="131">
        <f>Seniori!BK23</f>
        <v>0</v>
      </c>
      <c r="BL16" s="131">
        <f>Seniori!BL23</f>
        <v>10</v>
      </c>
      <c r="BM16" s="131">
        <f>Seniori!BM23</f>
        <v>4</v>
      </c>
      <c r="BN16" s="131">
        <f>Seniori!BN23</f>
        <v>0</v>
      </c>
      <c r="BO16" s="131">
        <f>Seniori!BO23</f>
        <v>0</v>
      </c>
      <c r="BP16" s="131">
        <f>Seniori!BP23</f>
        <v>0</v>
      </c>
      <c r="BQ16" s="131">
        <f>Seniori!BQ23</f>
        <v>0</v>
      </c>
      <c r="BR16" s="131">
        <f>Seniori!BR23</f>
        <v>0</v>
      </c>
      <c r="BS16" s="131">
        <f>Seniori!BS23</f>
        <v>0</v>
      </c>
      <c r="BT16" s="131">
        <f>Seniori!BT23</f>
        <v>0</v>
      </c>
      <c r="BU16" s="131">
        <f>Seniori!BU23</f>
        <v>0</v>
      </c>
      <c r="BV16" s="131">
        <f>Seniori!BV23</f>
        <v>0</v>
      </c>
      <c r="BW16" s="131">
        <f>Seniori!BW23</f>
        <v>0</v>
      </c>
      <c r="BX16" s="131">
        <f>Seniori!BX23</f>
        <v>0</v>
      </c>
      <c r="BY16" s="131">
        <f>Seniori!BY23</f>
        <v>0</v>
      </c>
      <c r="BZ16" s="131">
        <f>Seniori!BZ23</f>
        <v>0</v>
      </c>
      <c r="CA16" s="131">
        <f>Seniori!CA23</f>
        <v>0</v>
      </c>
      <c r="CB16" s="131">
        <f>Seniori!CB23</f>
        <v>0</v>
      </c>
      <c r="CC16" s="131">
        <f>Seniori!CC23</f>
        <v>0</v>
      </c>
      <c r="CD16" s="131">
        <f>Seniori!CD23</f>
        <v>0</v>
      </c>
      <c r="CE16" s="131">
        <f>Seniori!CE23</f>
        <v>0</v>
      </c>
      <c r="CF16" s="131">
        <f>Seniori!CF23</f>
        <v>0</v>
      </c>
      <c r="CG16" s="131">
        <f>Seniori!CG23</f>
        <v>0</v>
      </c>
      <c r="CH16" s="131">
        <f>Seniori!CH23</f>
        <v>0</v>
      </c>
      <c r="CI16" s="131">
        <f>Seniori!CI23</f>
        <v>0</v>
      </c>
      <c r="CJ16" s="131">
        <f>Seniori!CJ23</f>
        <v>0</v>
      </c>
      <c r="CK16" s="131">
        <f>Seniori!CK23</f>
        <v>0</v>
      </c>
      <c r="CL16" s="131">
        <f>Seniori!CL23</f>
        <v>0</v>
      </c>
      <c r="CM16" s="131">
        <f>Seniori!CM23</f>
        <v>0</v>
      </c>
      <c r="CN16" s="131">
        <f>Seniori!CN23</f>
        <v>0</v>
      </c>
      <c r="CO16" s="131">
        <f>Seniori!CO23</f>
        <v>0</v>
      </c>
      <c r="CP16" s="131">
        <f>Seniori!CP23</f>
        <v>0</v>
      </c>
      <c r="CQ16" s="131">
        <f>Seniori!CQ23</f>
        <v>0</v>
      </c>
      <c r="CR16" s="131">
        <f>Seniori!CR23</f>
        <v>0</v>
      </c>
      <c r="CS16" s="131">
        <f>Seniori!CS23</f>
        <v>0</v>
      </c>
      <c r="CT16" s="131">
        <f>Seniori!CT23</f>
        <v>0</v>
      </c>
      <c r="CU16" s="131">
        <f>Seniori!CU23</f>
        <v>0</v>
      </c>
      <c r="CV16" s="131">
        <f>Seniori!CV23</f>
        <v>0</v>
      </c>
      <c r="CW16" s="131">
        <f>Seniori!CW23</f>
        <v>0</v>
      </c>
      <c r="CX16" s="131">
        <f>Seniori!CX23</f>
        <v>0</v>
      </c>
      <c r="CY16" s="131">
        <f>Seniori!CY23</f>
        <v>0</v>
      </c>
      <c r="CZ16" s="131">
        <f>Seniori!CZ23</f>
        <v>0</v>
      </c>
      <c r="DA16" s="131">
        <f>Seniori!DA23</f>
        <v>0</v>
      </c>
      <c r="DB16" s="131">
        <f>Seniori!DB23</f>
        <v>0</v>
      </c>
      <c r="DC16" s="131">
        <f>Seniori!DC23</f>
        <v>0</v>
      </c>
      <c r="DD16" s="131">
        <f>Seniori!DD23</f>
        <v>0</v>
      </c>
      <c r="DE16" s="131">
        <f>Seniori!DE23</f>
        <v>0</v>
      </c>
      <c r="DF16" s="131">
        <f>Seniori!DF23</f>
        <v>10</v>
      </c>
      <c r="DG16" s="131" t="str">
        <f>Seniori!DG23</f>
        <v>x</v>
      </c>
      <c r="DH16" s="131">
        <f>Seniori!DH23</f>
        <v>0</v>
      </c>
      <c r="DI16" s="131">
        <f>Seniori!DI23</f>
        <v>0</v>
      </c>
      <c r="DJ16" s="131">
        <f>Seniori!DJ23</f>
        <v>0</v>
      </c>
      <c r="DK16" s="131">
        <f>Seniori!DK23</f>
        <v>0</v>
      </c>
      <c r="DL16" s="131">
        <f>Seniori!DL23</f>
        <v>0</v>
      </c>
      <c r="DM16" s="131">
        <f>Seniori!DM23</f>
        <v>0</v>
      </c>
      <c r="DN16" s="131" t="str">
        <f>Seniori!DN23</f>
        <v>x</v>
      </c>
      <c r="DO16" s="131">
        <f>Seniori!DO23</f>
        <v>0</v>
      </c>
      <c r="DP16" s="131">
        <f>Seniori!DP23</f>
        <v>0</v>
      </c>
      <c r="DQ16" s="131">
        <f>Seniori!DQ23</f>
        <v>0</v>
      </c>
      <c r="DR16" s="131">
        <f>Seniori!DR23</f>
        <v>0</v>
      </c>
      <c r="DS16" s="131">
        <f>Seniori!DS23</f>
        <v>0</v>
      </c>
      <c r="DT16" s="131">
        <f>Seniori!DT23</f>
        <v>0</v>
      </c>
      <c r="DU16" s="131">
        <f>Seniori!DU23</f>
        <v>0</v>
      </c>
      <c r="DV16" s="131">
        <f>Seniori!DV23</f>
        <v>0</v>
      </c>
      <c r="DW16" s="131">
        <f>Seniori!DW23</f>
        <v>0</v>
      </c>
      <c r="DX16" s="131">
        <f>Seniori!DX23</f>
        <v>0</v>
      </c>
      <c r="DY16" s="131">
        <f>Seniori!DY23</f>
        <v>0</v>
      </c>
      <c r="DZ16" s="131">
        <f>Seniori!DZ23</f>
        <v>0</v>
      </c>
      <c r="EA16" s="131">
        <f>Seniori!EA23</f>
        <v>0</v>
      </c>
      <c r="EB16" s="131">
        <f>Seniori!EB23</f>
        <v>0</v>
      </c>
      <c r="EC16" s="131">
        <f>Seniori!EC23</f>
        <v>0</v>
      </c>
      <c r="ED16" s="131">
        <f>Seniori!ED23</f>
        <v>0</v>
      </c>
      <c r="EE16" s="131">
        <f>Seniori!EE23</f>
        <v>0</v>
      </c>
      <c r="EF16" s="131">
        <f>Seniori!EF23</f>
        <v>0</v>
      </c>
      <c r="EG16" s="131">
        <f>Seniori!EG23</f>
        <v>0</v>
      </c>
      <c r="EH16" s="131">
        <f>Seniori!EH23</f>
        <v>0</v>
      </c>
      <c r="EI16" s="131">
        <f>Seniori!EI23</f>
        <v>0</v>
      </c>
      <c r="EJ16" s="131">
        <f>Seniori!EJ23</f>
        <v>0</v>
      </c>
      <c r="EK16" s="131">
        <f>Seniori!EK23</f>
        <v>0</v>
      </c>
      <c r="EL16" s="131">
        <f>Seniori!EL23</f>
        <v>0</v>
      </c>
      <c r="EM16" s="131">
        <f>Seniori!EM23</f>
        <v>0</v>
      </c>
      <c r="EN16" s="131">
        <f>Seniori!EN23</f>
        <v>0</v>
      </c>
      <c r="EO16" s="131">
        <f>Seniori!EO23</f>
        <v>0</v>
      </c>
      <c r="EP16" s="131">
        <f>Seniori!EP23</f>
        <v>0</v>
      </c>
      <c r="EQ16" s="131">
        <f>Seniori!EQ23</f>
        <v>0</v>
      </c>
      <c r="ER16" s="131">
        <f>Seniori!ER23</f>
        <v>0</v>
      </c>
      <c r="ES16" s="131">
        <f>Seniori!ES23</f>
        <v>0</v>
      </c>
      <c r="ET16" s="131">
        <f>Seniori!ET23</f>
        <v>7</v>
      </c>
      <c r="EU16" s="131">
        <f>Seniori!EU23</f>
        <v>0</v>
      </c>
      <c r="EV16" s="131">
        <f>Seniori!EV23</f>
        <v>0</v>
      </c>
      <c r="EW16" s="131">
        <f>Seniori!EW23</f>
        <v>0</v>
      </c>
      <c r="EX16" s="131">
        <f>Seniori!EX23</f>
        <v>0</v>
      </c>
      <c r="EY16" s="131">
        <f>Seniori!EY23</f>
        <v>0</v>
      </c>
      <c r="EZ16" s="131">
        <f>Seniori!EZ23</f>
        <v>0</v>
      </c>
      <c r="FA16" s="131">
        <f>Seniori!FA23</f>
        <v>0</v>
      </c>
      <c r="FB16" s="131">
        <f>Seniori!FB23</f>
        <v>0</v>
      </c>
      <c r="FC16" s="131">
        <f>Seniori!FC23</f>
        <v>13</v>
      </c>
      <c r="FD16" s="131">
        <f>Seniori!FD23</f>
        <v>0</v>
      </c>
      <c r="FE16" s="131">
        <f>Seniori!FE23</f>
        <v>0</v>
      </c>
      <c r="FF16" s="131">
        <f>Seniori!FF23</f>
        <v>0</v>
      </c>
      <c r="FG16" s="131">
        <f>Seniori!FG23</f>
        <v>0</v>
      </c>
      <c r="FH16" s="131">
        <f>Seniori!FH23</f>
        <v>0</v>
      </c>
      <c r="FI16" s="131">
        <f>Seniori!FI23</f>
        <v>0</v>
      </c>
      <c r="FJ16" s="131">
        <f>Seniori!FJ23</f>
        <v>0</v>
      </c>
      <c r="FK16" s="131">
        <f>Seniori!FK23</f>
        <v>0</v>
      </c>
      <c r="FL16" s="131">
        <f>Seniori!FL23</f>
        <v>0</v>
      </c>
      <c r="FM16" s="131">
        <f>Seniori!FM23</f>
        <v>0</v>
      </c>
      <c r="FN16" s="131">
        <f>Seniori!FN23</f>
        <v>0</v>
      </c>
      <c r="FO16" s="131">
        <f>Seniori!FO23</f>
        <v>0</v>
      </c>
      <c r="FP16" s="131">
        <f>Seniori!FP23</f>
        <v>0</v>
      </c>
      <c r="FQ16" s="131">
        <f>Seniori!FQ23</f>
        <v>0</v>
      </c>
      <c r="FR16" s="131">
        <f>Seniori!FR23</f>
        <v>0</v>
      </c>
      <c r="FS16" s="131">
        <f>Seniori!FS23</f>
        <v>0</v>
      </c>
      <c r="FT16" s="131">
        <f>Seniori!FT23</f>
        <v>0</v>
      </c>
      <c r="FU16" s="131">
        <f>Seniori!FU23</f>
        <v>0</v>
      </c>
      <c r="FV16" s="131">
        <f>Seniori!FV23</f>
        <v>0</v>
      </c>
      <c r="FW16" s="131" t="str">
        <f>Seniori!FW23</f>
        <v>x</v>
      </c>
      <c r="FX16" s="131">
        <f>Seniori!FX23</f>
        <v>15</v>
      </c>
      <c r="FY16" s="131">
        <f>Seniori!FY23</f>
        <v>0</v>
      </c>
      <c r="FZ16" s="131">
        <f>Seniori!FZ23</f>
        <v>0</v>
      </c>
      <c r="GA16" s="131">
        <f>Seniori!GA23</f>
        <v>0</v>
      </c>
      <c r="GB16" s="131">
        <f>Seniori!GB23</f>
        <v>0</v>
      </c>
      <c r="GC16" s="131">
        <f>Seniori!GC23</f>
        <v>10</v>
      </c>
      <c r="GD16" s="131">
        <f>Seniori!GD23</f>
        <v>0</v>
      </c>
      <c r="GE16" s="131">
        <f>Seniori!GE23</f>
        <v>0</v>
      </c>
      <c r="GF16" s="131">
        <f>Seniori!GF23</f>
        <v>0</v>
      </c>
      <c r="GG16" s="131">
        <f>Seniori!GG23</f>
        <v>0</v>
      </c>
      <c r="GH16" s="131">
        <f>Seniori!GH23</f>
        <v>0</v>
      </c>
      <c r="GI16" s="131">
        <f>Seniori!GI23</f>
        <v>0</v>
      </c>
      <c r="GJ16" s="131">
        <f>Seniori!GJ23</f>
        <v>0</v>
      </c>
      <c r="GK16" s="131">
        <f>Seniori!GK23</f>
        <v>0</v>
      </c>
      <c r="GL16" s="131">
        <f>Seniori!GL23</f>
        <v>0</v>
      </c>
      <c r="GM16" s="131">
        <f>Seniori!GM23</f>
        <v>0</v>
      </c>
      <c r="GN16" s="131">
        <f>Seniori!GN23</f>
        <v>0</v>
      </c>
      <c r="GO16" s="131">
        <f>Seniori!GO23</f>
        <v>0</v>
      </c>
      <c r="GP16" s="131">
        <f>Seniori!GP23</f>
        <v>0</v>
      </c>
      <c r="GQ16" s="131">
        <f>Seniori!GQ23</f>
        <v>4</v>
      </c>
      <c r="GR16" s="131">
        <f>Seniori!GR23</f>
        <v>11</v>
      </c>
      <c r="GS16" s="131">
        <f>Seniori!GS23</f>
        <v>0</v>
      </c>
      <c r="GT16" s="131">
        <f>Seniori!GT23</f>
        <v>0</v>
      </c>
      <c r="GU16" s="131">
        <f>Seniori!GU23</f>
        <v>0</v>
      </c>
      <c r="GV16" s="131">
        <f>Seniori!GV23</f>
        <v>0</v>
      </c>
      <c r="GW16" s="131">
        <f>Seniori!GW23</f>
        <v>0</v>
      </c>
      <c r="GX16" s="131">
        <f>Seniori!GX23</f>
        <v>7</v>
      </c>
      <c r="GY16" s="131">
        <f>Seniori!GY23</f>
        <v>11</v>
      </c>
      <c r="GZ16" s="131">
        <f>Seniori!GZ23</f>
        <v>0</v>
      </c>
      <c r="HA16" s="131">
        <f>Seniori!HA23</f>
        <v>0</v>
      </c>
      <c r="HB16" s="131">
        <f>Seniori!HB23</f>
        <v>0</v>
      </c>
      <c r="HC16" s="131">
        <f>Seniori!HC23</f>
        <v>0</v>
      </c>
      <c r="HD16" s="131">
        <f>Seniori!HD23</f>
        <v>8</v>
      </c>
      <c r="HE16" s="131">
        <f>Seniori!HE23</f>
        <v>12</v>
      </c>
      <c r="HF16" s="131">
        <f>Seniori!HF23</f>
        <v>0</v>
      </c>
      <c r="HG16" s="131">
        <f>Seniori!HG23</f>
        <v>0</v>
      </c>
      <c r="HH16" s="131">
        <f>Seniori!HH23</f>
        <v>0</v>
      </c>
      <c r="HI16" s="131">
        <f>Seniori!HI23</f>
        <v>0</v>
      </c>
      <c r="HJ16" s="131">
        <f>Seniori!HJ23</f>
        <v>0</v>
      </c>
      <c r="HK16" s="131">
        <f>Seniori!HK23</f>
        <v>10</v>
      </c>
      <c r="HL16" s="131">
        <f>Seniori!HL23</f>
        <v>8</v>
      </c>
      <c r="HM16" s="131">
        <f>Seniori!HM23</f>
        <v>0</v>
      </c>
      <c r="HN16" s="131">
        <f>Seniori!HN23</f>
        <v>0</v>
      </c>
      <c r="HO16" s="131">
        <f>Seniori!HO23</f>
        <v>0</v>
      </c>
      <c r="HP16" s="131">
        <f>Seniori!HP23</f>
        <v>0</v>
      </c>
      <c r="HQ16" s="131">
        <f>Seniori!HQ23</f>
        <v>0</v>
      </c>
      <c r="HR16" s="131">
        <f>Seniori!HR23</f>
        <v>0</v>
      </c>
      <c r="HS16" s="131">
        <f>Seniori!HS23</f>
        <v>0</v>
      </c>
      <c r="HT16" s="131">
        <f>Seniori!HT23</f>
        <v>0</v>
      </c>
      <c r="HU16" s="131">
        <f>Seniori!HU23</f>
        <v>0</v>
      </c>
      <c r="HV16" s="131">
        <f>Seniori!HV23</f>
        <v>0</v>
      </c>
      <c r="HW16" s="131">
        <f>Seniori!HW23</f>
        <v>0</v>
      </c>
      <c r="HX16" s="131">
        <f>Seniori!HX23</f>
        <v>0</v>
      </c>
      <c r="HY16" s="131">
        <f>Seniori!HY23</f>
        <v>0</v>
      </c>
      <c r="HZ16" s="131">
        <f>Seniori!HZ23</f>
        <v>0</v>
      </c>
      <c r="IA16" s="131">
        <f>Seniori!IA23</f>
        <v>0</v>
      </c>
      <c r="IB16" s="131">
        <f>Seniori!IB23</f>
        <v>0</v>
      </c>
      <c r="IC16" s="131">
        <f>Seniori!IC23</f>
        <v>0</v>
      </c>
      <c r="ID16" s="131">
        <f>Seniori!ID23</f>
        <v>0</v>
      </c>
      <c r="IE16" s="131">
        <f>Seniori!IE23</f>
        <v>0</v>
      </c>
      <c r="IF16" s="131">
        <f>Seniori!IF23</f>
        <v>0</v>
      </c>
      <c r="IG16" s="131">
        <f>Seniori!IG23</f>
        <v>0</v>
      </c>
      <c r="IH16" s="131">
        <f>Seniori!IH23</f>
        <v>0</v>
      </c>
      <c r="II16" s="131">
        <f>Seniori!II23</f>
        <v>0</v>
      </c>
      <c r="IJ16" s="131">
        <f>Seniori!IJ23</f>
        <v>0</v>
      </c>
      <c r="IK16" s="131">
        <f>Seniori!IK23</f>
        <v>0</v>
      </c>
      <c r="IL16" s="131">
        <f>Seniori!IL23</f>
        <v>0</v>
      </c>
      <c r="IM16" s="131">
        <f>Seniori!IM23</f>
        <v>0</v>
      </c>
      <c r="IN16" s="131">
        <f>Seniori!IN23</f>
        <v>0</v>
      </c>
      <c r="IO16" s="131">
        <f>Seniori!IO23</f>
        <v>0</v>
      </c>
      <c r="IP16" s="131">
        <f>Seniori!IP23</f>
        <v>0</v>
      </c>
      <c r="IQ16" s="131">
        <f>Seniori!IQ23</f>
        <v>0</v>
      </c>
      <c r="IR16" s="131">
        <f>Seniori!IR23</f>
        <v>0</v>
      </c>
      <c r="IS16" s="131">
        <f>Seniori!IS23</f>
        <v>0</v>
      </c>
      <c r="IT16" s="131">
        <f>Seniori!IT23</f>
        <v>0</v>
      </c>
      <c r="IU16" s="131">
        <f>Seniori!IU23</f>
        <v>0</v>
      </c>
      <c r="IV16" s="131">
        <f>Seniori!IV23</f>
        <v>0</v>
      </c>
      <c r="IW16" s="131">
        <f>Seniori!IW23</f>
        <v>0</v>
      </c>
      <c r="IX16" s="131">
        <f>Seniori!IX23</f>
        <v>0</v>
      </c>
      <c r="IY16" s="131">
        <f>Seniori!IY23</f>
        <v>0</v>
      </c>
      <c r="IZ16" s="131">
        <f>Seniori!IZ23</f>
        <v>0</v>
      </c>
      <c r="JA16" s="131">
        <f>Seniori!JA23</f>
        <v>0</v>
      </c>
      <c r="JB16" s="131">
        <f>Seniori!JB23</f>
        <v>12</v>
      </c>
      <c r="JC16" s="131">
        <f>Seniori!JC23</f>
        <v>15</v>
      </c>
      <c r="JD16" s="131">
        <f>Seniori!JD23</f>
        <v>0</v>
      </c>
      <c r="JE16" s="131">
        <f>Seniori!JE23</f>
        <v>0</v>
      </c>
      <c r="JF16" s="131">
        <f>Seniori!JF23</f>
        <v>0</v>
      </c>
      <c r="JG16" s="131">
        <f>Seniori!JG23</f>
        <v>0</v>
      </c>
      <c r="JH16" s="131">
        <f>Seniori!JH23</f>
        <v>10</v>
      </c>
      <c r="JI16" s="131">
        <f>Seniori!JI23</f>
        <v>17</v>
      </c>
      <c r="JJ16" s="131">
        <f>Seniori!JJ23</f>
        <v>0</v>
      </c>
      <c r="JK16" s="131">
        <f>Seniori!JK23</f>
        <v>0</v>
      </c>
      <c r="JL16" s="131">
        <f>Seniori!JL23</f>
        <v>0</v>
      </c>
      <c r="JM16" s="131">
        <f>Seniori!JM23</f>
        <v>0</v>
      </c>
      <c r="JN16" s="131">
        <f>Seniori!JN23</f>
        <v>0</v>
      </c>
      <c r="JO16" s="131">
        <f>Seniori!JO23</f>
        <v>0</v>
      </c>
      <c r="JP16" s="131">
        <f>Seniori!JP23</f>
        <v>0</v>
      </c>
      <c r="JQ16" s="131">
        <f>Seniori!JQ23</f>
        <v>0</v>
      </c>
      <c r="JR16" s="131">
        <f>Seniori!JR23</f>
        <v>0</v>
      </c>
      <c r="JS16" s="131">
        <f>Seniori!JS23</f>
        <v>0</v>
      </c>
      <c r="JT16" s="131">
        <f>Seniori!JT23</f>
        <v>0</v>
      </c>
      <c r="JU16" s="131">
        <f>Seniori!JU23</f>
        <v>0</v>
      </c>
      <c r="JV16" s="131">
        <f>Seniori!JV23</f>
        <v>0</v>
      </c>
      <c r="JW16" s="131">
        <f>Seniori!JW23</f>
        <v>0</v>
      </c>
      <c r="JX16" s="131">
        <f>Seniori!JX23</f>
        <v>0</v>
      </c>
      <c r="JY16" s="131">
        <f>Seniori!JY23</f>
        <v>0</v>
      </c>
      <c r="JZ16" s="131">
        <f>Seniori!JZ23</f>
        <v>0</v>
      </c>
      <c r="KA16" s="131">
        <f>Seniori!KA23</f>
        <v>0</v>
      </c>
      <c r="KB16" s="131">
        <f>Seniori!KB23</f>
        <v>0</v>
      </c>
      <c r="KC16" s="131">
        <f>Seniori!KC23</f>
        <v>0</v>
      </c>
      <c r="KD16" s="131">
        <f>Seniori!KD23</f>
        <v>0</v>
      </c>
      <c r="KE16" s="131">
        <f>Seniori!KE23</f>
        <v>0</v>
      </c>
      <c r="KF16" s="131">
        <f>Seniori!KF23</f>
        <v>0</v>
      </c>
      <c r="KG16" s="131">
        <f>Seniori!KG23</f>
        <v>0</v>
      </c>
      <c r="KH16" s="131">
        <f>Seniori!KH23</f>
        <v>0</v>
      </c>
      <c r="KI16" s="131">
        <f>Seniori!KI23</f>
        <v>0</v>
      </c>
      <c r="KJ16" s="131">
        <f>Seniori!KJ23</f>
        <v>0</v>
      </c>
      <c r="KK16" s="131">
        <f>Seniori!KK23</f>
        <v>0</v>
      </c>
      <c r="KL16" s="131">
        <f>Seniori!KL23</f>
        <v>0</v>
      </c>
      <c r="KM16" s="131">
        <f>Seniori!KM23</f>
        <v>0</v>
      </c>
      <c r="KN16" s="131">
        <f>Seniori!KN23</f>
        <v>0</v>
      </c>
      <c r="KO16" s="131">
        <f>Seniori!KO23</f>
        <v>0</v>
      </c>
      <c r="KP16" s="131">
        <f>Seniori!KP23</f>
        <v>0</v>
      </c>
      <c r="KQ16" s="131">
        <f>Seniori!KQ23</f>
        <v>3</v>
      </c>
      <c r="KR16" s="131">
        <f>Seniori!KR23</f>
        <v>12</v>
      </c>
      <c r="KS16" s="131">
        <f>Seniori!KS23</f>
        <v>0</v>
      </c>
      <c r="KT16" s="131">
        <f>Seniori!KT23</f>
        <v>0</v>
      </c>
      <c r="KU16" s="131">
        <f>Seniori!KU23</f>
        <v>0</v>
      </c>
      <c r="KV16" s="131">
        <f>Seniori!KV23</f>
        <v>0</v>
      </c>
      <c r="KW16" s="131">
        <f>Seniori!KW23</f>
        <v>0</v>
      </c>
      <c r="KX16" s="131">
        <f>Seniori!KX23</f>
        <v>11</v>
      </c>
      <c r="KY16" s="131">
        <f>Seniori!KY23</f>
        <v>7</v>
      </c>
      <c r="KZ16" s="131">
        <f>Seniori!KZ23</f>
        <v>0</v>
      </c>
      <c r="LA16" s="131">
        <f>Seniori!LA23</f>
        <v>0</v>
      </c>
      <c r="LB16" s="131">
        <f>Seniori!LB23</f>
        <v>0</v>
      </c>
      <c r="LC16" s="131">
        <f>Seniori!LC23</f>
        <v>0</v>
      </c>
      <c r="LD16" s="131">
        <f>Seniori!LD23</f>
        <v>0</v>
      </c>
      <c r="LE16" s="131">
        <f>Seniori!LE23</f>
        <v>0</v>
      </c>
      <c r="LF16" s="131">
        <f>Seniori!LF23</f>
        <v>0</v>
      </c>
      <c r="LG16" s="131">
        <f>Seniori!LG23</f>
        <v>0</v>
      </c>
      <c r="LH16" s="131">
        <f>Seniori!LH23</f>
        <v>0</v>
      </c>
      <c r="LI16" s="131">
        <f>Seniori!LI23</f>
        <v>0</v>
      </c>
      <c r="LJ16" s="131">
        <f>Seniori!LJ23</f>
        <v>0</v>
      </c>
      <c r="LK16" s="131">
        <f>Seniori!LK23</f>
        <v>0</v>
      </c>
      <c r="LL16" s="131">
        <f>Seniori!LL23</f>
        <v>0</v>
      </c>
      <c r="LM16" s="131">
        <f>Seniori!LM23</f>
        <v>0</v>
      </c>
      <c r="LN16" s="131">
        <f>Seniori!LN23</f>
        <v>0</v>
      </c>
      <c r="LO16" s="131">
        <f>Seniori!LO23</f>
        <v>0</v>
      </c>
      <c r="LP16" s="131">
        <f>Seniori!LP23</f>
        <v>0</v>
      </c>
      <c r="LQ16" s="131">
        <f>Seniori!LQ23</f>
        <v>0</v>
      </c>
      <c r="LR16" s="131">
        <f>Seniori!LR23</f>
        <v>0</v>
      </c>
      <c r="LS16" s="131">
        <f>Seniori!LS23</f>
        <v>0</v>
      </c>
      <c r="LT16" s="131">
        <f>Seniori!LT23</f>
        <v>0</v>
      </c>
      <c r="LU16" s="131">
        <f>Seniori!LU23</f>
        <v>0</v>
      </c>
      <c r="LV16" s="131">
        <f>Seniori!LV23</f>
        <v>0</v>
      </c>
      <c r="LW16" s="131">
        <f>Seniori!LW23</f>
        <v>0</v>
      </c>
      <c r="LX16" s="131">
        <f>Seniori!LX23</f>
        <v>0</v>
      </c>
      <c r="LY16" s="131">
        <f>Seniori!LY23</f>
        <v>0</v>
      </c>
      <c r="LZ16" s="131">
        <f>Seniori!LZ23</f>
        <v>0</v>
      </c>
      <c r="MA16" s="131">
        <f>Seniori!MA23</f>
        <v>0</v>
      </c>
      <c r="MB16" s="131">
        <f>Seniori!MB23</f>
        <v>0</v>
      </c>
      <c r="MC16" s="131">
        <f>Seniori!MC23</f>
        <v>0</v>
      </c>
      <c r="MD16" s="131">
        <f>Seniori!MD23</f>
        <v>0</v>
      </c>
      <c r="ME16" s="131">
        <f>Seniori!ME23</f>
        <v>0</v>
      </c>
    </row>
    <row r="17" spans="1:343" s="1" customFormat="1" ht="18" customHeight="1" x14ac:dyDescent="0.2">
      <c r="A17" s="12">
        <v>10</v>
      </c>
      <c r="B17" s="11" t="s">
        <v>369</v>
      </c>
      <c r="E17" s="84" t="s">
        <v>147</v>
      </c>
      <c r="F17" s="1">
        <v>7365</v>
      </c>
      <c r="G17" s="9" t="s">
        <v>220</v>
      </c>
      <c r="H17" s="4" t="s">
        <v>77</v>
      </c>
      <c r="I17" s="1">
        <f>SUM(K17:ME17)</f>
        <v>175.60000000000002</v>
      </c>
      <c r="J17" s="12">
        <f>Tabuľka3[[#This Row],[Stĺpec9]]</f>
        <v>175.60000000000002</v>
      </c>
      <c r="K17" s="131">
        <f>Juniori!K9</f>
        <v>0</v>
      </c>
      <c r="L17" s="131">
        <f>Juniori!L9</f>
        <v>0</v>
      </c>
      <c r="M17" s="131">
        <f>Juniori!M9</f>
        <v>0</v>
      </c>
      <c r="N17" s="131">
        <f>Juniori!N9</f>
        <v>0</v>
      </c>
      <c r="O17" s="131">
        <f>Juniori!O9</f>
        <v>0</v>
      </c>
      <c r="P17" s="131">
        <f>Juniori!P9</f>
        <v>0</v>
      </c>
      <c r="Q17" s="131">
        <f>Juniori!Q9</f>
        <v>0</v>
      </c>
      <c r="R17" s="131">
        <f>Juniori!R9</f>
        <v>0</v>
      </c>
      <c r="S17" s="131">
        <f>Juniori!S9</f>
        <v>0</v>
      </c>
      <c r="T17" s="131">
        <f>Juniori!T9</f>
        <v>0</v>
      </c>
      <c r="U17" s="131">
        <f>Juniori!U9</f>
        <v>0</v>
      </c>
      <c r="V17" s="131">
        <f>Juniori!V9</f>
        <v>0</v>
      </c>
      <c r="W17" s="131">
        <f>Juniori!W9</f>
        <v>0</v>
      </c>
      <c r="X17" s="131">
        <f>Juniori!X9</f>
        <v>0</v>
      </c>
      <c r="Y17" s="131">
        <f>Juniori!Y9</f>
        <v>0</v>
      </c>
      <c r="Z17" s="131">
        <f>Juniori!Z9</f>
        <v>0</v>
      </c>
      <c r="AA17" s="131">
        <f>Juniori!AA9</f>
        <v>0</v>
      </c>
      <c r="AB17" s="131">
        <f>Juniori!AB9</f>
        <v>0</v>
      </c>
      <c r="AC17" s="131">
        <f>Juniori!AC9</f>
        <v>0</v>
      </c>
      <c r="AD17" s="131">
        <f>Juniori!AD9</f>
        <v>0</v>
      </c>
      <c r="AE17" s="131">
        <f>Juniori!AE9</f>
        <v>0</v>
      </c>
      <c r="AF17" s="131">
        <f>Juniori!AF9</f>
        <v>0</v>
      </c>
      <c r="AG17" s="131">
        <f>Juniori!AG9</f>
        <v>0</v>
      </c>
      <c r="AH17" s="131">
        <f>Juniori!AH9</f>
        <v>0</v>
      </c>
      <c r="AI17" s="131">
        <f>Juniori!AI9</f>
        <v>0</v>
      </c>
      <c r="AJ17" s="131">
        <f>Juniori!AJ9</f>
        <v>0</v>
      </c>
      <c r="AK17" s="131">
        <f>Juniori!AK9</f>
        <v>0</v>
      </c>
      <c r="AL17" s="131">
        <f>Juniori!AL9</f>
        <v>0</v>
      </c>
      <c r="AM17" s="131">
        <f>Juniori!AM9</f>
        <v>0</v>
      </c>
      <c r="AN17" s="131">
        <f>Juniori!AN9</f>
        <v>0</v>
      </c>
      <c r="AO17" s="131">
        <f>Juniori!AO9</f>
        <v>0</v>
      </c>
      <c r="AP17" s="131">
        <f>Juniori!AP9</f>
        <v>0</v>
      </c>
      <c r="AQ17" s="131">
        <f>Juniori!AQ9</f>
        <v>0</v>
      </c>
      <c r="AR17" s="131">
        <f>Juniori!AR9</f>
        <v>0</v>
      </c>
      <c r="AS17" s="131">
        <f>Juniori!AS9</f>
        <v>0</v>
      </c>
      <c r="AT17" s="131">
        <f>Juniori!AT9</f>
        <v>0</v>
      </c>
      <c r="AU17" s="131">
        <f>Juniori!AU9</f>
        <v>0</v>
      </c>
      <c r="AV17" s="131">
        <f>Juniori!AV9</f>
        <v>0</v>
      </c>
      <c r="AW17" s="131">
        <f>Juniori!AW9</f>
        <v>0</v>
      </c>
      <c r="AX17" s="131">
        <f>Juniori!AX9</f>
        <v>0</v>
      </c>
      <c r="AY17" s="131">
        <f>Juniori!AY9</f>
        <v>0</v>
      </c>
      <c r="AZ17" s="131">
        <f>Juniori!AZ9</f>
        <v>0</v>
      </c>
      <c r="BA17" s="131">
        <f>Juniori!BA9</f>
        <v>0</v>
      </c>
      <c r="BB17" s="131">
        <f>Juniori!BB9</f>
        <v>0</v>
      </c>
      <c r="BC17" s="131">
        <f>Juniori!BC9</f>
        <v>0</v>
      </c>
      <c r="BD17" s="131">
        <f>Juniori!BD9</f>
        <v>0</v>
      </c>
      <c r="BE17" s="131">
        <f>Juniori!BE9</f>
        <v>0</v>
      </c>
      <c r="BF17" s="131">
        <f>Juniori!BF9</f>
        <v>0</v>
      </c>
      <c r="BG17" s="131">
        <f>Juniori!BG9</f>
        <v>0</v>
      </c>
      <c r="BH17" s="131">
        <f>Juniori!BH9</f>
        <v>0</v>
      </c>
      <c r="BI17" s="131">
        <f>Juniori!BI9</f>
        <v>0</v>
      </c>
      <c r="BJ17" s="131">
        <f>Juniori!BJ9</f>
        <v>0</v>
      </c>
      <c r="BK17" s="131">
        <f>Juniori!BK9</f>
        <v>0</v>
      </c>
      <c r="BL17" s="131">
        <f>Juniori!BL9</f>
        <v>0</v>
      </c>
      <c r="BM17" s="131">
        <f>Juniori!BM9</f>
        <v>0</v>
      </c>
      <c r="BN17" s="131">
        <f>Juniori!BN9</f>
        <v>0</v>
      </c>
      <c r="BO17" s="131">
        <f>Juniori!BO9</f>
        <v>8.4</v>
      </c>
      <c r="BP17" s="131">
        <f>Juniori!BP9</f>
        <v>0</v>
      </c>
      <c r="BQ17" s="131">
        <f>Juniori!BQ9</f>
        <v>9.6</v>
      </c>
      <c r="BR17" s="131">
        <f>Juniori!BR9</f>
        <v>0</v>
      </c>
      <c r="BS17" s="131">
        <f>Juniori!BS9</f>
        <v>0</v>
      </c>
      <c r="BT17" s="131">
        <f>Juniori!BT9</f>
        <v>0</v>
      </c>
      <c r="BU17" s="131">
        <f>Juniori!BU9</f>
        <v>0</v>
      </c>
      <c r="BV17" s="131">
        <f>Juniori!BV9</f>
        <v>0</v>
      </c>
      <c r="BW17" s="131">
        <f>Juniori!BW9</f>
        <v>0</v>
      </c>
      <c r="BX17" s="131">
        <f>Juniori!BX9</f>
        <v>0</v>
      </c>
      <c r="BY17" s="131">
        <f>Juniori!BY9</f>
        <v>0</v>
      </c>
      <c r="BZ17" s="131">
        <f>Juniori!BZ9</f>
        <v>0</v>
      </c>
      <c r="CA17" s="131">
        <f>Juniori!CA9</f>
        <v>13</v>
      </c>
      <c r="CB17" s="131">
        <f>Juniori!CB9</f>
        <v>0</v>
      </c>
      <c r="CC17" s="131">
        <f>Juniori!CC9</f>
        <v>0</v>
      </c>
      <c r="CD17" s="131">
        <f>Juniori!CD9</f>
        <v>0</v>
      </c>
      <c r="CE17" s="131">
        <f>Juniori!CE9</f>
        <v>0</v>
      </c>
      <c r="CF17" s="131">
        <f>Juniori!CF9</f>
        <v>0</v>
      </c>
      <c r="CG17" s="131">
        <f>Juniori!CG9</f>
        <v>0</v>
      </c>
      <c r="CH17" s="131">
        <f>Juniori!CH9</f>
        <v>0</v>
      </c>
      <c r="CI17" s="131">
        <f>Juniori!CI9</f>
        <v>0</v>
      </c>
      <c r="CJ17" s="131">
        <f>Juniori!CJ9</f>
        <v>0</v>
      </c>
      <c r="CK17" s="131">
        <f>Juniori!CK9</f>
        <v>0</v>
      </c>
      <c r="CL17" s="131">
        <f>Juniori!CL9</f>
        <v>0</v>
      </c>
      <c r="CM17" s="131">
        <f>Juniori!CM9</f>
        <v>0</v>
      </c>
      <c r="CN17" s="131">
        <f>Juniori!CN9</f>
        <v>0</v>
      </c>
      <c r="CO17" s="131">
        <f>Juniori!CO9</f>
        <v>0</v>
      </c>
      <c r="CP17" s="131">
        <f>Juniori!CP9</f>
        <v>0</v>
      </c>
      <c r="CQ17" s="131">
        <f>Juniori!CQ9</f>
        <v>0</v>
      </c>
      <c r="CR17" s="131">
        <f>Juniori!CR9</f>
        <v>7.1999999999999993</v>
      </c>
      <c r="CS17" s="131">
        <f>Juniori!CS9</f>
        <v>0</v>
      </c>
      <c r="CT17" s="131">
        <f>Juniori!CT9</f>
        <v>13.2</v>
      </c>
      <c r="CU17" s="131">
        <f>Juniori!CU9</f>
        <v>0</v>
      </c>
      <c r="CV17" s="131">
        <f>Juniori!CV9</f>
        <v>0</v>
      </c>
      <c r="CW17" s="131">
        <f>Juniori!CW9</f>
        <v>0</v>
      </c>
      <c r="CX17" s="131">
        <f>Juniori!CX9</f>
        <v>0</v>
      </c>
      <c r="CY17" s="131">
        <f>Juniori!CY9</f>
        <v>0</v>
      </c>
      <c r="CZ17" s="131">
        <f>Juniori!CZ9</f>
        <v>0</v>
      </c>
      <c r="DA17" s="131">
        <f>Juniori!DA9</f>
        <v>0</v>
      </c>
      <c r="DB17" s="131">
        <f>Juniori!DB9</f>
        <v>0</v>
      </c>
      <c r="DC17" s="131">
        <f>Juniori!DC9</f>
        <v>0</v>
      </c>
      <c r="DD17" s="131">
        <f>Juniori!DD9</f>
        <v>0</v>
      </c>
      <c r="DE17" s="131">
        <f>Juniori!DE9</f>
        <v>0</v>
      </c>
      <c r="DF17" s="131">
        <f>Juniori!DF9</f>
        <v>0</v>
      </c>
      <c r="DG17" s="131">
        <f>Juniori!DG9</f>
        <v>0</v>
      </c>
      <c r="DH17" s="131">
        <f>Juniori!DH9</f>
        <v>0</v>
      </c>
      <c r="DI17" s="131">
        <f>Juniori!DI9</f>
        <v>0</v>
      </c>
      <c r="DJ17" s="131">
        <f>Juniori!DJ9</f>
        <v>0</v>
      </c>
      <c r="DK17" s="131">
        <f>Juniori!DK9</f>
        <v>0</v>
      </c>
      <c r="DL17" s="131">
        <f>Juniori!DL9</f>
        <v>0</v>
      </c>
      <c r="DM17" s="131">
        <f>Juniori!DM9</f>
        <v>0</v>
      </c>
      <c r="DN17" s="131">
        <f>Juniori!DN9</f>
        <v>0</v>
      </c>
      <c r="DO17" s="131">
        <f>Juniori!DO9</f>
        <v>0</v>
      </c>
      <c r="DP17" s="131">
        <f>Juniori!DP9</f>
        <v>0</v>
      </c>
      <c r="DQ17" s="131">
        <f>Juniori!DQ9</f>
        <v>0</v>
      </c>
      <c r="DR17" s="131">
        <f>Juniori!DR9</f>
        <v>0</v>
      </c>
      <c r="DS17" s="131">
        <f>Juniori!DS9</f>
        <v>0</v>
      </c>
      <c r="DT17" s="131">
        <f>Juniori!DT9</f>
        <v>0</v>
      </c>
      <c r="DU17" s="131">
        <f>Juniori!DU9</f>
        <v>0</v>
      </c>
      <c r="DV17" s="131">
        <f>Juniori!DV9</f>
        <v>0</v>
      </c>
      <c r="DW17" s="131">
        <f>Juniori!DW9</f>
        <v>0</v>
      </c>
      <c r="DX17" s="131">
        <f>Juniori!DX9</f>
        <v>0</v>
      </c>
      <c r="DY17" s="131">
        <f>Juniori!DY9</f>
        <v>0</v>
      </c>
      <c r="DZ17" s="131">
        <f>Juniori!DZ9</f>
        <v>0</v>
      </c>
      <c r="EA17" s="131">
        <f>Juniori!EA9</f>
        <v>0</v>
      </c>
      <c r="EB17" s="131">
        <f>Juniori!EB9</f>
        <v>0</v>
      </c>
      <c r="EC17" s="131">
        <f>Juniori!EC9</f>
        <v>0</v>
      </c>
      <c r="ED17" s="131">
        <f>Juniori!ED9</f>
        <v>0</v>
      </c>
      <c r="EE17" s="131">
        <f>Juniori!EE9</f>
        <v>0</v>
      </c>
      <c r="EF17" s="131">
        <f>Juniori!EF9</f>
        <v>0</v>
      </c>
      <c r="EG17" s="131">
        <f>Juniori!EG9</f>
        <v>0</v>
      </c>
      <c r="EH17" s="131">
        <f>Juniori!EH9</f>
        <v>0</v>
      </c>
      <c r="EI17" s="131">
        <f>Juniori!EI9</f>
        <v>0</v>
      </c>
      <c r="EJ17" s="131">
        <f>Juniori!EJ9</f>
        <v>0</v>
      </c>
      <c r="EK17" s="131">
        <f>Juniori!EK9</f>
        <v>0</v>
      </c>
      <c r="EL17" s="131">
        <f>Juniori!EL9</f>
        <v>0</v>
      </c>
      <c r="EM17" s="131">
        <f>Juniori!EM9</f>
        <v>0</v>
      </c>
      <c r="EN17" s="131">
        <f>Juniori!EN9</f>
        <v>0</v>
      </c>
      <c r="EO17" s="131">
        <f>Juniori!EO9</f>
        <v>0</v>
      </c>
      <c r="EP17" s="131">
        <f>Juniori!EP9</f>
        <v>0</v>
      </c>
      <c r="EQ17" s="131">
        <f>Juniori!EQ9</f>
        <v>0</v>
      </c>
      <c r="ER17" s="131">
        <f>Juniori!ER9</f>
        <v>0</v>
      </c>
      <c r="ES17" s="131">
        <f>Juniori!ES9</f>
        <v>0</v>
      </c>
      <c r="ET17" s="131">
        <f>Juniori!ET9</f>
        <v>0</v>
      </c>
      <c r="EU17" s="131">
        <f>Juniori!EU9</f>
        <v>0</v>
      </c>
      <c r="EV17" s="131">
        <f>Juniori!EV9</f>
        <v>0</v>
      </c>
      <c r="EW17" s="131">
        <f>Juniori!EW9</f>
        <v>0</v>
      </c>
      <c r="EX17" s="131">
        <f>Juniori!EX9</f>
        <v>0</v>
      </c>
      <c r="EY17" s="131">
        <f>Juniori!EY9</f>
        <v>0</v>
      </c>
      <c r="EZ17" s="131">
        <f>Juniori!EZ9</f>
        <v>0</v>
      </c>
      <c r="FA17" s="131">
        <f>Juniori!FA9</f>
        <v>0</v>
      </c>
      <c r="FB17" s="131">
        <f>Juniori!FB9</f>
        <v>0</v>
      </c>
      <c r="FC17" s="131">
        <f>Juniori!FC9</f>
        <v>0</v>
      </c>
      <c r="FD17" s="131">
        <f>Juniori!FD9</f>
        <v>0</v>
      </c>
      <c r="FE17" s="131">
        <f>Juniori!FE9</f>
        <v>0</v>
      </c>
      <c r="FF17" s="131">
        <f>Juniori!FF9</f>
        <v>0</v>
      </c>
      <c r="FG17" s="131">
        <f>Juniori!FG9</f>
        <v>0</v>
      </c>
      <c r="FH17" s="131">
        <f>Juniori!FH9</f>
        <v>0</v>
      </c>
      <c r="FI17" s="131">
        <f>Juniori!FI9</f>
        <v>0</v>
      </c>
      <c r="FJ17" s="131">
        <f>Juniori!FJ9</f>
        <v>0</v>
      </c>
      <c r="FK17" s="131">
        <f>Juniori!FK9</f>
        <v>0</v>
      </c>
      <c r="FL17" s="131">
        <f>Juniori!FL9</f>
        <v>0</v>
      </c>
      <c r="FM17" s="131">
        <f>Juniori!FM9</f>
        <v>0</v>
      </c>
      <c r="FN17" s="131">
        <f>Juniori!FN9</f>
        <v>0</v>
      </c>
      <c r="FO17" s="131">
        <f>Juniori!FO9</f>
        <v>0</v>
      </c>
      <c r="FP17" s="131">
        <f>Juniori!FP9</f>
        <v>0</v>
      </c>
      <c r="FQ17" s="131">
        <f>Juniori!FQ9</f>
        <v>0</v>
      </c>
      <c r="FR17" s="131">
        <f>Juniori!FR9</f>
        <v>0</v>
      </c>
      <c r="FS17" s="131">
        <f>Juniori!FS9</f>
        <v>0</v>
      </c>
      <c r="FT17" s="131">
        <f>Juniori!FT9</f>
        <v>0</v>
      </c>
      <c r="FU17" s="131">
        <f>Juniori!FU9</f>
        <v>0</v>
      </c>
      <c r="FV17" s="131">
        <f>Juniori!FV9</f>
        <v>15</v>
      </c>
      <c r="FW17" s="131">
        <f>Juniori!FW9</f>
        <v>0</v>
      </c>
      <c r="FX17" s="131">
        <f>Juniori!FX9</f>
        <v>0</v>
      </c>
      <c r="FY17" s="131">
        <f>Juniori!FY9</f>
        <v>0</v>
      </c>
      <c r="FZ17" s="131">
        <f>Juniori!FZ9</f>
        <v>0</v>
      </c>
      <c r="GA17" s="131">
        <f>Juniori!GA9</f>
        <v>0</v>
      </c>
      <c r="GB17" s="131">
        <f>Juniori!GB9</f>
        <v>0</v>
      </c>
      <c r="GC17" s="131">
        <f>Juniori!GC9</f>
        <v>0</v>
      </c>
      <c r="GD17" s="131">
        <f>Juniori!GD9</f>
        <v>0</v>
      </c>
      <c r="GE17" s="131">
        <f>Juniori!GE9</f>
        <v>0</v>
      </c>
      <c r="GF17" s="131">
        <f>Juniori!GF9</f>
        <v>15</v>
      </c>
      <c r="GG17" s="131">
        <f>Juniori!GG9</f>
        <v>0</v>
      </c>
      <c r="GH17" s="131">
        <f>Juniori!GH9</f>
        <v>0</v>
      </c>
      <c r="GI17" s="131">
        <f>Juniori!GI9</f>
        <v>0</v>
      </c>
      <c r="GJ17" s="131">
        <f>Juniori!GJ9</f>
        <v>0</v>
      </c>
      <c r="GK17" s="131">
        <f>Juniori!GK9</f>
        <v>0</v>
      </c>
      <c r="GL17" s="131">
        <f>Juniori!GL9</f>
        <v>0</v>
      </c>
      <c r="GM17" s="131">
        <f>Juniori!GM9</f>
        <v>0</v>
      </c>
      <c r="GN17" s="131">
        <f>Juniori!GN9</f>
        <v>0</v>
      </c>
      <c r="GO17" s="131">
        <f>Juniori!GO9</f>
        <v>0</v>
      </c>
      <c r="GP17" s="131">
        <f>Juniori!GP9</f>
        <v>0</v>
      </c>
      <c r="GQ17" s="131">
        <f>Juniori!GQ9</f>
        <v>0</v>
      </c>
      <c r="GR17" s="131">
        <f>Juniori!GR9</f>
        <v>0</v>
      </c>
      <c r="GS17" s="131">
        <f>Juniori!GS9</f>
        <v>0</v>
      </c>
      <c r="GT17" s="131">
        <f>Juniori!GT9</f>
        <v>0</v>
      </c>
      <c r="GU17" s="131">
        <f>Juniori!GU9</f>
        <v>0</v>
      </c>
      <c r="GV17" s="131">
        <f>Juniori!GV9</f>
        <v>0</v>
      </c>
      <c r="GW17" s="131">
        <f>Juniori!GW9</f>
        <v>0</v>
      </c>
      <c r="GX17" s="131">
        <f>Juniori!GX9</f>
        <v>0</v>
      </c>
      <c r="GY17" s="131">
        <f>Juniori!GY9</f>
        <v>0</v>
      </c>
      <c r="GZ17" s="131">
        <f>Juniori!GZ9</f>
        <v>0</v>
      </c>
      <c r="HA17" s="131">
        <f>Juniori!HA9</f>
        <v>0</v>
      </c>
      <c r="HB17" s="131">
        <f>Juniori!HB9</f>
        <v>0</v>
      </c>
      <c r="HC17" s="131">
        <f>Juniori!HC9</f>
        <v>0</v>
      </c>
      <c r="HD17" s="131">
        <f>Juniori!HD9</f>
        <v>0</v>
      </c>
      <c r="HE17" s="131">
        <f>Juniori!HE9</f>
        <v>0</v>
      </c>
      <c r="HF17" s="131">
        <f>Juniori!HF9</f>
        <v>0</v>
      </c>
      <c r="HG17" s="131">
        <f>Juniori!HG9</f>
        <v>0</v>
      </c>
      <c r="HH17" s="131">
        <f>Juniori!HH9</f>
        <v>0</v>
      </c>
      <c r="HI17" s="131">
        <f>Juniori!HI9</f>
        <v>0</v>
      </c>
      <c r="HJ17" s="131">
        <f>Juniori!HJ9</f>
        <v>0</v>
      </c>
      <c r="HK17" s="131">
        <f>Juniori!HK9</f>
        <v>0</v>
      </c>
      <c r="HL17" s="131">
        <f>Juniori!HL9</f>
        <v>0</v>
      </c>
      <c r="HM17" s="131">
        <f>Juniori!HM9</f>
        <v>0</v>
      </c>
      <c r="HN17" s="131">
        <f>Juniori!HN9</f>
        <v>0</v>
      </c>
      <c r="HO17" s="131">
        <f>Juniori!HO9</f>
        <v>0</v>
      </c>
      <c r="HP17" s="131">
        <f>Juniori!HP9</f>
        <v>0</v>
      </c>
      <c r="HQ17" s="131">
        <f>Juniori!HQ9</f>
        <v>0</v>
      </c>
      <c r="HR17" s="131">
        <f>Juniori!HR9</f>
        <v>0</v>
      </c>
      <c r="HS17" s="131">
        <f>Juniori!HS9</f>
        <v>0</v>
      </c>
      <c r="HT17" s="131">
        <f>Juniori!HT9</f>
        <v>0</v>
      </c>
      <c r="HU17" s="131">
        <f>Juniori!HU9</f>
        <v>0</v>
      </c>
      <c r="HV17" s="131">
        <f>Juniori!HV9</f>
        <v>0</v>
      </c>
      <c r="HW17" s="131">
        <f>Juniori!HW9</f>
        <v>15.6</v>
      </c>
      <c r="HX17" s="131">
        <f>Juniori!HX9</f>
        <v>0</v>
      </c>
      <c r="HY17" s="131">
        <f>Juniori!HY9</f>
        <v>0</v>
      </c>
      <c r="HZ17" s="131">
        <f>Juniori!HZ9</f>
        <v>0</v>
      </c>
      <c r="IA17" s="131">
        <f>Juniori!IA9</f>
        <v>0</v>
      </c>
      <c r="IB17" s="131">
        <f>Juniori!IB9</f>
        <v>18</v>
      </c>
      <c r="IC17" s="131">
        <f>Juniori!IC9</f>
        <v>10.799999999999999</v>
      </c>
      <c r="ID17" s="131">
        <f>Juniori!ID9</f>
        <v>3.5999999999999996</v>
      </c>
      <c r="IE17" s="131">
        <f>Juniori!IE9</f>
        <v>0</v>
      </c>
      <c r="IF17" s="131">
        <f>Juniori!IF9</f>
        <v>0</v>
      </c>
      <c r="IG17" s="131">
        <f>Juniori!IG9</f>
        <v>0</v>
      </c>
      <c r="IH17" s="131">
        <f>Juniori!IH9</f>
        <v>0</v>
      </c>
      <c r="II17" s="131">
        <f>Juniori!II9</f>
        <v>0</v>
      </c>
      <c r="IJ17" s="131">
        <f>Juniori!IJ9</f>
        <v>0</v>
      </c>
      <c r="IK17" s="131">
        <f>Juniori!IK9</f>
        <v>0</v>
      </c>
      <c r="IL17" s="131">
        <f>Juniori!IL9</f>
        <v>0</v>
      </c>
      <c r="IM17" s="131">
        <f>Juniori!IM9</f>
        <v>0</v>
      </c>
      <c r="IN17" s="131">
        <f>Juniori!IN9</f>
        <v>0</v>
      </c>
      <c r="IO17" s="131">
        <f>Juniori!IO9</f>
        <v>0</v>
      </c>
      <c r="IP17" s="131">
        <f>Juniori!IP9</f>
        <v>0</v>
      </c>
      <c r="IQ17" s="131">
        <f>Juniori!IQ9</f>
        <v>0</v>
      </c>
      <c r="IR17" s="131">
        <f>Juniori!IR9</f>
        <v>0</v>
      </c>
      <c r="IS17" s="131">
        <f>Juniori!IS9</f>
        <v>0</v>
      </c>
      <c r="IT17" s="131">
        <f>Juniori!IT9</f>
        <v>0</v>
      </c>
      <c r="IU17" s="131">
        <f>Juniori!IU9</f>
        <v>0</v>
      </c>
      <c r="IV17" s="131">
        <f>Juniori!IV9</f>
        <v>14.399999999999999</v>
      </c>
      <c r="IW17" s="131">
        <f>Juniori!IW9</f>
        <v>16.8</v>
      </c>
      <c r="IX17" s="131">
        <f>Juniori!IX9</f>
        <v>0</v>
      </c>
      <c r="IY17" s="131">
        <f>Juniori!IY9</f>
        <v>0</v>
      </c>
      <c r="IZ17" s="131">
        <f>Juniori!IZ9</f>
        <v>0</v>
      </c>
      <c r="JA17" s="131">
        <f>Juniori!JA9</f>
        <v>0</v>
      </c>
      <c r="JB17" s="131">
        <f>Juniori!JB9</f>
        <v>0</v>
      </c>
      <c r="JC17" s="131">
        <f>Juniori!JC9</f>
        <v>0</v>
      </c>
      <c r="JD17" s="131">
        <f>Juniori!JD9</f>
        <v>0</v>
      </c>
      <c r="JE17" s="131">
        <f>Juniori!JE9</f>
        <v>0</v>
      </c>
      <c r="JF17" s="131">
        <f>Juniori!JF9</f>
        <v>0</v>
      </c>
      <c r="JG17" s="131">
        <f>Juniori!JG9</f>
        <v>0</v>
      </c>
      <c r="JH17" s="131">
        <f>Juniori!JH9</f>
        <v>0</v>
      </c>
      <c r="JI17" s="131">
        <f>Juniori!JI9</f>
        <v>0</v>
      </c>
      <c r="JJ17" s="131">
        <f>Juniori!JJ9</f>
        <v>0</v>
      </c>
      <c r="JK17" s="131">
        <f>Juniori!JK9</f>
        <v>0</v>
      </c>
      <c r="JL17" s="131">
        <f>Juniori!JL9</f>
        <v>0</v>
      </c>
      <c r="JM17" s="131">
        <f>Juniori!JM9</f>
        <v>0</v>
      </c>
      <c r="JN17" s="131">
        <f>Juniori!JN9</f>
        <v>0</v>
      </c>
      <c r="JO17" s="131">
        <f>Juniori!JO9</f>
        <v>0</v>
      </c>
      <c r="JP17" s="131">
        <f>Juniori!JP9</f>
        <v>0</v>
      </c>
      <c r="JQ17" s="131">
        <f>Juniori!JQ9</f>
        <v>0</v>
      </c>
      <c r="JR17" s="131">
        <f>Juniori!JR9</f>
        <v>0</v>
      </c>
      <c r="JS17" s="131">
        <f>Juniori!JS9</f>
        <v>0</v>
      </c>
      <c r="JT17" s="131">
        <f>Juniori!JT9</f>
        <v>0</v>
      </c>
      <c r="JU17" s="131">
        <f>Juniori!JU9</f>
        <v>0</v>
      </c>
      <c r="JV17" s="131">
        <f>Juniori!JV9</f>
        <v>0</v>
      </c>
      <c r="JW17" s="131">
        <f>Juniori!JW9</f>
        <v>0</v>
      </c>
      <c r="JX17" s="131">
        <f>Juniori!JX9</f>
        <v>0</v>
      </c>
      <c r="JY17" s="131">
        <f>Juniori!JY9</f>
        <v>0</v>
      </c>
      <c r="JZ17" s="131">
        <f>Juniori!JZ9</f>
        <v>0</v>
      </c>
      <c r="KA17" s="131">
        <f>Juniori!KA9</f>
        <v>0</v>
      </c>
      <c r="KB17" s="131">
        <f>Juniori!KB9</f>
        <v>0</v>
      </c>
      <c r="KC17" s="131">
        <f>Juniori!KC9</f>
        <v>0</v>
      </c>
      <c r="KD17" s="131">
        <f>Juniori!KD9</f>
        <v>0</v>
      </c>
      <c r="KE17" s="131">
        <f>Juniori!KE9</f>
        <v>0</v>
      </c>
      <c r="KF17" s="131">
        <f>Juniori!KF9</f>
        <v>0</v>
      </c>
      <c r="KG17" s="131">
        <f>Juniori!KG9</f>
        <v>0</v>
      </c>
      <c r="KH17" s="131">
        <f>Juniori!KH9</f>
        <v>0</v>
      </c>
      <c r="KI17" s="131">
        <f>Juniori!KI9</f>
        <v>0</v>
      </c>
      <c r="KJ17" s="131">
        <f>Juniori!KJ9</f>
        <v>0</v>
      </c>
      <c r="KK17" s="131">
        <f>Juniori!KK9</f>
        <v>15</v>
      </c>
      <c r="KL17" s="131">
        <f>Juniori!KL9</f>
        <v>0</v>
      </c>
      <c r="KM17" s="131">
        <f>Juniori!KM9</f>
        <v>0</v>
      </c>
      <c r="KN17" s="131">
        <f>Juniori!KN9</f>
        <v>0</v>
      </c>
      <c r="KO17" s="131">
        <f>Juniori!KO9</f>
        <v>0</v>
      </c>
      <c r="KP17" s="131">
        <f>Juniori!KP9</f>
        <v>0</v>
      </c>
      <c r="KQ17" s="131">
        <f>Juniori!KQ9</f>
        <v>0</v>
      </c>
      <c r="KR17" s="131">
        <f>Juniori!KR9</f>
        <v>0</v>
      </c>
      <c r="KS17" s="131">
        <f>Juniori!KS9</f>
        <v>0</v>
      </c>
      <c r="KT17" s="131">
        <f>Juniori!KT9</f>
        <v>0</v>
      </c>
      <c r="KU17" s="131">
        <f>Juniori!KU9</f>
        <v>0</v>
      </c>
      <c r="KV17" s="131">
        <f>Juniori!KV9</f>
        <v>0</v>
      </c>
      <c r="KW17" s="131">
        <f>Juniori!KW9</f>
        <v>0</v>
      </c>
      <c r="KX17" s="131">
        <f>Juniori!KX9</f>
        <v>0</v>
      </c>
      <c r="KY17" s="131">
        <f>Juniori!KY9</f>
        <v>0</v>
      </c>
      <c r="KZ17" s="131">
        <f>Juniori!KZ9</f>
        <v>0</v>
      </c>
      <c r="LA17" s="131">
        <f>Juniori!LA9</f>
        <v>0</v>
      </c>
      <c r="LB17" s="131">
        <f>Juniori!LB9</f>
        <v>0</v>
      </c>
      <c r="LC17" s="131">
        <f>Juniori!LC9</f>
        <v>0</v>
      </c>
      <c r="LD17" s="131">
        <f>Juniori!LD9</f>
        <v>0</v>
      </c>
      <c r="LE17" s="131">
        <f>Juniori!LE9</f>
        <v>0</v>
      </c>
      <c r="LF17" s="131">
        <f>Juniori!LF9</f>
        <v>0</v>
      </c>
      <c r="LG17" s="131">
        <f>Juniori!LG9</f>
        <v>0</v>
      </c>
      <c r="LH17" s="131">
        <f>Juniori!LH9</f>
        <v>0</v>
      </c>
      <c r="LI17" s="131">
        <f>Juniori!LI9</f>
        <v>0</v>
      </c>
      <c r="LJ17" s="131">
        <f>Juniori!LJ9</f>
        <v>0</v>
      </c>
      <c r="LK17" s="131">
        <f>Juniori!LK9</f>
        <v>0</v>
      </c>
      <c r="LL17" s="131">
        <f>Juniori!LL9</f>
        <v>0</v>
      </c>
      <c r="LM17" s="131">
        <f>Juniori!LM9</f>
        <v>0</v>
      </c>
      <c r="LN17" s="131">
        <f>Juniori!LN9</f>
        <v>0</v>
      </c>
      <c r="LO17" s="131">
        <f>Juniori!LO9</f>
        <v>0</v>
      </c>
      <c r="LP17" s="131">
        <f>Juniori!LP9</f>
        <v>0</v>
      </c>
      <c r="LQ17" s="131">
        <f>Juniori!LQ9</f>
        <v>0</v>
      </c>
      <c r="LR17" s="131">
        <f>Juniori!LR9</f>
        <v>0</v>
      </c>
      <c r="LS17" s="131">
        <f>Juniori!LS9</f>
        <v>0</v>
      </c>
      <c r="LT17" s="131">
        <f>Juniori!LT9</f>
        <v>0</v>
      </c>
      <c r="LU17" s="131">
        <f>Juniori!LU9</f>
        <v>0</v>
      </c>
      <c r="LV17" s="131">
        <f>Juniori!LV9</f>
        <v>0</v>
      </c>
      <c r="LW17" s="131">
        <f>Juniori!LW9</f>
        <v>0</v>
      </c>
      <c r="LX17" s="131">
        <f>Juniori!LX9</f>
        <v>0</v>
      </c>
      <c r="LY17" s="131">
        <f>Juniori!LY9</f>
        <v>0</v>
      </c>
      <c r="LZ17" s="131">
        <f>Juniori!LZ9</f>
        <v>0</v>
      </c>
      <c r="MA17" s="131">
        <f>Juniori!MA9</f>
        <v>0</v>
      </c>
      <c r="MB17" s="131">
        <f>Juniori!MB9</f>
        <v>0</v>
      </c>
      <c r="MC17" s="131">
        <f>Juniori!MC9</f>
        <v>0</v>
      </c>
      <c r="MD17" s="131">
        <f>Juniori!MD9</f>
        <v>0</v>
      </c>
      <c r="ME17" s="131">
        <f>Juniori!ME9</f>
        <v>0</v>
      </c>
    </row>
    <row r="18" spans="1:343" s="1" customFormat="1" ht="18.600000000000001" customHeight="1" x14ac:dyDescent="0.2">
      <c r="A18" s="12">
        <v>11</v>
      </c>
      <c r="B18" s="11" t="s">
        <v>30</v>
      </c>
      <c r="C18" s="1">
        <v>11295</v>
      </c>
      <c r="D18" s="1">
        <v>2017</v>
      </c>
      <c r="E18" t="s">
        <v>28</v>
      </c>
      <c r="F18" s="1">
        <v>338</v>
      </c>
      <c r="G18" s="9" t="s">
        <v>222</v>
      </c>
      <c r="H18" s="4" t="s">
        <v>26</v>
      </c>
      <c r="I18" s="1">
        <f t="shared" si="1"/>
        <v>325.79999999999995</v>
      </c>
      <c r="J18" s="12">
        <f>Tabuľka3[[#This Row],[Stĺpec65]]+Tabuľka3[[#This Row],[Stĺpec89]]+Tabuľka3[[#This Row],[Stĺpec108]]+Tabuľka3[[#This Row],[Stĺpec109]]+Tabuľka3[[#This Row],[Stĺpec409]]+Tabuľka3[[#This Row],[Stĺpec408]]+Tabuľka3[[#This Row],[Stĺpec144]]+Tabuľka3[[#This Row],[Stĺpec145]]+Tabuľka3[[#This Row],[Stĺpec163]]+Tabuľka3[[#This Row],[Stĺpec164]]+Tabuľka3[[#This Row],[Stĺpec235]]+Tabuľka3[[#This Row],[Stĺpec267]]+Tabuľka3[[#This Row],[Stĺpec260]]+Tabuľka3[[#This Row],[Stĺpec242]]+Tabuľka3[[#This Row],[Stĺpec204]]</f>
        <v>174.4</v>
      </c>
      <c r="K18" s="131">
        <f>Seniori!K11</f>
        <v>0</v>
      </c>
      <c r="L18" s="131">
        <f>Seniori!L11</f>
        <v>0</v>
      </c>
      <c r="M18" s="131">
        <f>Seniori!M11</f>
        <v>0</v>
      </c>
      <c r="N18" s="131">
        <f>Seniori!N11</f>
        <v>0</v>
      </c>
      <c r="O18" s="131">
        <f>Seniori!O11</f>
        <v>0</v>
      </c>
      <c r="P18" s="131">
        <f>Seniori!P11</f>
        <v>0</v>
      </c>
      <c r="Q18" s="131">
        <f>Seniori!Q11</f>
        <v>0</v>
      </c>
      <c r="R18" s="131">
        <f>Seniori!R11</f>
        <v>0</v>
      </c>
      <c r="S18" s="131">
        <f>Seniori!S11</f>
        <v>0</v>
      </c>
      <c r="T18" s="131">
        <f>Seniori!T11</f>
        <v>0</v>
      </c>
      <c r="U18" s="131">
        <f>Seniori!U11</f>
        <v>0</v>
      </c>
      <c r="V18" s="131">
        <f>Seniori!V11</f>
        <v>0</v>
      </c>
      <c r="W18" s="131">
        <f>Seniori!W11</f>
        <v>0</v>
      </c>
      <c r="X18" s="131">
        <f>Seniori!X11</f>
        <v>0</v>
      </c>
      <c r="Y18" s="131">
        <f>Seniori!Y11</f>
        <v>0</v>
      </c>
      <c r="Z18" s="131">
        <f>Seniori!Z11</f>
        <v>0</v>
      </c>
      <c r="AA18" s="131">
        <f>Seniori!AA11</f>
        <v>0</v>
      </c>
      <c r="AB18" s="131">
        <f>Seniori!AB11</f>
        <v>0</v>
      </c>
      <c r="AC18" s="131">
        <f>Seniori!AC11</f>
        <v>0</v>
      </c>
      <c r="AD18" s="131">
        <f>Seniori!AD11</f>
        <v>0</v>
      </c>
      <c r="AE18" s="131">
        <f>Seniori!AE11</f>
        <v>0</v>
      </c>
      <c r="AF18" s="131">
        <f>Seniori!AF11</f>
        <v>0</v>
      </c>
      <c r="AG18" s="131">
        <f>Seniori!AG11</f>
        <v>0</v>
      </c>
      <c r="AH18" s="131">
        <f>Seniori!AH11</f>
        <v>0</v>
      </c>
      <c r="AI18" s="131">
        <f>Seniori!AI11</f>
        <v>7</v>
      </c>
      <c r="AJ18" s="131">
        <f>Seniori!AJ11</f>
        <v>9</v>
      </c>
      <c r="AK18" s="131">
        <f>Seniori!AK11</f>
        <v>0</v>
      </c>
      <c r="AL18" s="131">
        <f>Seniori!AL11</f>
        <v>0</v>
      </c>
      <c r="AM18" s="131">
        <f>Seniori!AM11</f>
        <v>0</v>
      </c>
      <c r="AN18" s="131">
        <f>Seniori!AN11</f>
        <v>0</v>
      </c>
      <c r="AO18" s="131">
        <f>Seniori!AO11</f>
        <v>0</v>
      </c>
      <c r="AP18" s="131">
        <f>Seniori!AP11</f>
        <v>0</v>
      </c>
      <c r="AQ18" s="131">
        <f>Seniori!AQ11</f>
        <v>0</v>
      </c>
      <c r="AR18" s="131">
        <f>Seniori!AR11</f>
        <v>0</v>
      </c>
      <c r="AS18" s="131">
        <f>Seniori!AS11</f>
        <v>0</v>
      </c>
      <c r="AT18" s="131">
        <f>Seniori!AT11</f>
        <v>0</v>
      </c>
      <c r="AU18" s="131">
        <f>Seniori!AU11</f>
        <v>0</v>
      </c>
      <c r="AV18" s="131">
        <f>Seniori!AV11</f>
        <v>0</v>
      </c>
      <c r="AW18" s="131">
        <f>Seniori!AW11</f>
        <v>0</v>
      </c>
      <c r="AX18" s="131">
        <f>Seniori!AX11</f>
        <v>0</v>
      </c>
      <c r="AY18" s="131">
        <f>Seniori!AY11</f>
        <v>0</v>
      </c>
      <c r="AZ18" s="131">
        <f>Seniori!AZ11</f>
        <v>0</v>
      </c>
      <c r="BA18" s="131">
        <f>Seniori!BA11</f>
        <v>0</v>
      </c>
      <c r="BB18" s="131">
        <f>Seniori!BB11</f>
        <v>0</v>
      </c>
      <c r="BC18" s="131">
        <f>Seniori!BC11</f>
        <v>0</v>
      </c>
      <c r="BD18" s="131">
        <f>Seniori!BD11</f>
        <v>0</v>
      </c>
      <c r="BE18" s="131">
        <f>Seniori!BE11</f>
        <v>0</v>
      </c>
      <c r="BF18" s="131">
        <f>Seniori!BF11</f>
        <v>0</v>
      </c>
      <c r="BG18" s="131">
        <f>Seniori!BG11</f>
        <v>0</v>
      </c>
      <c r="BH18" s="131">
        <f>Seniori!BH11</f>
        <v>0</v>
      </c>
      <c r="BI18" s="131">
        <f>Seniori!BI11</f>
        <v>0</v>
      </c>
      <c r="BJ18" s="131">
        <f>Seniori!BJ11</f>
        <v>11</v>
      </c>
      <c r="BK18" s="131">
        <f>Seniori!BK11</f>
        <v>6</v>
      </c>
      <c r="BL18" s="131">
        <f>Seniori!BL11</f>
        <v>0</v>
      </c>
      <c r="BM18" s="131">
        <f>Seniori!BM11</f>
        <v>0</v>
      </c>
      <c r="BN18" s="131">
        <f>Seniori!BN11</f>
        <v>0</v>
      </c>
      <c r="BO18" s="131">
        <f>Seniori!BO11</f>
        <v>0</v>
      </c>
      <c r="BP18" s="131">
        <f>Seniori!BP11</f>
        <v>0</v>
      </c>
      <c r="BQ18" s="131">
        <f>Seniori!BQ11</f>
        <v>0</v>
      </c>
      <c r="BR18" s="131">
        <f>Seniori!BR11</f>
        <v>0</v>
      </c>
      <c r="BS18" s="131">
        <f>Seniori!BS11</f>
        <v>0</v>
      </c>
      <c r="BT18" s="131">
        <f>Seniori!BT11</f>
        <v>0</v>
      </c>
      <c r="BU18" s="131">
        <f>Seniori!BU11</f>
        <v>0</v>
      </c>
      <c r="BV18" s="131">
        <f>Seniori!BV11</f>
        <v>0</v>
      </c>
      <c r="BW18" s="131">
        <f>Seniori!BW11</f>
        <v>0</v>
      </c>
      <c r="BX18" s="131">
        <f>Seniori!BX11</f>
        <v>0</v>
      </c>
      <c r="BY18" s="131">
        <f>Seniori!BY11</f>
        <v>0</v>
      </c>
      <c r="BZ18" s="131">
        <f>Seniori!BZ11</f>
        <v>0</v>
      </c>
      <c r="CA18" s="131">
        <f>Seniori!CA11</f>
        <v>0</v>
      </c>
      <c r="CB18" s="131">
        <f>Seniori!CB11</f>
        <v>0</v>
      </c>
      <c r="CC18" s="131">
        <f>Seniori!CC11</f>
        <v>0</v>
      </c>
      <c r="CD18" s="131">
        <f>Seniori!CD11</f>
        <v>0</v>
      </c>
      <c r="CE18" s="131">
        <f>Seniori!CE11</f>
        <v>0</v>
      </c>
      <c r="CF18" s="131">
        <f>Seniori!CF11</f>
        <v>0</v>
      </c>
      <c r="CG18" s="131">
        <f>Seniori!CG11</f>
        <v>0</v>
      </c>
      <c r="CH18" s="131">
        <f>Seniori!CH11</f>
        <v>4</v>
      </c>
      <c r="CI18" s="131">
        <f>Seniori!CI11</f>
        <v>6</v>
      </c>
      <c r="CJ18" s="131">
        <f>Seniori!CJ11</f>
        <v>0</v>
      </c>
      <c r="CK18" s="131">
        <f>Seniori!CK11</f>
        <v>0</v>
      </c>
      <c r="CL18" s="131">
        <f>Seniori!CL11</f>
        <v>0</v>
      </c>
      <c r="CM18" s="131">
        <f>Seniori!CM11</f>
        <v>0</v>
      </c>
      <c r="CN18" s="131">
        <f>Seniori!CN11</f>
        <v>0</v>
      </c>
      <c r="CO18" s="131">
        <f>Seniori!CO11</f>
        <v>0</v>
      </c>
      <c r="CP18" s="131">
        <f>Seniori!CP11</f>
        <v>0</v>
      </c>
      <c r="CQ18" s="131">
        <f>Seniori!CQ11</f>
        <v>0</v>
      </c>
      <c r="CR18" s="131">
        <f>Seniori!CR11</f>
        <v>0</v>
      </c>
      <c r="CS18" s="131">
        <f>Seniori!CS11</f>
        <v>0</v>
      </c>
      <c r="CT18" s="131">
        <f>Seniori!CT11</f>
        <v>0</v>
      </c>
      <c r="CU18" s="131">
        <f>Seniori!CU11</f>
        <v>0</v>
      </c>
      <c r="CV18" s="131">
        <f>Seniori!CV11</f>
        <v>0</v>
      </c>
      <c r="CW18" s="131">
        <f>Seniori!CW11</f>
        <v>0</v>
      </c>
      <c r="CX18" s="131">
        <f>Seniori!CX11</f>
        <v>0</v>
      </c>
      <c r="CY18" s="131">
        <f>Seniori!CY11</f>
        <v>0</v>
      </c>
      <c r="CZ18" s="131">
        <f>Seniori!CZ11</f>
        <v>0</v>
      </c>
      <c r="DA18" s="131">
        <f>Seniori!DA11</f>
        <v>10</v>
      </c>
      <c r="DB18" s="131">
        <f>Seniori!DB11</f>
        <v>13</v>
      </c>
      <c r="DC18" s="131">
        <f>Seniori!DC11</f>
        <v>0</v>
      </c>
      <c r="DD18" s="131">
        <f>Seniori!DD11</f>
        <v>0</v>
      </c>
      <c r="DE18" s="131">
        <f>Seniori!DE11</f>
        <v>0</v>
      </c>
      <c r="DF18" s="131">
        <f>Seniori!DF11</f>
        <v>0</v>
      </c>
      <c r="DG18" s="131">
        <f>Seniori!DG11</f>
        <v>0</v>
      </c>
      <c r="DH18" s="131">
        <f>Seniori!DH11</f>
        <v>0</v>
      </c>
      <c r="DI18" s="131">
        <f>Seniori!DI11</f>
        <v>10</v>
      </c>
      <c r="DJ18" s="131">
        <f>Seniori!DJ11</f>
        <v>13</v>
      </c>
      <c r="DK18" s="131">
        <f>Seniori!DK11</f>
        <v>0</v>
      </c>
      <c r="DL18" s="131">
        <f>Seniori!DL11</f>
        <v>0</v>
      </c>
      <c r="DM18" s="131">
        <f>Seniori!DM11</f>
        <v>0</v>
      </c>
      <c r="DN18" s="131">
        <f>Seniori!DN11</f>
        <v>0</v>
      </c>
      <c r="DO18" s="131">
        <f>Seniori!DO11</f>
        <v>0</v>
      </c>
      <c r="DP18" s="131">
        <f>Seniori!DP11</f>
        <v>0</v>
      </c>
      <c r="DQ18" s="131">
        <f>Seniori!DQ11</f>
        <v>0</v>
      </c>
      <c r="DR18" s="131">
        <f>Seniori!DR11</f>
        <v>0</v>
      </c>
      <c r="DS18" s="131">
        <f>Seniori!DS11</f>
        <v>3.5999999999999996</v>
      </c>
      <c r="DT18" s="131">
        <f>Seniori!DT11</f>
        <v>0</v>
      </c>
      <c r="DU18" s="131">
        <f>Seniori!DU11</f>
        <v>0</v>
      </c>
      <c r="DV18" s="131">
        <f>Seniori!DV11</f>
        <v>0</v>
      </c>
      <c r="DW18" s="131">
        <f>Seniori!DW11</f>
        <v>4.8</v>
      </c>
      <c r="DX18" s="131">
        <f>Seniori!DX11</f>
        <v>0</v>
      </c>
      <c r="DY18" s="131">
        <f>Seniori!DY11</f>
        <v>0</v>
      </c>
      <c r="DZ18" s="131">
        <f>Seniori!DZ11</f>
        <v>0</v>
      </c>
      <c r="EA18" s="131">
        <f>Seniori!EA11</f>
        <v>0</v>
      </c>
      <c r="EB18" s="131">
        <f>Seniori!EB11</f>
        <v>0</v>
      </c>
      <c r="EC18" s="131">
        <f>Seniori!EC11</f>
        <v>0</v>
      </c>
      <c r="ED18" s="131">
        <f>Seniori!ED11</f>
        <v>0</v>
      </c>
      <c r="EE18" s="131">
        <f>Seniori!EE11</f>
        <v>0</v>
      </c>
      <c r="EF18" s="131">
        <f>Seniori!EF11</f>
        <v>0</v>
      </c>
      <c r="EG18" s="131">
        <f>Seniori!EG11</f>
        <v>0</v>
      </c>
      <c r="EH18" s="131">
        <f>Seniori!EH11</f>
        <v>0</v>
      </c>
      <c r="EI18" s="131">
        <f>Seniori!EI11</f>
        <v>0</v>
      </c>
      <c r="EJ18" s="131">
        <f>Seniori!EJ11</f>
        <v>0</v>
      </c>
      <c r="EK18" s="131">
        <f>Seniori!EK11</f>
        <v>0</v>
      </c>
      <c r="EL18" s="131">
        <f>Seniori!EL11</f>
        <v>0</v>
      </c>
      <c r="EM18" s="131">
        <f>Seniori!EM11</f>
        <v>10</v>
      </c>
      <c r="EN18" s="131">
        <f>Seniori!EN11</f>
        <v>12</v>
      </c>
      <c r="EO18" s="131">
        <f>Seniori!EO11</f>
        <v>0</v>
      </c>
      <c r="EP18" s="131">
        <f>Seniori!EP11</f>
        <v>0</v>
      </c>
      <c r="EQ18" s="131">
        <f>Seniori!EQ11</f>
        <v>0</v>
      </c>
      <c r="ER18" s="131">
        <f>Seniori!ER11</f>
        <v>0</v>
      </c>
      <c r="ES18" s="131">
        <f>Seniori!ES11</f>
        <v>0</v>
      </c>
      <c r="ET18" s="131">
        <f>Seniori!ET11</f>
        <v>0</v>
      </c>
      <c r="EU18" s="131">
        <f>Seniori!EU11</f>
        <v>0</v>
      </c>
      <c r="EV18" s="131">
        <f>Seniori!EV11</f>
        <v>0</v>
      </c>
      <c r="EW18" s="131">
        <f>Seniori!EW11</f>
        <v>11</v>
      </c>
      <c r="EX18" s="131">
        <f>Seniori!EX11</f>
        <v>14.399999999999999</v>
      </c>
      <c r="EY18" s="131">
        <f>Seniori!EY11</f>
        <v>0</v>
      </c>
      <c r="EZ18" s="131">
        <f>Seniori!EZ11</f>
        <v>0</v>
      </c>
      <c r="FA18" s="131">
        <f>Seniori!FA11</f>
        <v>0</v>
      </c>
      <c r="FB18" s="131">
        <f>Seniori!FB11</f>
        <v>0</v>
      </c>
      <c r="FC18" s="131">
        <f>Seniori!FC11</f>
        <v>0</v>
      </c>
      <c r="FD18" s="131">
        <f>Seniori!FD11</f>
        <v>0</v>
      </c>
      <c r="FE18" s="131">
        <f>Seniori!FE11</f>
        <v>0</v>
      </c>
      <c r="FF18" s="131">
        <f>Seniori!FF11</f>
        <v>0</v>
      </c>
      <c r="FG18" s="131">
        <f>Seniori!FG11</f>
        <v>0</v>
      </c>
      <c r="FH18" s="131">
        <f>Seniori!FH11</f>
        <v>0</v>
      </c>
      <c r="FI18" s="131">
        <f>Seniori!FI11</f>
        <v>0</v>
      </c>
      <c r="FJ18" s="131">
        <f>Seniori!FJ11</f>
        <v>0</v>
      </c>
      <c r="FK18" s="131">
        <f>Seniori!FK11</f>
        <v>0</v>
      </c>
      <c r="FL18" s="131">
        <f>Seniori!FL11</f>
        <v>0</v>
      </c>
      <c r="FM18" s="131">
        <f>Seniori!FM11</f>
        <v>0</v>
      </c>
      <c r="FN18" s="131">
        <f>Seniori!FN11</f>
        <v>0</v>
      </c>
      <c r="FO18" s="131">
        <f>Seniori!FO11</f>
        <v>0</v>
      </c>
      <c r="FP18" s="131">
        <f>Seniori!FP11</f>
        <v>0</v>
      </c>
      <c r="FQ18" s="131">
        <f>Seniori!FQ11</f>
        <v>0</v>
      </c>
      <c r="FR18" s="131">
        <f>Seniori!FR11</f>
        <v>11</v>
      </c>
      <c r="FS18" s="131">
        <f>Seniori!FS11</f>
        <v>12</v>
      </c>
      <c r="FT18" s="131">
        <f>Seniori!FT11</f>
        <v>0</v>
      </c>
      <c r="FU18" s="131">
        <f>Seniori!FU11</f>
        <v>0</v>
      </c>
      <c r="FV18" s="131">
        <f>Seniori!FV11</f>
        <v>0</v>
      </c>
      <c r="FW18" s="131">
        <f>Seniori!FW11</f>
        <v>0</v>
      </c>
      <c r="FX18" s="131">
        <f>Seniori!FX11</f>
        <v>0</v>
      </c>
      <c r="FY18" s="131">
        <f>Seniori!FY11</f>
        <v>0</v>
      </c>
      <c r="FZ18" s="131">
        <f>Seniori!FZ11</f>
        <v>0</v>
      </c>
      <c r="GA18" s="131">
        <f>Seniori!GA11</f>
        <v>8</v>
      </c>
      <c r="GB18" s="131">
        <f>Seniori!GB11</f>
        <v>11</v>
      </c>
      <c r="GC18" s="131">
        <f>Seniori!GC11</f>
        <v>0</v>
      </c>
      <c r="GD18" s="131">
        <f>Seniori!GD11</f>
        <v>0</v>
      </c>
      <c r="GE18" s="131">
        <f>Seniori!GE11</f>
        <v>0</v>
      </c>
      <c r="GF18" s="131">
        <f>Seniori!GF11</f>
        <v>0</v>
      </c>
      <c r="GG18" s="131">
        <f>Seniori!GG11</f>
        <v>0</v>
      </c>
      <c r="GH18" s="131">
        <f>Seniori!GH11</f>
        <v>0</v>
      </c>
      <c r="GI18" s="131">
        <f>Seniori!GI11</f>
        <v>0</v>
      </c>
      <c r="GJ18" s="131">
        <f>Seniori!GJ11</f>
        <v>0</v>
      </c>
      <c r="GK18" s="131">
        <f>Seniori!GK11</f>
        <v>0</v>
      </c>
      <c r="GL18" s="131">
        <f>Seniori!GL11</f>
        <v>0</v>
      </c>
      <c r="GM18" s="131">
        <f>Seniori!GM11</f>
        <v>0</v>
      </c>
      <c r="GN18" s="131">
        <f>Seniori!GN11</f>
        <v>5</v>
      </c>
      <c r="GO18" s="131">
        <f>Seniori!GO11</f>
        <v>6</v>
      </c>
      <c r="GP18" s="131">
        <f>Seniori!GP11</f>
        <v>0</v>
      </c>
      <c r="GQ18" s="131">
        <f>Seniori!GQ11</f>
        <v>0</v>
      </c>
      <c r="GR18" s="131">
        <f>Seniori!GR11</f>
        <v>0</v>
      </c>
      <c r="GS18" s="131">
        <f>Seniori!GS11</f>
        <v>0</v>
      </c>
      <c r="GT18" s="131">
        <f>Seniori!GT11</f>
        <v>5</v>
      </c>
      <c r="GU18" s="131">
        <f>Seniori!GU11</f>
        <v>7</v>
      </c>
      <c r="GV18" s="131">
        <f>Seniori!GV11</f>
        <v>0</v>
      </c>
      <c r="GW18" s="131">
        <f>Seniori!GW11</f>
        <v>0</v>
      </c>
      <c r="GX18" s="131">
        <f>Seniori!GX11</f>
        <v>0</v>
      </c>
      <c r="GY18" s="131">
        <f>Seniori!GY11</f>
        <v>0</v>
      </c>
      <c r="GZ18" s="131">
        <f>Seniori!GZ11</f>
        <v>0</v>
      </c>
      <c r="HA18" s="131">
        <f>Seniori!HA11</f>
        <v>8</v>
      </c>
      <c r="HB18" s="131">
        <f>Seniori!HB11</f>
        <v>11</v>
      </c>
      <c r="HC18" s="131">
        <f>Seniori!HC11</f>
        <v>0</v>
      </c>
      <c r="HD18" s="131">
        <f>Seniori!HD11</f>
        <v>0</v>
      </c>
      <c r="HE18" s="131">
        <f>Seniori!HE11</f>
        <v>0</v>
      </c>
      <c r="HF18" s="131">
        <f>Seniori!HF11</f>
        <v>0</v>
      </c>
      <c r="HG18" s="131">
        <f>Seniori!HG11</f>
        <v>0</v>
      </c>
      <c r="HH18" s="131">
        <f>Seniori!HH11</f>
        <v>8</v>
      </c>
      <c r="HI18" s="131">
        <f>Seniori!HI11</f>
        <v>13</v>
      </c>
      <c r="HJ18" s="131">
        <f>Seniori!HJ11</f>
        <v>0</v>
      </c>
      <c r="HK18" s="131">
        <f>Seniori!HK11</f>
        <v>0</v>
      </c>
      <c r="HL18" s="131">
        <f>Seniori!HL11</f>
        <v>0</v>
      </c>
      <c r="HM18" s="131">
        <f>Seniori!HM11</f>
        <v>0</v>
      </c>
      <c r="HN18" s="131">
        <f>Seniori!HN11</f>
        <v>0</v>
      </c>
      <c r="HO18" s="131">
        <f>Seniori!HO11</f>
        <v>0</v>
      </c>
      <c r="HP18" s="131">
        <f>Seniori!HP11</f>
        <v>0</v>
      </c>
      <c r="HQ18" s="131">
        <f>Seniori!HQ11</f>
        <v>0</v>
      </c>
      <c r="HR18" s="131">
        <f>Seniori!HR11</f>
        <v>0</v>
      </c>
      <c r="HS18" s="131">
        <f>Seniori!HS11</f>
        <v>0</v>
      </c>
      <c r="HT18" s="131">
        <f>Seniori!HT11</f>
        <v>0</v>
      </c>
      <c r="HU18" s="131">
        <f>Seniori!HU11</f>
        <v>0</v>
      </c>
      <c r="HV18" s="131">
        <f>Seniori!HV11</f>
        <v>0</v>
      </c>
      <c r="HW18" s="131">
        <f>Seniori!HW11</f>
        <v>0</v>
      </c>
      <c r="HX18" s="131">
        <f>Seniori!HX11</f>
        <v>0</v>
      </c>
      <c r="HY18" s="131">
        <f>Seniori!HY11</f>
        <v>0</v>
      </c>
      <c r="HZ18" s="131">
        <f>Seniori!HZ11</f>
        <v>0</v>
      </c>
      <c r="IA18" s="131">
        <f>Seniori!IA11</f>
        <v>0</v>
      </c>
      <c r="IB18" s="131">
        <f>Seniori!IB11</f>
        <v>0</v>
      </c>
      <c r="IC18" s="131">
        <f>Seniori!IC11</f>
        <v>0</v>
      </c>
      <c r="ID18" s="131">
        <f>Seniori!ID11</f>
        <v>0</v>
      </c>
      <c r="IE18" s="131">
        <f>Seniori!IE11</f>
        <v>0</v>
      </c>
      <c r="IF18" s="131">
        <f>Seniori!IF11</f>
        <v>0</v>
      </c>
      <c r="IG18" s="131">
        <f>Seniori!IG11</f>
        <v>0</v>
      </c>
      <c r="IH18" s="131">
        <f>Seniori!IH11</f>
        <v>0</v>
      </c>
      <c r="II18" s="131">
        <f>Seniori!II11</f>
        <v>0</v>
      </c>
      <c r="IJ18" s="131">
        <f>Seniori!IJ11</f>
        <v>0</v>
      </c>
      <c r="IK18" s="131">
        <f>Seniori!IK11</f>
        <v>0</v>
      </c>
      <c r="IL18" s="131">
        <f>Seniori!IL11</f>
        <v>0</v>
      </c>
      <c r="IM18" s="131">
        <f>Seniori!IM11</f>
        <v>0</v>
      </c>
      <c r="IN18" s="131">
        <f>Seniori!IN11</f>
        <v>0</v>
      </c>
      <c r="IO18" s="131">
        <f>Seniori!IO11</f>
        <v>0</v>
      </c>
      <c r="IP18" s="131">
        <f>Seniori!IP11</f>
        <v>0</v>
      </c>
      <c r="IQ18" s="131">
        <f>Seniori!IQ11</f>
        <v>0</v>
      </c>
      <c r="IR18" s="131">
        <f>Seniori!IR11</f>
        <v>0</v>
      </c>
      <c r="IS18" s="131">
        <f>Seniori!IS11</f>
        <v>0</v>
      </c>
      <c r="IT18" s="131">
        <f>Seniori!IT11</f>
        <v>0</v>
      </c>
      <c r="IU18" s="131">
        <f>Seniori!IU11</f>
        <v>0</v>
      </c>
      <c r="IV18" s="131">
        <f>Seniori!IV11</f>
        <v>0</v>
      </c>
      <c r="IW18" s="131">
        <f>Seniori!IW11</f>
        <v>0</v>
      </c>
      <c r="IX18" s="131">
        <f>Seniori!IX11</f>
        <v>11</v>
      </c>
      <c r="IY18" s="131">
        <f>Seniori!IY11</f>
        <v>0</v>
      </c>
      <c r="IZ18" s="131">
        <f>Seniori!IZ11</f>
        <v>9</v>
      </c>
      <c r="JA18" s="131">
        <f>Seniori!JA11</f>
        <v>0</v>
      </c>
      <c r="JB18" s="131">
        <f>Seniori!JB11</f>
        <v>0</v>
      </c>
      <c r="JC18" s="131">
        <f>Seniori!JC11</f>
        <v>0</v>
      </c>
      <c r="JD18" s="131">
        <f>Seniori!JD11</f>
        <v>0</v>
      </c>
      <c r="JE18" s="131">
        <f>Seniori!JE11</f>
        <v>0</v>
      </c>
      <c r="JF18" s="131">
        <f>Seniori!JF11</f>
        <v>8</v>
      </c>
      <c r="JG18" s="131">
        <f>Seniori!JG11</f>
        <v>8</v>
      </c>
      <c r="JH18" s="131">
        <f>Seniori!JH11</f>
        <v>0</v>
      </c>
      <c r="JI18" s="131">
        <f>Seniori!JI11</f>
        <v>0</v>
      </c>
      <c r="JJ18" s="131">
        <f>Seniori!JJ11</f>
        <v>0</v>
      </c>
      <c r="JK18" s="131">
        <f>Seniori!JK11</f>
        <v>0</v>
      </c>
      <c r="JL18" s="131">
        <f>Seniori!JL11</f>
        <v>0</v>
      </c>
      <c r="JM18" s="131">
        <f>Seniori!JM11</f>
        <v>0</v>
      </c>
      <c r="JN18" s="131">
        <f>Seniori!JN11</f>
        <v>0</v>
      </c>
      <c r="JO18" s="131">
        <f>Seniori!JO11</f>
        <v>0</v>
      </c>
      <c r="JP18" s="131">
        <f>Seniori!JP11</f>
        <v>0</v>
      </c>
      <c r="JQ18" s="131">
        <f>Seniori!JQ11</f>
        <v>0</v>
      </c>
      <c r="JR18" s="131">
        <f>Seniori!JR11</f>
        <v>0</v>
      </c>
      <c r="JS18" s="131">
        <f>Seniori!JS11</f>
        <v>0</v>
      </c>
      <c r="JT18" s="131">
        <f>Seniori!JT11</f>
        <v>0</v>
      </c>
      <c r="JU18" s="131">
        <f>Seniori!JU11</f>
        <v>0</v>
      </c>
      <c r="JV18" s="131">
        <f>Seniori!JV11</f>
        <v>0</v>
      </c>
      <c r="JW18" s="131">
        <f>Seniori!JW11</f>
        <v>0</v>
      </c>
      <c r="JX18" s="131">
        <f>Seniori!JX11</f>
        <v>0</v>
      </c>
      <c r="JY18" s="131">
        <f>Seniori!JY11</f>
        <v>0</v>
      </c>
      <c r="JZ18" s="131">
        <f>Seniori!JZ11</f>
        <v>0</v>
      </c>
      <c r="KA18" s="131">
        <f>Seniori!KA11</f>
        <v>0</v>
      </c>
      <c r="KB18" s="131">
        <f>Seniori!KB11</f>
        <v>0</v>
      </c>
      <c r="KC18" s="131">
        <f>Seniori!KC11</f>
        <v>0</v>
      </c>
      <c r="KD18" s="131">
        <f>Seniori!KD11</f>
        <v>0</v>
      </c>
      <c r="KE18" s="131">
        <f>Seniori!KE11</f>
        <v>0</v>
      </c>
      <c r="KF18" s="131">
        <f>Seniori!KF11</f>
        <v>0</v>
      </c>
      <c r="KG18" s="131">
        <f>Seniori!KG11</f>
        <v>0</v>
      </c>
      <c r="KH18" s="131">
        <f>Seniori!KH11</f>
        <v>0</v>
      </c>
      <c r="KI18" s="131">
        <f>Seniori!KI11</f>
        <v>0</v>
      </c>
      <c r="KJ18" s="131">
        <f>Seniori!KJ11</f>
        <v>0</v>
      </c>
      <c r="KK18" s="131">
        <f>Seniori!KK11</f>
        <v>0</v>
      </c>
      <c r="KL18" s="131">
        <f>Seniori!KL11</f>
        <v>0</v>
      </c>
      <c r="KM18" s="131">
        <f>Seniori!KM11</f>
        <v>0</v>
      </c>
      <c r="KN18" s="131">
        <f>Seniori!KN11</f>
        <v>0</v>
      </c>
      <c r="KO18" s="131">
        <f>Seniori!KO11</f>
        <v>11</v>
      </c>
      <c r="KP18" s="131">
        <f>Seniori!KP11</f>
        <v>10</v>
      </c>
      <c r="KQ18" s="131">
        <f>Seniori!KQ11</f>
        <v>0</v>
      </c>
      <c r="KR18" s="131">
        <f>Seniori!KR11</f>
        <v>0</v>
      </c>
      <c r="KS18" s="131">
        <f>Seniori!KS11</f>
        <v>0</v>
      </c>
      <c r="KT18" s="131">
        <f>Seniori!KT11</f>
        <v>0</v>
      </c>
      <c r="KU18" s="131">
        <f>Seniori!KU11</f>
        <v>0</v>
      </c>
      <c r="KV18" s="131">
        <f>Seniori!KV11</f>
        <v>10</v>
      </c>
      <c r="KW18" s="131">
        <f>Seniori!KW11</f>
        <v>9</v>
      </c>
      <c r="KX18" s="131">
        <f>Seniori!KX11</f>
        <v>0</v>
      </c>
      <c r="KY18" s="131">
        <f>Seniori!KY11</f>
        <v>0</v>
      </c>
      <c r="KZ18" s="131">
        <f>Seniori!KZ11</f>
        <v>0</v>
      </c>
      <c r="LA18" s="131">
        <f>Seniori!LA11</f>
        <v>0</v>
      </c>
      <c r="LB18" s="131">
        <f>Seniori!LB11</f>
        <v>0</v>
      </c>
      <c r="LC18" s="131">
        <f>Seniori!LC11</f>
        <v>0</v>
      </c>
      <c r="LD18" s="131">
        <f>Seniori!LD11</f>
        <v>0</v>
      </c>
      <c r="LE18" s="131">
        <f>Seniori!LE11</f>
        <v>0</v>
      </c>
      <c r="LF18" s="131">
        <f>Seniori!LF11</f>
        <v>0</v>
      </c>
      <c r="LG18" s="131">
        <f>Seniori!LG11</f>
        <v>0</v>
      </c>
      <c r="LH18" s="131">
        <f>Seniori!LH11</f>
        <v>0</v>
      </c>
      <c r="LI18" s="131">
        <f>Seniori!LI11</f>
        <v>0</v>
      </c>
      <c r="LJ18" s="131">
        <f>Seniori!LJ11</f>
        <v>0</v>
      </c>
      <c r="LK18" s="131">
        <f>Seniori!LK11</f>
        <v>0</v>
      </c>
      <c r="LL18" s="131">
        <f>Seniori!LL11</f>
        <v>0</v>
      </c>
      <c r="LM18" s="131">
        <f>Seniori!LM11</f>
        <v>0</v>
      </c>
      <c r="LN18" s="131">
        <f>Seniori!LN11</f>
        <v>0</v>
      </c>
      <c r="LO18" s="131">
        <f>Seniori!LO11</f>
        <v>0</v>
      </c>
      <c r="LP18" s="131">
        <f>Seniori!LP11</f>
        <v>0</v>
      </c>
      <c r="LQ18" s="131">
        <f>Seniori!LQ11</f>
        <v>0</v>
      </c>
      <c r="LR18" s="131">
        <f>Seniori!LR11</f>
        <v>0</v>
      </c>
      <c r="LS18" s="131">
        <f>Seniori!LS11</f>
        <v>0</v>
      </c>
      <c r="LT18" s="131">
        <f>Seniori!LT11</f>
        <v>0</v>
      </c>
      <c r="LU18" s="131">
        <f>Seniori!LU11</f>
        <v>0</v>
      </c>
      <c r="LV18" s="131">
        <f>Seniori!LV11</f>
        <v>0</v>
      </c>
      <c r="LW18" s="131">
        <f>Seniori!LW11</f>
        <v>0</v>
      </c>
      <c r="LX18" s="131">
        <f>Seniori!LX11</f>
        <v>0</v>
      </c>
      <c r="LY18" s="131">
        <f>Seniori!LY11</f>
        <v>0</v>
      </c>
      <c r="LZ18" s="131">
        <f>Seniori!LZ11</f>
        <v>0</v>
      </c>
      <c r="MA18" s="131">
        <f>Seniori!MA11</f>
        <v>0</v>
      </c>
      <c r="MB18" s="131">
        <f>Seniori!MB11</f>
        <v>0</v>
      </c>
      <c r="MC18" s="131">
        <f>Seniori!MC11</f>
        <v>0</v>
      </c>
      <c r="MD18" s="131">
        <f>Seniori!MD11</f>
        <v>0</v>
      </c>
      <c r="ME18" s="131">
        <f>Seniori!ME11</f>
        <v>0</v>
      </c>
    </row>
    <row r="19" spans="1:343" s="1" customFormat="1" ht="18" customHeight="1" x14ac:dyDescent="0.2">
      <c r="A19" s="12">
        <v>12</v>
      </c>
      <c r="B19" s="11" t="s">
        <v>153</v>
      </c>
      <c r="C19" s="1">
        <v>9560</v>
      </c>
      <c r="D19" s="1">
        <v>2010</v>
      </c>
      <c r="E19" t="s">
        <v>152</v>
      </c>
      <c r="F19" s="1">
        <v>6761</v>
      </c>
      <c r="G19" s="9" t="s">
        <v>220</v>
      </c>
      <c r="H19" t="s">
        <v>34</v>
      </c>
      <c r="I19" s="1">
        <f>SUM(K19:ME19)</f>
        <v>244.6</v>
      </c>
      <c r="J19" s="12">
        <f>Tabuľka3[[#This Row],[Stĺpec22]]+Tabuľka3[[#This Row],[Stĺpec54]]+Tabuľka3[[#This Row],[Stĺpec55]]+Tabuľka3[[#This Row],[Stĺpec98]]+Tabuľka3[[#This Row],[Stĺpec120]]+Tabuľka3[[#This Row],[Stĺpec304]]+Tabuľka3[[#This Row],[Stĺpec299]]+Tabuľka3[[#This Row],[Stĺpec185]]+Tabuľka3[[#This Row],[Stĺpec195]]+Tabuľka3[[#This Row],[Stĺpec206]]+Tabuľka3[[#This Row],[Stĺpec212]]+Tabuľka3[[#This Row],[Stĺpec310]]+Tabuľka3[[#This Row],[Stĺpec230]]+Tabuľka3[[#This Row],[Stĺpec319]]+Tabuľka3[[#This Row],[Stĺpec318]]</f>
        <v>166.8</v>
      </c>
      <c r="K19" s="131">
        <f>Juniori!K10</f>
        <v>0</v>
      </c>
      <c r="L19" s="131">
        <f>Juniori!L10</f>
        <v>0</v>
      </c>
      <c r="M19" s="131">
        <f>Juniori!M10</f>
        <v>0</v>
      </c>
      <c r="N19" s="131">
        <f>Juniori!N10</f>
        <v>0</v>
      </c>
      <c r="O19" s="131">
        <f>Juniori!O10</f>
        <v>6</v>
      </c>
      <c r="P19" s="131">
        <f>Juniori!P10</f>
        <v>7</v>
      </c>
      <c r="Q19" s="131">
        <f>Juniori!Q10</f>
        <v>0</v>
      </c>
      <c r="R19" s="131">
        <f>Juniori!R10</f>
        <v>0</v>
      </c>
      <c r="S19" s="131">
        <f>Juniori!S10</f>
        <v>0</v>
      </c>
      <c r="T19" s="131">
        <f>Juniori!T10</f>
        <v>0</v>
      </c>
      <c r="U19" s="131">
        <f>Juniori!U10</f>
        <v>0</v>
      </c>
      <c r="V19" s="131">
        <f>Juniori!V10</f>
        <v>12</v>
      </c>
      <c r="W19" s="131">
        <f>Juniori!W10</f>
        <v>7</v>
      </c>
      <c r="X19" s="131">
        <f>Juniori!X10</f>
        <v>0</v>
      </c>
      <c r="Y19" s="131" t="str">
        <f>Juniori!Y10</f>
        <v>x</v>
      </c>
      <c r="Z19" s="131" t="str">
        <f>Juniori!Z10</f>
        <v>x</v>
      </c>
      <c r="AA19" s="131">
        <f>Juniori!AA10</f>
        <v>0</v>
      </c>
      <c r="AB19" s="131">
        <f>Juniori!AB10</f>
        <v>0</v>
      </c>
      <c r="AC19" s="131">
        <f>Juniori!AC10</f>
        <v>0</v>
      </c>
      <c r="AD19" s="131">
        <f>Juniori!AD10</f>
        <v>0</v>
      </c>
      <c r="AE19" s="131" t="str">
        <f>Juniori!AE10</f>
        <v>x</v>
      </c>
      <c r="AF19" s="131">
        <f>Juniori!AF10</f>
        <v>0</v>
      </c>
      <c r="AG19" s="131">
        <f>Juniori!AG10</f>
        <v>0</v>
      </c>
      <c r="AH19" s="131">
        <f>Juniori!AH10</f>
        <v>0</v>
      </c>
      <c r="AI19" s="131">
        <f>Juniori!AI10</f>
        <v>0</v>
      </c>
      <c r="AJ19" s="131">
        <f>Juniori!AJ10</f>
        <v>0</v>
      </c>
      <c r="AK19" s="131">
        <f>Juniori!AK10</f>
        <v>0</v>
      </c>
      <c r="AL19" s="131">
        <f>Juniori!AL10</f>
        <v>0</v>
      </c>
      <c r="AM19" s="131">
        <f>Juniori!AM10</f>
        <v>0</v>
      </c>
      <c r="AN19" s="131">
        <f>Juniori!AN10</f>
        <v>0</v>
      </c>
      <c r="AO19" s="131">
        <f>Juniori!AO10</f>
        <v>0</v>
      </c>
      <c r="AP19" s="131">
        <f>Juniori!AP10</f>
        <v>0</v>
      </c>
      <c r="AQ19" s="131">
        <f>Juniori!AQ10</f>
        <v>0</v>
      </c>
      <c r="AR19" s="131">
        <f>Juniori!AR10</f>
        <v>0</v>
      </c>
      <c r="AS19" s="131">
        <f>Juniori!AS10</f>
        <v>0</v>
      </c>
      <c r="AT19" s="131">
        <f>Juniori!AT10</f>
        <v>7</v>
      </c>
      <c r="AU19" s="131">
        <f>Juniori!AU10</f>
        <v>6</v>
      </c>
      <c r="AV19" s="131">
        <f>Juniori!AV10</f>
        <v>0</v>
      </c>
      <c r="AW19" s="131">
        <f>Juniori!AW10</f>
        <v>0</v>
      </c>
      <c r="AX19" s="131">
        <f>Juniori!AX10</f>
        <v>0</v>
      </c>
      <c r="AY19" s="131">
        <f>Juniori!AY10</f>
        <v>0</v>
      </c>
      <c r="AZ19" s="131">
        <f>Juniori!AZ10</f>
        <v>0</v>
      </c>
      <c r="BA19" s="131">
        <f>Juniori!BA10</f>
        <v>0</v>
      </c>
      <c r="BB19" s="131">
        <f>Juniori!BB10</f>
        <v>11</v>
      </c>
      <c r="BC19" s="131">
        <f>Juniori!BC10</f>
        <v>10</v>
      </c>
      <c r="BD19" s="131">
        <f>Juniori!BD10</f>
        <v>0</v>
      </c>
      <c r="BE19" s="131">
        <f>Juniori!BE10</f>
        <v>0</v>
      </c>
      <c r="BF19" s="131">
        <f>Juniori!BF10</f>
        <v>0</v>
      </c>
      <c r="BG19" s="131">
        <f>Juniori!BG10</f>
        <v>0</v>
      </c>
      <c r="BH19" s="131">
        <f>Juniori!BH10</f>
        <v>0</v>
      </c>
      <c r="BI19" s="131">
        <f>Juniori!BI10</f>
        <v>0</v>
      </c>
      <c r="BJ19" s="131">
        <f>Juniori!BJ10</f>
        <v>0</v>
      </c>
      <c r="BK19" s="131">
        <f>Juniori!BK10</f>
        <v>6</v>
      </c>
      <c r="BL19" s="131">
        <f>Juniori!BL10</f>
        <v>7</v>
      </c>
      <c r="BM19" s="131">
        <f>Juniori!BM10</f>
        <v>0</v>
      </c>
      <c r="BN19" s="131">
        <f>Juniori!BN10</f>
        <v>0</v>
      </c>
      <c r="BO19" s="131">
        <f>Juniori!BO10</f>
        <v>0</v>
      </c>
      <c r="BP19" s="131">
        <f>Juniori!BP10</f>
        <v>0</v>
      </c>
      <c r="BQ19" s="131">
        <f>Juniori!BQ10</f>
        <v>0</v>
      </c>
      <c r="BR19" s="131">
        <f>Juniori!BR10</f>
        <v>0</v>
      </c>
      <c r="BS19" s="131">
        <f>Juniori!BS10</f>
        <v>0</v>
      </c>
      <c r="BT19" s="131">
        <f>Juniori!BT10</f>
        <v>0</v>
      </c>
      <c r="BU19" s="131">
        <f>Juniori!BU10</f>
        <v>0</v>
      </c>
      <c r="BV19" s="131">
        <f>Juniori!BV10</f>
        <v>0</v>
      </c>
      <c r="BW19" s="131">
        <f>Juniori!BW10</f>
        <v>0</v>
      </c>
      <c r="BX19" s="131">
        <f>Juniori!BX10</f>
        <v>0</v>
      </c>
      <c r="BY19" s="131">
        <f>Juniori!BY10</f>
        <v>0</v>
      </c>
      <c r="BZ19" s="131">
        <f>Juniori!BZ10</f>
        <v>0</v>
      </c>
      <c r="CA19" s="131">
        <f>Juniori!CA10</f>
        <v>0</v>
      </c>
      <c r="CB19" s="131">
        <f>Juniori!CB10</f>
        <v>0</v>
      </c>
      <c r="CC19" s="131">
        <f>Juniori!CC10</f>
        <v>0</v>
      </c>
      <c r="CD19" s="131">
        <f>Juniori!CD10</f>
        <v>0</v>
      </c>
      <c r="CE19" s="131">
        <f>Juniori!CE10</f>
        <v>0</v>
      </c>
      <c r="CF19" s="131">
        <f>Juniori!CF10</f>
        <v>0</v>
      </c>
      <c r="CG19" s="131">
        <f>Juniori!CG10</f>
        <v>0</v>
      </c>
      <c r="CH19" s="131">
        <f>Juniori!CH10</f>
        <v>0</v>
      </c>
      <c r="CI19" s="131">
        <f>Juniori!CI10</f>
        <v>0</v>
      </c>
      <c r="CJ19" s="131">
        <f>Juniori!CJ10</f>
        <v>0</v>
      </c>
      <c r="CK19" s="131">
        <f>Juniori!CK10</f>
        <v>0</v>
      </c>
      <c r="CL19" s="131">
        <f>Juniori!CL10</f>
        <v>0</v>
      </c>
      <c r="CM19" s="131">
        <f>Juniori!CM10</f>
        <v>0</v>
      </c>
      <c r="CN19" s="131">
        <f>Juniori!CN10</f>
        <v>0</v>
      </c>
      <c r="CO19" s="131">
        <f>Juniori!CO10</f>
        <v>0</v>
      </c>
      <c r="CP19" s="131">
        <f>Juniori!CP10</f>
        <v>10</v>
      </c>
      <c r="CQ19" s="131">
        <f>Juniori!CQ10</f>
        <v>4</v>
      </c>
      <c r="CR19" s="131">
        <f>Juniori!CR10</f>
        <v>0</v>
      </c>
      <c r="CS19" s="131">
        <f>Juniori!CS10</f>
        <v>0</v>
      </c>
      <c r="CT19" s="131">
        <f>Juniori!CT10</f>
        <v>0</v>
      </c>
      <c r="CU19" s="131">
        <f>Juniori!CU10</f>
        <v>0</v>
      </c>
      <c r="CV19" s="131">
        <f>Juniori!CV10</f>
        <v>0</v>
      </c>
      <c r="CW19" s="131">
        <f>Juniori!CW10</f>
        <v>0</v>
      </c>
      <c r="CX19" s="131">
        <f>Juniori!CX10</f>
        <v>0</v>
      </c>
      <c r="CY19" s="131">
        <f>Juniori!CY10</f>
        <v>0</v>
      </c>
      <c r="CZ19" s="131">
        <f>Juniori!CZ10</f>
        <v>0</v>
      </c>
      <c r="DA19" s="131">
        <f>Juniori!DA10</f>
        <v>0</v>
      </c>
      <c r="DB19" s="131">
        <f>Juniori!DB10</f>
        <v>0</v>
      </c>
      <c r="DC19" s="131">
        <f>Juniori!DC10</f>
        <v>0</v>
      </c>
      <c r="DD19" s="131">
        <f>Juniori!DD10</f>
        <v>0</v>
      </c>
      <c r="DE19" s="131">
        <f>Juniori!DE10</f>
        <v>0</v>
      </c>
      <c r="DF19" s="131">
        <f>Juniori!DF10</f>
        <v>0</v>
      </c>
      <c r="DG19" s="131">
        <f>Juniori!DG10</f>
        <v>0</v>
      </c>
      <c r="DH19" s="131">
        <f>Juniori!DH10</f>
        <v>0</v>
      </c>
      <c r="DI19" s="131">
        <f>Juniori!DI10</f>
        <v>0</v>
      </c>
      <c r="DJ19" s="131">
        <f>Juniori!DJ10</f>
        <v>0</v>
      </c>
      <c r="DK19" s="131">
        <f>Juniori!DK10</f>
        <v>0</v>
      </c>
      <c r="DL19" s="131">
        <f>Juniori!DL10</f>
        <v>0</v>
      </c>
      <c r="DM19" s="131">
        <f>Juniori!DM10</f>
        <v>0</v>
      </c>
      <c r="DN19" s="131">
        <f>Juniori!DN10</f>
        <v>0</v>
      </c>
      <c r="DO19" s="131">
        <f>Juniori!DO10</f>
        <v>0</v>
      </c>
      <c r="DP19" s="131">
        <f>Juniori!DP10</f>
        <v>4.8</v>
      </c>
      <c r="DQ19" s="131">
        <f>Juniori!DQ10</f>
        <v>0</v>
      </c>
      <c r="DR19" s="131">
        <f>Juniori!DR10</f>
        <v>0</v>
      </c>
      <c r="DS19" s="131">
        <f>Juniori!DS10</f>
        <v>0</v>
      </c>
      <c r="DT19" s="131">
        <f>Juniori!DT10</f>
        <v>7.1999999999999993</v>
      </c>
      <c r="DU19" s="131">
        <f>Juniori!DU10</f>
        <v>0</v>
      </c>
      <c r="DV19" s="131">
        <f>Juniori!DV10</f>
        <v>0</v>
      </c>
      <c r="DW19" s="131">
        <f>Juniori!DW10</f>
        <v>0</v>
      </c>
      <c r="DX19" s="131">
        <f>Juniori!DX10</f>
        <v>0</v>
      </c>
      <c r="DY19" s="131">
        <f>Juniori!DY10</f>
        <v>6</v>
      </c>
      <c r="DZ19" s="131">
        <f>Juniori!DZ10</f>
        <v>0</v>
      </c>
      <c r="EA19" s="131">
        <f>Juniori!EA10</f>
        <v>0</v>
      </c>
      <c r="EB19" s="131">
        <f>Juniori!EB10</f>
        <v>0</v>
      </c>
      <c r="EC19" s="131">
        <f>Juniori!EC10</f>
        <v>0</v>
      </c>
      <c r="ED19" s="131">
        <f>Juniori!ED10</f>
        <v>0</v>
      </c>
      <c r="EE19" s="131">
        <f>Juniori!EE10</f>
        <v>0</v>
      </c>
      <c r="EF19" s="131">
        <f>Juniori!EF10</f>
        <v>0</v>
      </c>
      <c r="EG19" s="131">
        <f>Juniori!EG10</f>
        <v>0</v>
      </c>
      <c r="EH19" s="131">
        <f>Juniori!EH10</f>
        <v>0</v>
      </c>
      <c r="EI19" s="131">
        <f>Juniori!EI10</f>
        <v>0</v>
      </c>
      <c r="EJ19" s="131">
        <f>Juniori!EJ10</f>
        <v>0</v>
      </c>
      <c r="EK19" s="131">
        <f>Juniori!EK10</f>
        <v>0</v>
      </c>
      <c r="EL19" s="131">
        <f>Juniori!EL10</f>
        <v>0</v>
      </c>
      <c r="EM19" s="131">
        <f>Juniori!EM10</f>
        <v>0</v>
      </c>
      <c r="EN19" s="131">
        <f>Juniori!EN10</f>
        <v>0</v>
      </c>
      <c r="EO19" s="131">
        <f>Juniori!EO10</f>
        <v>0</v>
      </c>
      <c r="EP19" s="131">
        <f>Juniori!EP10</f>
        <v>0</v>
      </c>
      <c r="EQ19" s="131">
        <f>Juniori!EQ10</f>
        <v>0</v>
      </c>
      <c r="ER19" s="131">
        <f>Juniori!ER10</f>
        <v>0</v>
      </c>
      <c r="ES19" s="131">
        <f>Juniori!ES10</f>
        <v>0</v>
      </c>
      <c r="ET19" s="131">
        <f>Juniori!ET10</f>
        <v>0</v>
      </c>
      <c r="EU19" s="131">
        <f>Juniori!EU10</f>
        <v>0</v>
      </c>
      <c r="EV19" s="131">
        <f>Juniori!EV10</f>
        <v>0</v>
      </c>
      <c r="EW19" s="131">
        <f>Juniori!EW10</f>
        <v>0</v>
      </c>
      <c r="EX19" s="131">
        <f>Juniori!EX10</f>
        <v>0</v>
      </c>
      <c r="EY19" s="131">
        <f>Juniori!EY10</f>
        <v>0</v>
      </c>
      <c r="EZ19" s="131">
        <f>Juniori!EZ10</f>
        <v>0</v>
      </c>
      <c r="FA19" s="131">
        <f>Juniori!FA10</f>
        <v>0</v>
      </c>
      <c r="FB19" s="131">
        <f>Juniori!FB10</f>
        <v>0</v>
      </c>
      <c r="FC19" s="131">
        <f>Juniori!FC10</f>
        <v>0</v>
      </c>
      <c r="FD19" s="131">
        <f>Juniori!FD10</f>
        <v>0</v>
      </c>
      <c r="FE19" s="131">
        <f>Juniori!FE10</f>
        <v>0</v>
      </c>
      <c r="FF19" s="131">
        <f>Juniori!FF10</f>
        <v>0</v>
      </c>
      <c r="FG19" s="131">
        <f>Juniori!FG10</f>
        <v>0</v>
      </c>
      <c r="FH19" s="131">
        <f>Juniori!FH10</f>
        <v>0</v>
      </c>
      <c r="FI19" s="131">
        <f>Juniori!FI10</f>
        <v>0</v>
      </c>
      <c r="FJ19" s="131">
        <f>Juniori!FJ10</f>
        <v>0</v>
      </c>
      <c r="FK19" s="131">
        <f>Juniori!FK10</f>
        <v>0</v>
      </c>
      <c r="FL19" s="131">
        <f>Juniori!FL10</f>
        <v>0</v>
      </c>
      <c r="FM19" s="131">
        <f>Juniori!FM10</f>
        <v>0</v>
      </c>
      <c r="FN19" s="131">
        <f>Juniori!FN10</f>
        <v>0</v>
      </c>
      <c r="FO19" s="131">
        <f>Juniori!FO10</f>
        <v>0</v>
      </c>
      <c r="FP19" s="131">
        <f>Juniori!FP10</f>
        <v>0</v>
      </c>
      <c r="FQ19" s="131">
        <f>Juniori!FQ10</f>
        <v>0</v>
      </c>
      <c r="FR19" s="131">
        <f>Juniori!FR10</f>
        <v>0</v>
      </c>
      <c r="FS19" s="131">
        <f>Juniori!FS10</f>
        <v>0</v>
      </c>
      <c r="FT19" s="131">
        <f>Juniori!FT10</f>
        <v>0</v>
      </c>
      <c r="FU19" s="131">
        <f>Juniori!FU10</f>
        <v>0</v>
      </c>
      <c r="FV19" s="131">
        <f>Juniori!FV10</f>
        <v>0</v>
      </c>
      <c r="FW19" s="131">
        <f>Juniori!FW10</f>
        <v>0</v>
      </c>
      <c r="FX19" s="131">
        <f>Juniori!FX10</f>
        <v>0</v>
      </c>
      <c r="FY19" s="131">
        <f>Juniori!FY10</f>
        <v>0</v>
      </c>
      <c r="FZ19" s="131">
        <f>Juniori!FZ10</f>
        <v>0</v>
      </c>
      <c r="GA19" s="131">
        <f>Juniori!GA10</f>
        <v>0</v>
      </c>
      <c r="GB19" s="131">
        <f>Juniori!GB10</f>
        <v>0</v>
      </c>
      <c r="GC19" s="131">
        <f>Juniori!GC10</f>
        <v>0</v>
      </c>
      <c r="GD19" s="131">
        <f>Juniori!GD10</f>
        <v>0</v>
      </c>
      <c r="GE19" s="131">
        <f>Juniori!GE10</f>
        <v>0</v>
      </c>
      <c r="GF19" s="131">
        <f>Juniori!GF10</f>
        <v>0</v>
      </c>
      <c r="GG19" s="131">
        <f>Juniori!GG10</f>
        <v>0</v>
      </c>
      <c r="GH19" s="131">
        <f>Juniori!GH10</f>
        <v>0</v>
      </c>
      <c r="GI19" s="131">
        <f>Juniori!GI10</f>
        <v>0</v>
      </c>
      <c r="GJ19" s="131">
        <f>Juniori!GJ10</f>
        <v>0</v>
      </c>
      <c r="GK19" s="131">
        <f>Juniori!GK10</f>
        <v>0</v>
      </c>
      <c r="GL19" s="131">
        <f>Juniori!GL10</f>
        <v>0</v>
      </c>
      <c r="GM19" s="131">
        <f>Juniori!GM10</f>
        <v>0</v>
      </c>
      <c r="GN19" s="131">
        <f>Juniori!GN10</f>
        <v>0</v>
      </c>
      <c r="GO19" s="131">
        <f>Juniori!GO10</f>
        <v>0</v>
      </c>
      <c r="GP19" s="131">
        <f>Juniori!GP10</f>
        <v>0</v>
      </c>
      <c r="GQ19" s="131">
        <f>Juniori!GQ10</f>
        <v>0</v>
      </c>
      <c r="GR19" s="131">
        <f>Juniori!GR10</f>
        <v>0</v>
      </c>
      <c r="GS19" s="131">
        <f>Juniori!GS10</f>
        <v>0</v>
      </c>
      <c r="GT19" s="131">
        <f>Juniori!GT10</f>
        <v>0</v>
      </c>
      <c r="GU19" s="131">
        <f>Juniori!GU10</f>
        <v>0</v>
      </c>
      <c r="GV19" s="131">
        <f>Juniori!GV10</f>
        <v>0</v>
      </c>
      <c r="GW19" s="131">
        <f>Juniori!GW10</f>
        <v>0</v>
      </c>
      <c r="GX19" s="131">
        <f>Juniori!GX10</f>
        <v>0</v>
      </c>
      <c r="GY19" s="131">
        <f>Juniori!GY10</f>
        <v>0</v>
      </c>
      <c r="GZ19" s="131">
        <f>Juniori!GZ10</f>
        <v>0</v>
      </c>
      <c r="HA19" s="131">
        <f>Juniori!HA10</f>
        <v>0</v>
      </c>
      <c r="HB19" s="131">
        <f>Juniori!HB10</f>
        <v>0</v>
      </c>
      <c r="HC19" s="131">
        <f>Juniori!HC10</f>
        <v>0</v>
      </c>
      <c r="HD19" s="131">
        <f>Juniori!HD10</f>
        <v>0</v>
      </c>
      <c r="HE19" s="131">
        <f>Juniori!HE10</f>
        <v>0</v>
      </c>
      <c r="HF19" s="131">
        <f>Juniori!HF10</f>
        <v>0</v>
      </c>
      <c r="HG19" s="131">
        <f>Juniori!HG10</f>
        <v>0</v>
      </c>
      <c r="HH19" s="131">
        <f>Juniori!HH10</f>
        <v>0</v>
      </c>
      <c r="HI19" s="131">
        <f>Juniori!HI10</f>
        <v>0</v>
      </c>
      <c r="HJ19" s="131">
        <f>Juniori!HJ10</f>
        <v>0</v>
      </c>
      <c r="HK19" s="131">
        <f>Juniori!HK10</f>
        <v>0</v>
      </c>
      <c r="HL19" s="131">
        <f>Juniori!HL10</f>
        <v>0</v>
      </c>
      <c r="HM19" s="131">
        <f>Juniori!HM10</f>
        <v>0</v>
      </c>
      <c r="HN19" s="131">
        <f>Juniori!HN10</f>
        <v>0</v>
      </c>
      <c r="HO19" s="131">
        <f>Juniori!HO10</f>
        <v>0</v>
      </c>
      <c r="HP19" s="131">
        <f>Juniori!HP10</f>
        <v>0</v>
      </c>
      <c r="HQ19" s="131">
        <f>Juniori!HQ10</f>
        <v>0</v>
      </c>
      <c r="HR19" s="131">
        <f>Juniori!HR10</f>
        <v>0</v>
      </c>
      <c r="HS19" s="131">
        <f>Juniori!HS10</f>
        <v>0</v>
      </c>
      <c r="HT19" s="131">
        <f>Juniori!HT10</f>
        <v>0</v>
      </c>
      <c r="HU19" s="131">
        <f>Juniori!HU10</f>
        <v>0</v>
      </c>
      <c r="HV19" s="131">
        <f>Juniori!HV10</f>
        <v>10.799999999999999</v>
      </c>
      <c r="HW19" s="131">
        <f>Juniori!HW10</f>
        <v>0</v>
      </c>
      <c r="HX19" s="131">
        <f>Juniori!HX10</f>
        <v>0</v>
      </c>
      <c r="HY19" s="131">
        <f>Juniori!HY10</f>
        <v>0</v>
      </c>
      <c r="HZ19" s="131">
        <f>Juniori!HZ10</f>
        <v>0</v>
      </c>
      <c r="IA19" s="131">
        <f>Juniori!IA10</f>
        <v>10.799999999999999</v>
      </c>
      <c r="IB19" s="131">
        <f>Juniori!IB10</f>
        <v>0</v>
      </c>
      <c r="IC19" s="131">
        <f>Juniori!IC10</f>
        <v>0</v>
      </c>
      <c r="ID19" s="131">
        <f>Juniori!ID10</f>
        <v>0</v>
      </c>
      <c r="IE19" s="131">
        <f>Juniori!IE10</f>
        <v>0</v>
      </c>
      <c r="IF19" s="131">
        <f>Juniori!IF10</f>
        <v>0</v>
      </c>
      <c r="IG19" s="131">
        <f>Juniori!IG10</f>
        <v>0</v>
      </c>
      <c r="IH19" s="131">
        <f>Juniori!IH10</f>
        <v>0</v>
      </c>
      <c r="II19" s="131">
        <f>Juniori!II10</f>
        <v>0</v>
      </c>
      <c r="IJ19" s="131">
        <f>Juniori!IJ10</f>
        <v>0</v>
      </c>
      <c r="IK19" s="131">
        <f>Juniori!IK10</f>
        <v>0</v>
      </c>
      <c r="IL19" s="131">
        <f>Juniori!IL10</f>
        <v>0</v>
      </c>
      <c r="IM19" s="131">
        <f>Juniori!IM10</f>
        <v>0</v>
      </c>
      <c r="IN19" s="131">
        <f>Juniori!IN10</f>
        <v>0</v>
      </c>
      <c r="IO19" s="131">
        <f>Juniori!IO10</f>
        <v>0</v>
      </c>
      <c r="IP19" s="131">
        <f>Juniori!IP10</f>
        <v>0</v>
      </c>
      <c r="IQ19" s="131">
        <f>Juniori!IQ10</f>
        <v>0</v>
      </c>
      <c r="IR19" s="131">
        <f>Juniori!IR10</f>
        <v>0</v>
      </c>
      <c r="IS19" s="131">
        <f>Juniori!IS10</f>
        <v>0</v>
      </c>
      <c r="IT19" s="131">
        <f>Juniori!IT10</f>
        <v>0</v>
      </c>
      <c r="IU19" s="131">
        <f>Juniori!IU10</f>
        <v>0</v>
      </c>
      <c r="IV19" s="131">
        <f>Juniori!IV10</f>
        <v>0</v>
      </c>
      <c r="IW19" s="131">
        <f>Juniori!IW10</f>
        <v>0</v>
      </c>
      <c r="IX19" s="131">
        <f>Juniori!IX10</f>
        <v>0</v>
      </c>
      <c r="IY19" s="131">
        <f>Juniori!IY10</f>
        <v>0</v>
      </c>
      <c r="IZ19" s="131">
        <f>Juniori!IZ10</f>
        <v>0</v>
      </c>
      <c r="JA19" s="131">
        <f>Juniori!JA10</f>
        <v>0</v>
      </c>
      <c r="JB19" s="131">
        <f>Juniori!JB10</f>
        <v>0</v>
      </c>
      <c r="JC19" s="131">
        <f>Juniori!JC10</f>
        <v>0</v>
      </c>
      <c r="JD19" s="131">
        <f>Juniori!JD10</f>
        <v>0</v>
      </c>
      <c r="JE19" s="131">
        <f>Juniori!JE10</f>
        <v>0</v>
      </c>
      <c r="JF19" s="131">
        <f>Juniori!JF10</f>
        <v>0</v>
      </c>
      <c r="JG19" s="131">
        <f>Juniori!JG10</f>
        <v>0</v>
      </c>
      <c r="JH19" s="131">
        <f>Juniori!JH10</f>
        <v>0</v>
      </c>
      <c r="JI19" s="131">
        <f>Juniori!JI10</f>
        <v>0</v>
      </c>
      <c r="JJ19" s="131">
        <f>Juniori!JJ10</f>
        <v>0</v>
      </c>
      <c r="JK19" s="131">
        <f>Juniori!JK10</f>
        <v>0</v>
      </c>
      <c r="JL19" s="131">
        <f>Juniori!JL10</f>
        <v>0</v>
      </c>
      <c r="JM19" s="131">
        <f>Juniori!JM10</f>
        <v>0</v>
      </c>
      <c r="JN19" s="131">
        <f>Juniori!JN10</f>
        <v>0</v>
      </c>
      <c r="JO19" s="131">
        <f>Juniori!JO10</f>
        <v>0</v>
      </c>
      <c r="JP19" s="131">
        <f>Juniori!JP10</f>
        <v>0</v>
      </c>
      <c r="JQ19" s="131">
        <f>Juniori!JQ10</f>
        <v>0</v>
      </c>
      <c r="JR19" s="131">
        <f>Juniori!JR10</f>
        <v>7</v>
      </c>
      <c r="JS19" s="131">
        <f>Juniori!JS10</f>
        <v>14</v>
      </c>
      <c r="JT19" s="131">
        <f>Juniori!JT10</f>
        <v>0</v>
      </c>
      <c r="JU19" s="131">
        <f>Juniori!JU10</f>
        <v>0</v>
      </c>
      <c r="JV19" s="131">
        <f>Juniori!JV10</f>
        <v>0</v>
      </c>
      <c r="JW19" s="131">
        <f>Juniori!JW10</f>
        <v>0</v>
      </c>
      <c r="JX19" s="131">
        <f>Juniori!JX10</f>
        <v>0</v>
      </c>
      <c r="JY19" s="131">
        <f>Juniori!JY10</f>
        <v>0</v>
      </c>
      <c r="JZ19" s="131">
        <f>Juniori!JZ10</f>
        <v>0</v>
      </c>
      <c r="KA19" s="131">
        <f>Juniori!KA10</f>
        <v>0</v>
      </c>
      <c r="KB19" s="131">
        <f>Juniori!KB10</f>
        <v>0</v>
      </c>
      <c r="KC19" s="131">
        <f>Juniori!KC10</f>
        <v>0</v>
      </c>
      <c r="KD19" s="131">
        <f>Juniori!KD10</f>
        <v>0</v>
      </c>
      <c r="KE19" s="131">
        <f>Juniori!KE10</f>
        <v>7</v>
      </c>
      <c r="KF19" s="131">
        <f>Juniori!KF10</f>
        <v>9</v>
      </c>
      <c r="KG19" s="131">
        <f>Juniori!KG10</f>
        <v>0</v>
      </c>
      <c r="KH19" s="131">
        <f>Juniori!KH10</f>
        <v>0</v>
      </c>
      <c r="KI19" s="131">
        <f>Juniori!KI10</f>
        <v>0</v>
      </c>
      <c r="KJ19" s="131">
        <f>Juniori!KJ10</f>
        <v>0</v>
      </c>
      <c r="KK19" s="131">
        <f>Juniori!KK10</f>
        <v>0</v>
      </c>
      <c r="KL19" s="131">
        <f>Juniori!KL10</f>
        <v>0</v>
      </c>
      <c r="KM19" s="131">
        <f>Juniori!KM10</f>
        <v>0</v>
      </c>
      <c r="KN19" s="131">
        <f>Juniori!KN10</f>
        <v>0</v>
      </c>
      <c r="KO19" s="131">
        <f>Juniori!KO10</f>
        <v>0</v>
      </c>
      <c r="KP19" s="131">
        <f>Juniori!KP10</f>
        <v>3</v>
      </c>
      <c r="KQ19" s="131">
        <f>Juniori!KQ10</f>
        <v>10</v>
      </c>
      <c r="KR19" s="131">
        <f>Juniori!KR10</f>
        <v>0</v>
      </c>
      <c r="KS19" s="131">
        <f>Juniori!KS10</f>
        <v>0</v>
      </c>
      <c r="KT19" s="131">
        <f>Juniori!KT10</f>
        <v>0</v>
      </c>
      <c r="KU19" s="131">
        <f>Juniori!KU10</f>
        <v>0</v>
      </c>
      <c r="KV19" s="131">
        <f>Juniori!KV10</f>
        <v>0</v>
      </c>
      <c r="KW19" s="131">
        <f>Juniori!KW10</f>
        <v>8</v>
      </c>
      <c r="KX19" s="131">
        <f>Juniori!KX10</f>
        <v>0</v>
      </c>
      <c r="KY19" s="131">
        <f>Juniori!KY10</f>
        <v>0</v>
      </c>
      <c r="KZ19" s="131">
        <f>Juniori!KZ10</f>
        <v>0</v>
      </c>
      <c r="LA19" s="131">
        <f>Juniori!LA10</f>
        <v>0</v>
      </c>
      <c r="LB19" s="131">
        <f>Juniori!LB10</f>
        <v>0</v>
      </c>
      <c r="LC19" s="131">
        <f>Juniori!LC10</f>
        <v>0</v>
      </c>
      <c r="LD19" s="131">
        <f>Juniori!LD10</f>
        <v>0</v>
      </c>
      <c r="LE19" s="131">
        <f>Juniori!LE10</f>
        <v>0</v>
      </c>
      <c r="LF19" s="131">
        <f>Juniori!LF10</f>
        <v>0</v>
      </c>
      <c r="LG19" s="131">
        <f>Juniori!LG10</f>
        <v>0</v>
      </c>
      <c r="LH19" s="131">
        <f>Juniori!LH10</f>
        <v>0</v>
      </c>
      <c r="LI19" s="131">
        <f>Juniori!LI10</f>
        <v>0</v>
      </c>
      <c r="LJ19" s="131">
        <f>Juniori!LJ10</f>
        <v>0</v>
      </c>
      <c r="LK19" s="131">
        <f>Juniori!LK10</f>
        <v>0</v>
      </c>
      <c r="LL19" s="131">
        <f>Juniori!LL10</f>
        <v>0</v>
      </c>
      <c r="LM19" s="131">
        <f>Juniori!LM10</f>
        <v>0</v>
      </c>
      <c r="LN19" s="131">
        <f>Juniori!LN10</f>
        <v>0</v>
      </c>
      <c r="LO19" s="131">
        <f>Juniori!LO10</f>
        <v>0</v>
      </c>
      <c r="LP19" s="131">
        <f>Juniori!LP10</f>
        <v>0</v>
      </c>
      <c r="LQ19" s="131">
        <f>Juniori!LQ10</f>
        <v>0</v>
      </c>
      <c r="LR19" s="131">
        <f>Juniori!LR10</f>
        <v>13</v>
      </c>
      <c r="LS19" s="131">
        <f>Juniori!LS10</f>
        <v>13</v>
      </c>
      <c r="LT19" s="131">
        <f>Juniori!LT10</f>
        <v>0</v>
      </c>
      <c r="LU19" s="131">
        <f>Juniori!LU10</f>
        <v>0</v>
      </c>
      <c r="LV19" s="131">
        <f>Juniori!LV10</f>
        <v>0</v>
      </c>
      <c r="LW19" s="131">
        <f>Juniori!LW10</f>
        <v>0</v>
      </c>
      <c r="LX19" s="131">
        <f>Juniori!LX10</f>
        <v>0</v>
      </c>
      <c r="LY19" s="131">
        <f>Juniori!LY10</f>
        <v>0</v>
      </c>
      <c r="LZ19" s="131">
        <f>Juniori!LZ10</f>
        <v>0</v>
      </c>
      <c r="MA19" s="131">
        <f>Juniori!MA10</f>
        <v>0</v>
      </c>
      <c r="MB19" s="131">
        <f>Juniori!MB10</f>
        <v>14</v>
      </c>
      <c r="MC19" s="131">
        <f>Juniori!MC10</f>
        <v>14</v>
      </c>
      <c r="MD19" s="131">
        <f>Juniori!MD10</f>
        <v>0</v>
      </c>
      <c r="ME19" s="131">
        <f>Juniori!ME10</f>
        <v>0</v>
      </c>
    </row>
    <row r="20" spans="1:343" s="1" customFormat="1" ht="18" customHeight="1" x14ac:dyDescent="0.2">
      <c r="A20" s="12">
        <v>13</v>
      </c>
      <c r="B20" s="11" t="s">
        <v>38</v>
      </c>
      <c r="C20" s="1">
        <v>10805</v>
      </c>
      <c r="D20" s="1">
        <v>2011</v>
      </c>
      <c r="E20" t="s">
        <v>37</v>
      </c>
      <c r="F20" s="1">
        <v>8558</v>
      </c>
      <c r="G20" s="1" t="s">
        <v>222</v>
      </c>
      <c r="H20" t="s">
        <v>39</v>
      </c>
      <c r="I20" s="1">
        <f>SUM(K20:ME20)</f>
        <v>151</v>
      </c>
      <c r="J20" s="12">
        <f>Tabuľka3[[#This Row],[Stĺpec9]]</f>
        <v>151</v>
      </c>
      <c r="K20" s="131">
        <f>Seniori!K33</f>
        <v>0</v>
      </c>
      <c r="L20" s="131">
        <f>Seniori!L33</f>
        <v>0</v>
      </c>
      <c r="M20" s="131">
        <f>Seniori!M33</f>
        <v>0</v>
      </c>
      <c r="N20" s="131">
        <f>Seniori!N33</f>
        <v>0</v>
      </c>
      <c r="O20" s="131">
        <f>Seniori!O33</f>
        <v>0</v>
      </c>
      <c r="P20" s="131">
        <f>Seniori!P33</f>
        <v>0</v>
      </c>
      <c r="Q20" s="131">
        <f>Seniori!Q33</f>
        <v>15</v>
      </c>
      <c r="R20" s="131">
        <f>Seniori!R33</f>
        <v>0</v>
      </c>
      <c r="S20" s="131">
        <f>Seniori!S33</f>
        <v>0</v>
      </c>
      <c r="T20" s="131">
        <f>Seniori!T33</f>
        <v>0</v>
      </c>
      <c r="U20" s="131">
        <f>Seniori!U33</f>
        <v>0</v>
      </c>
      <c r="V20" s="131">
        <f>Seniori!V33</f>
        <v>0</v>
      </c>
      <c r="W20" s="131">
        <f>Seniori!W33</f>
        <v>0</v>
      </c>
      <c r="X20" s="131">
        <f>Seniori!X33</f>
        <v>0</v>
      </c>
      <c r="Y20" s="131">
        <f>Seniori!Y33</f>
        <v>0</v>
      </c>
      <c r="Z20" s="131">
        <f>Seniori!Z33</f>
        <v>0</v>
      </c>
      <c r="AA20" s="131">
        <f>Seniori!AA33</f>
        <v>0</v>
      </c>
      <c r="AB20" s="131">
        <f>Seniori!AB33</f>
        <v>0</v>
      </c>
      <c r="AC20" s="131">
        <f>Seniori!AC33</f>
        <v>0</v>
      </c>
      <c r="AD20" s="131">
        <f>Seniori!AD33</f>
        <v>0</v>
      </c>
      <c r="AE20" s="131">
        <f>Seniori!AE33</f>
        <v>0</v>
      </c>
      <c r="AF20" s="131">
        <f>Seniori!AF33</f>
        <v>0</v>
      </c>
      <c r="AG20" s="131">
        <f>Seniori!AG33</f>
        <v>0</v>
      </c>
      <c r="AH20" s="131">
        <f>Seniori!AH33</f>
        <v>0</v>
      </c>
      <c r="AI20" s="131">
        <f>Seniori!AI33</f>
        <v>0</v>
      </c>
      <c r="AJ20" s="131">
        <f>Seniori!AJ33</f>
        <v>0</v>
      </c>
      <c r="AK20" s="131">
        <f>Seniori!AK33</f>
        <v>0</v>
      </c>
      <c r="AL20" s="131">
        <f>Seniori!AL33</f>
        <v>0</v>
      </c>
      <c r="AM20" s="131">
        <f>Seniori!AM33</f>
        <v>0</v>
      </c>
      <c r="AN20" s="131">
        <f>Seniori!AN33</f>
        <v>0</v>
      </c>
      <c r="AO20" s="131">
        <f>Seniori!AO33</f>
        <v>0</v>
      </c>
      <c r="AP20" s="131">
        <f>Seniori!AP33</f>
        <v>0</v>
      </c>
      <c r="AQ20" s="131">
        <f>Seniori!AQ33</f>
        <v>0</v>
      </c>
      <c r="AR20" s="131">
        <f>Seniori!AR33</f>
        <v>0</v>
      </c>
      <c r="AS20" s="131">
        <f>Seniori!AS33</f>
        <v>0</v>
      </c>
      <c r="AT20" s="131">
        <f>Seniori!AT33</f>
        <v>0</v>
      </c>
      <c r="AU20" s="131">
        <f>Seniori!AU33</f>
        <v>0</v>
      </c>
      <c r="AV20" s="131">
        <f>Seniori!AV33</f>
        <v>0</v>
      </c>
      <c r="AW20" s="131">
        <f>Seniori!AW33</f>
        <v>0</v>
      </c>
      <c r="AX20" s="131">
        <f>Seniori!AX33</f>
        <v>0</v>
      </c>
      <c r="AY20" s="131">
        <f>Seniori!AY33</f>
        <v>0</v>
      </c>
      <c r="AZ20" s="131">
        <f>Seniori!AZ33</f>
        <v>0</v>
      </c>
      <c r="BA20" s="131">
        <f>Seniori!BA33</f>
        <v>0</v>
      </c>
      <c r="BB20" s="131">
        <f>Seniori!BB33</f>
        <v>0</v>
      </c>
      <c r="BC20" s="131">
        <f>Seniori!BC33</f>
        <v>0</v>
      </c>
      <c r="BD20" s="131">
        <f>Seniori!BD33</f>
        <v>0</v>
      </c>
      <c r="BE20" s="131">
        <f>Seniori!BE33</f>
        <v>0</v>
      </c>
      <c r="BF20" s="131">
        <f>Seniori!BF33</f>
        <v>0</v>
      </c>
      <c r="BG20" s="131">
        <f>Seniori!BG33</f>
        <v>0</v>
      </c>
      <c r="BH20" s="131">
        <f>Seniori!BH33</f>
        <v>0</v>
      </c>
      <c r="BI20" s="131">
        <f>Seniori!BI33</f>
        <v>0</v>
      </c>
      <c r="BJ20" s="131">
        <f>Seniori!BJ33</f>
        <v>0</v>
      </c>
      <c r="BK20" s="131">
        <f>Seniori!BK33</f>
        <v>0</v>
      </c>
      <c r="BL20" s="131">
        <f>Seniori!BL33</f>
        <v>0</v>
      </c>
      <c r="BM20" s="131">
        <f>Seniori!BM33</f>
        <v>0</v>
      </c>
      <c r="BN20" s="131">
        <f>Seniori!BN33</f>
        <v>0</v>
      </c>
      <c r="BO20" s="131">
        <f>Seniori!BO33</f>
        <v>0</v>
      </c>
      <c r="BP20" s="131">
        <f>Seniori!BP33</f>
        <v>0</v>
      </c>
      <c r="BQ20" s="131">
        <f>Seniori!BQ33</f>
        <v>0</v>
      </c>
      <c r="BR20" s="131">
        <f>Seniori!BR33</f>
        <v>0</v>
      </c>
      <c r="BS20" s="131">
        <f>Seniori!BS33</f>
        <v>0</v>
      </c>
      <c r="BT20" s="131">
        <f>Seniori!BT33</f>
        <v>0</v>
      </c>
      <c r="BU20" s="131">
        <f>Seniori!BU33</f>
        <v>0</v>
      </c>
      <c r="BV20" s="131">
        <f>Seniori!BV33</f>
        <v>0</v>
      </c>
      <c r="BW20" s="131">
        <f>Seniori!BW33</f>
        <v>0</v>
      </c>
      <c r="BX20" s="131">
        <f>Seniori!BX33</f>
        <v>0</v>
      </c>
      <c r="BY20" s="131">
        <f>Seniori!BY33</f>
        <v>0</v>
      </c>
      <c r="BZ20" s="131">
        <f>Seniori!BZ33</f>
        <v>0</v>
      </c>
      <c r="CA20" s="131">
        <f>Seniori!CA33</f>
        <v>0</v>
      </c>
      <c r="CB20" s="131">
        <f>Seniori!CB33</f>
        <v>15</v>
      </c>
      <c r="CC20" s="131">
        <f>Seniori!CC33</f>
        <v>0</v>
      </c>
      <c r="CD20" s="131">
        <f>Seniori!CD33</f>
        <v>0</v>
      </c>
      <c r="CE20" s="131">
        <f>Seniori!CE33</f>
        <v>0</v>
      </c>
      <c r="CF20" s="131">
        <f>Seniori!CF33</f>
        <v>0</v>
      </c>
      <c r="CG20" s="131">
        <f>Seniori!CG33</f>
        <v>0</v>
      </c>
      <c r="CH20" s="131">
        <f>Seniori!CH33</f>
        <v>0</v>
      </c>
      <c r="CI20" s="131">
        <f>Seniori!CI33</f>
        <v>0</v>
      </c>
      <c r="CJ20" s="131">
        <f>Seniori!CJ33</f>
        <v>0</v>
      </c>
      <c r="CK20" s="131">
        <f>Seniori!CK33</f>
        <v>0</v>
      </c>
      <c r="CL20" s="131">
        <f>Seniori!CL33</f>
        <v>0</v>
      </c>
      <c r="CM20" s="131">
        <f>Seniori!CM33</f>
        <v>0</v>
      </c>
      <c r="CN20" s="131">
        <f>Seniori!CN33</f>
        <v>0</v>
      </c>
      <c r="CO20" s="131">
        <f>Seniori!CO33</f>
        <v>0</v>
      </c>
      <c r="CP20" s="131">
        <f>Seniori!CP33</f>
        <v>0</v>
      </c>
      <c r="CQ20" s="131">
        <f>Seniori!CQ33</f>
        <v>0</v>
      </c>
      <c r="CR20" s="131">
        <f>Seniori!CR33</f>
        <v>0</v>
      </c>
      <c r="CS20" s="131">
        <f>Seniori!CS33</f>
        <v>0</v>
      </c>
      <c r="CT20" s="131">
        <f>Seniori!CT33</f>
        <v>0</v>
      </c>
      <c r="CU20" s="131">
        <f>Seniori!CU33</f>
        <v>0</v>
      </c>
      <c r="CV20" s="131">
        <f>Seniori!CV33</f>
        <v>15</v>
      </c>
      <c r="CW20" s="131">
        <f>Seniori!CW33</f>
        <v>0</v>
      </c>
      <c r="CX20" s="131">
        <f>Seniori!CX33</f>
        <v>0</v>
      </c>
      <c r="CY20" s="131">
        <f>Seniori!CY33</f>
        <v>0</v>
      </c>
      <c r="CZ20" s="131">
        <f>Seniori!CZ33</f>
        <v>0</v>
      </c>
      <c r="DA20" s="131">
        <f>Seniori!DA33</f>
        <v>0</v>
      </c>
      <c r="DB20" s="131">
        <f>Seniori!DB33</f>
        <v>0</v>
      </c>
      <c r="DC20" s="131">
        <f>Seniori!DC33</f>
        <v>0</v>
      </c>
      <c r="DD20" s="131">
        <f>Seniori!DD33</f>
        <v>0</v>
      </c>
      <c r="DE20" s="131">
        <f>Seniori!DE33</f>
        <v>0</v>
      </c>
      <c r="DF20" s="131">
        <f>Seniori!DF33</f>
        <v>0</v>
      </c>
      <c r="DG20" s="131">
        <f>Seniori!DG33</f>
        <v>0</v>
      </c>
      <c r="DH20" s="131">
        <f>Seniori!DH33</f>
        <v>0</v>
      </c>
      <c r="DI20" s="131">
        <f>Seniori!DI33</f>
        <v>0</v>
      </c>
      <c r="DJ20" s="131">
        <f>Seniori!DJ33</f>
        <v>0</v>
      </c>
      <c r="DK20" s="131">
        <f>Seniori!DK33</f>
        <v>0</v>
      </c>
      <c r="DL20" s="131">
        <f>Seniori!DL33</f>
        <v>0</v>
      </c>
      <c r="DM20" s="131">
        <f>Seniori!DM33</f>
        <v>0</v>
      </c>
      <c r="DN20" s="131">
        <f>Seniori!DN33</f>
        <v>0</v>
      </c>
      <c r="DO20" s="131">
        <f>Seniori!DO33</f>
        <v>0</v>
      </c>
      <c r="DP20" s="131">
        <f>Seniori!DP33</f>
        <v>0</v>
      </c>
      <c r="DQ20" s="131">
        <f>Seniori!DQ33</f>
        <v>0</v>
      </c>
      <c r="DR20" s="131">
        <f>Seniori!DR33</f>
        <v>0</v>
      </c>
      <c r="DS20" s="131">
        <f>Seniori!DS33</f>
        <v>0</v>
      </c>
      <c r="DT20" s="131">
        <f>Seniori!DT33</f>
        <v>0</v>
      </c>
      <c r="DU20" s="131">
        <f>Seniori!DU33</f>
        <v>0</v>
      </c>
      <c r="DV20" s="131">
        <f>Seniori!DV33</f>
        <v>0</v>
      </c>
      <c r="DW20" s="131">
        <f>Seniori!DW33</f>
        <v>0</v>
      </c>
      <c r="DX20" s="131">
        <f>Seniori!DX33</f>
        <v>0</v>
      </c>
      <c r="DY20" s="131">
        <f>Seniori!DY33</f>
        <v>0</v>
      </c>
      <c r="DZ20" s="131">
        <f>Seniori!DZ33</f>
        <v>0</v>
      </c>
      <c r="EA20" s="131">
        <f>Seniori!EA33</f>
        <v>0</v>
      </c>
      <c r="EB20" s="131">
        <f>Seniori!EB33</f>
        <v>0</v>
      </c>
      <c r="EC20" s="131">
        <f>Seniori!EC33</f>
        <v>0</v>
      </c>
      <c r="ED20" s="131">
        <f>Seniori!ED33</f>
        <v>0</v>
      </c>
      <c r="EE20" s="131">
        <f>Seniori!EE33</f>
        <v>0</v>
      </c>
      <c r="EF20" s="131">
        <f>Seniori!EF33</f>
        <v>15</v>
      </c>
      <c r="EG20" s="131">
        <f>Seniori!EG33</f>
        <v>0</v>
      </c>
      <c r="EH20" s="131">
        <f>Seniori!EH33</f>
        <v>0</v>
      </c>
      <c r="EI20" s="131">
        <f>Seniori!EI33</f>
        <v>0</v>
      </c>
      <c r="EJ20" s="131">
        <f>Seniori!EJ33</f>
        <v>0</v>
      </c>
      <c r="EK20" s="131">
        <f>Seniori!EK33</f>
        <v>0</v>
      </c>
      <c r="EL20" s="131">
        <f>Seniori!EL33</f>
        <v>0</v>
      </c>
      <c r="EM20" s="131">
        <f>Seniori!EM33</f>
        <v>0</v>
      </c>
      <c r="EN20" s="131">
        <f>Seniori!EN33</f>
        <v>0</v>
      </c>
      <c r="EO20" s="131">
        <f>Seniori!EO33</f>
        <v>0</v>
      </c>
      <c r="EP20" s="131">
        <f>Seniori!EP33</f>
        <v>0</v>
      </c>
      <c r="EQ20" s="131">
        <f>Seniori!EQ33</f>
        <v>0</v>
      </c>
      <c r="ER20" s="131">
        <f>Seniori!ER33</f>
        <v>0</v>
      </c>
      <c r="ES20" s="131">
        <f>Seniori!ES33</f>
        <v>0</v>
      </c>
      <c r="ET20" s="131">
        <f>Seniori!ET33</f>
        <v>0</v>
      </c>
      <c r="EU20" s="131">
        <f>Seniori!EU33</f>
        <v>0</v>
      </c>
      <c r="EV20" s="131">
        <f>Seniori!EV33</f>
        <v>19</v>
      </c>
      <c r="EW20" s="131">
        <f>Seniori!EW33</f>
        <v>0</v>
      </c>
      <c r="EX20" s="131">
        <f>Seniori!EX33</f>
        <v>0</v>
      </c>
      <c r="EY20" s="131">
        <f>Seniori!EY33</f>
        <v>0</v>
      </c>
      <c r="EZ20" s="131">
        <f>Seniori!EZ33</f>
        <v>0</v>
      </c>
      <c r="FA20" s="131">
        <f>Seniori!FA33</f>
        <v>0</v>
      </c>
      <c r="FB20" s="131">
        <f>Seniori!FB33</f>
        <v>0</v>
      </c>
      <c r="FC20" s="131">
        <f>Seniori!FC33</f>
        <v>0</v>
      </c>
      <c r="FD20" s="131">
        <f>Seniori!FD33</f>
        <v>0</v>
      </c>
      <c r="FE20" s="131">
        <f>Seniori!FE33</f>
        <v>16</v>
      </c>
      <c r="FF20" s="131">
        <f>Seniori!FF33</f>
        <v>0</v>
      </c>
      <c r="FG20" s="131">
        <f>Seniori!FG33</f>
        <v>0</v>
      </c>
      <c r="FH20" s="131">
        <f>Seniori!FH33</f>
        <v>0</v>
      </c>
      <c r="FI20" s="131">
        <f>Seniori!FI33</f>
        <v>0</v>
      </c>
      <c r="FJ20" s="131">
        <f>Seniori!FJ33</f>
        <v>0</v>
      </c>
      <c r="FK20" s="131">
        <f>Seniori!FK33</f>
        <v>0</v>
      </c>
      <c r="FL20" s="131">
        <f>Seniori!FL33</f>
        <v>0</v>
      </c>
      <c r="FM20" s="131">
        <f>Seniori!FM33</f>
        <v>0</v>
      </c>
      <c r="FN20" s="131">
        <f>Seniori!FN33</f>
        <v>0</v>
      </c>
      <c r="FO20" s="131">
        <f>Seniori!FO33</f>
        <v>0</v>
      </c>
      <c r="FP20" s="131">
        <f>Seniori!FP33</f>
        <v>0</v>
      </c>
      <c r="FQ20" s="131">
        <f>Seniori!FQ33</f>
        <v>0</v>
      </c>
      <c r="FR20" s="131">
        <f>Seniori!FR33</f>
        <v>0</v>
      </c>
      <c r="FS20" s="131">
        <f>Seniori!FS33</f>
        <v>0</v>
      </c>
      <c r="FT20" s="131">
        <f>Seniori!FT33</f>
        <v>0</v>
      </c>
      <c r="FU20" s="131">
        <f>Seniori!FU33</f>
        <v>0</v>
      </c>
      <c r="FV20" s="131">
        <f>Seniori!FV33</f>
        <v>0</v>
      </c>
      <c r="FW20" s="131">
        <f>Seniori!FW33</f>
        <v>0</v>
      </c>
      <c r="FX20" s="131">
        <f>Seniori!FX33</f>
        <v>0</v>
      </c>
      <c r="FY20" s="131">
        <f>Seniori!FY33</f>
        <v>0</v>
      </c>
      <c r="FZ20" s="131">
        <f>Seniori!FZ33</f>
        <v>0</v>
      </c>
      <c r="GA20" s="131">
        <f>Seniori!GA33</f>
        <v>0</v>
      </c>
      <c r="GB20" s="131">
        <f>Seniori!GB33</f>
        <v>0</v>
      </c>
      <c r="GC20" s="131">
        <f>Seniori!GC33</f>
        <v>0</v>
      </c>
      <c r="GD20" s="131">
        <f>Seniori!GD33</f>
        <v>0</v>
      </c>
      <c r="GE20" s="131">
        <f>Seniori!GE33</f>
        <v>0</v>
      </c>
      <c r="GF20" s="131">
        <f>Seniori!GF33</f>
        <v>0</v>
      </c>
      <c r="GG20" s="131">
        <f>Seniori!GG33</f>
        <v>0</v>
      </c>
      <c r="GH20" s="131">
        <f>Seniori!GH33</f>
        <v>0</v>
      </c>
      <c r="GI20" s="131">
        <f>Seniori!GI33</f>
        <v>0</v>
      </c>
      <c r="GJ20" s="131">
        <f>Seniori!GJ33</f>
        <v>0</v>
      </c>
      <c r="GK20" s="131">
        <f>Seniori!GK33</f>
        <v>0</v>
      </c>
      <c r="GL20" s="131">
        <f>Seniori!GL33</f>
        <v>0</v>
      </c>
      <c r="GM20" s="131">
        <f>Seniori!GM33</f>
        <v>0</v>
      </c>
      <c r="GN20" s="131">
        <f>Seniori!GN33</f>
        <v>0</v>
      </c>
      <c r="GO20" s="131">
        <f>Seniori!GO33</f>
        <v>0</v>
      </c>
      <c r="GP20" s="131">
        <f>Seniori!GP33</f>
        <v>0</v>
      </c>
      <c r="GQ20" s="131">
        <f>Seniori!GQ33</f>
        <v>0</v>
      </c>
      <c r="GR20" s="131">
        <f>Seniori!GR33</f>
        <v>0</v>
      </c>
      <c r="GS20" s="131">
        <f>Seniori!GS33</f>
        <v>0</v>
      </c>
      <c r="GT20" s="131">
        <f>Seniori!GT33</f>
        <v>0</v>
      </c>
      <c r="GU20" s="131">
        <f>Seniori!GU33</f>
        <v>0</v>
      </c>
      <c r="GV20" s="131">
        <f>Seniori!GV33</f>
        <v>0</v>
      </c>
      <c r="GW20" s="131">
        <f>Seniori!GW33</f>
        <v>0</v>
      </c>
      <c r="GX20" s="131">
        <f>Seniori!GX33</f>
        <v>0</v>
      </c>
      <c r="GY20" s="131">
        <f>Seniori!GY33</f>
        <v>0</v>
      </c>
      <c r="GZ20" s="131">
        <f>Seniori!GZ33</f>
        <v>0</v>
      </c>
      <c r="HA20" s="131">
        <f>Seniori!HA33</f>
        <v>0</v>
      </c>
      <c r="HB20" s="131">
        <f>Seniori!HB33</f>
        <v>0</v>
      </c>
      <c r="HC20" s="131">
        <f>Seniori!HC33</f>
        <v>0</v>
      </c>
      <c r="HD20" s="131">
        <f>Seniori!HD33</f>
        <v>0</v>
      </c>
      <c r="HE20" s="131">
        <f>Seniori!HE33</f>
        <v>0</v>
      </c>
      <c r="HF20" s="131">
        <f>Seniori!HF33</f>
        <v>0</v>
      </c>
      <c r="HG20" s="131">
        <f>Seniori!HG33</f>
        <v>0</v>
      </c>
      <c r="HH20" s="131">
        <f>Seniori!HH33</f>
        <v>0</v>
      </c>
      <c r="HI20" s="131">
        <f>Seniori!HI33</f>
        <v>0</v>
      </c>
      <c r="HJ20" s="131">
        <f>Seniori!HJ33</f>
        <v>0</v>
      </c>
      <c r="HK20" s="131">
        <f>Seniori!HK33</f>
        <v>0</v>
      </c>
      <c r="HL20" s="131">
        <f>Seniori!HL33</f>
        <v>0</v>
      </c>
      <c r="HM20" s="131">
        <f>Seniori!HM33</f>
        <v>0</v>
      </c>
      <c r="HN20" s="131">
        <f>Seniori!HN33</f>
        <v>0</v>
      </c>
      <c r="HO20" s="131">
        <f>Seniori!HO33</f>
        <v>0</v>
      </c>
      <c r="HP20" s="131">
        <f>Seniori!HP33</f>
        <v>0</v>
      </c>
      <c r="HQ20" s="131">
        <f>Seniori!HQ33</f>
        <v>0</v>
      </c>
      <c r="HR20" s="131">
        <f>Seniori!HR33</f>
        <v>0</v>
      </c>
      <c r="HS20" s="131">
        <f>Seniori!HS33</f>
        <v>0</v>
      </c>
      <c r="HT20" s="131">
        <f>Seniori!HT33</f>
        <v>0</v>
      </c>
      <c r="HU20" s="131">
        <f>Seniori!HU33</f>
        <v>0</v>
      </c>
      <c r="HV20" s="131">
        <f>Seniori!HV33</f>
        <v>0</v>
      </c>
      <c r="HW20" s="131">
        <f>Seniori!HW33</f>
        <v>0</v>
      </c>
      <c r="HX20" s="131">
        <f>Seniori!HX33</f>
        <v>0</v>
      </c>
      <c r="HY20" s="131">
        <f>Seniori!HY33</f>
        <v>0</v>
      </c>
      <c r="HZ20" s="131">
        <f>Seniori!HZ33</f>
        <v>0</v>
      </c>
      <c r="IA20" s="131">
        <f>Seniori!IA33</f>
        <v>0</v>
      </c>
      <c r="IB20" s="131">
        <f>Seniori!IB33</f>
        <v>0</v>
      </c>
      <c r="IC20" s="131">
        <f>Seniori!IC33</f>
        <v>0</v>
      </c>
      <c r="ID20" s="131">
        <f>Seniori!ID33</f>
        <v>0</v>
      </c>
      <c r="IE20" s="131">
        <f>Seniori!IE33</f>
        <v>0</v>
      </c>
      <c r="IF20" s="131">
        <f>Seniori!IF33</f>
        <v>0</v>
      </c>
      <c r="IG20" s="131">
        <f>Seniori!IG33</f>
        <v>0</v>
      </c>
      <c r="IH20" s="131">
        <f>Seniori!IH33</f>
        <v>0</v>
      </c>
      <c r="II20" s="131">
        <f>Seniori!II33</f>
        <v>0</v>
      </c>
      <c r="IJ20" s="131">
        <f>Seniori!IJ33</f>
        <v>0</v>
      </c>
      <c r="IK20" s="131">
        <f>Seniori!IK33</f>
        <v>0</v>
      </c>
      <c r="IL20" s="131">
        <f>Seniori!IL33</f>
        <v>0</v>
      </c>
      <c r="IM20" s="131">
        <f>Seniori!IM33</f>
        <v>0</v>
      </c>
      <c r="IN20" s="131">
        <f>Seniori!IN33</f>
        <v>0</v>
      </c>
      <c r="IO20" s="131">
        <f>Seniori!IO33</f>
        <v>0</v>
      </c>
      <c r="IP20" s="131">
        <f>Seniori!IP33</f>
        <v>0</v>
      </c>
      <c r="IQ20" s="131">
        <f>Seniori!IQ33</f>
        <v>0</v>
      </c>
      <c r="IR20" s="131">
        <f>Seniori!IR33</f>
        <v>0</v>
      </c>
      <c r="IS20" s="131">
        <f>Seniori!IS33</f>
        <v>0</v>
      </c>
      <c r="IT20" s="131">
        <f>Seniori!IT33</f>
        <v>0</v>
      </c>
      <c r="IU20" s="131">
        <f>Seniori!IU33</f>
        <v>0</v>
      </c>
      <c r="IV20" s="131">
        <f>Seniori!IV33</f>
        <v>0</v>
      </c>
      <c r="IW20" s="131">
        <f>Seniori!IW33</f>
        <v>0</v>
      </c>
      <c r="IX20" s="131">
        <f>Seniori!IX33</f>
        <v>0</v>
      </c>
      <c r="IY20" s="131">
        <f>Seniori!IY33</f>
        <v>0</v>
      </c>
      <c r="IZ20" s="131">
        <f>Seniori!IZ33</f>
        <v>0</v>
      </c>
      <c r="JA20" s="131">
        <f>Seniori!JA33</f>
        <v>0</v>
      </c>
      <c r="JB20" s="131">
        <f>Seniori!JB33</f>
        <v>0</v>
      </c>
      <c r="JC20" s="131">
        <f>Seniori!JC33</f>
        <v>0</v>
      </c>
      <c r="JD20" s="131">
        <f>Seniori!JD33</f>
        <v>0</v>
      </c>
      <c r="JE20" s="131">
        <f>Seniori!JE33</f>
        <v>0</v>
      </c>
      <c r="JF20" s="131">
        <f>Seniori!JF33</f>
        <v>0</v>
      </c>
      <c r="JG20" s="131">
        <f>Seniori!JG33</f>
        <v>0</v>
      </c>
      <c r="JH20" s="131">
        <f>Seniori!JH33</f>
        <v>0</v>
      </c>
      <c r="JI20" s="131">
        <f>Seniori!JI33</f>
        <v>0</v>
      </c>
      <c r="JJ20" s="131">
        <f>Seniori!JJ33</f>
        <v>0</v>
      </c>
      <c r="JK20" s="131">
        <f>Seniori!JK33</f>
        <v>0</v>
      </c>
      <c r="JL20" s="131">
        <f>Seniori!JL33</f>
        <v>0</v>
      </c>
      <c r="JM20" s="131">
        <f>Seniori!JM33</f>
        <v>0</v>
      </c>
      <c r="JN20" s="131">
        <f>Seniori!JN33</f>
        <v>0</v>
      </c>
      <c r="JO20" s="131">
        <f>Seniori!JO33</f>
        <v>0</v>
      </c>
      <c r="JP20" s="131">
        <f>Seniori!JP33</f>
        <v>0</v>
      </c>
      <c r="JQ20" s="131">
        <f>Seniori!JQ33</f>
        <v>0</v>
      </c>
      <c r="JR20" s="131">
        <f>Seniori!JR33</f>
        <v>0</v>
      </c>
      <c r="JS20" s="131">
        <f>Seniori!JS33</f>
        <v>0</v>
      </c>
      <c r="JT20" s="131">
        <f>Seniori!JT33</f>
        <v>0</v>
      </c>
      <c r="JU20" s="131">
        <f>Seniori!JU33</f>
        <v>0</v>
      </c>
      <c r="JV20" s="131">
        <f>Seniori!JV33</f>
        <v>15</v>
      </c>
      <c r="JW20" s="131">
        <f>Seniori!JW33</f>
        <v>12</v>
      </c>
      <c r="JX20" s="131">
        <f>Seniori!JX33</f>
        <v>0</v>
      </c>
      <c r="JY20" s="131">
        <f>Seniori!JY33</f>
        <v>0</v>
      </c>
      <c r="JZ20" s="131">
        <f>Seniori!JZ33</f>
        <v>0</v>
      </c>
      <c r="KA20" s="131">
        <f>Seniori!KA33</f>
        <v>0</v>
      </c>
      <c r="KB20" s="131">
        <f>Seniori!KB33</f>
        <v>0</v>
      </c>
      <c r="KC20" s="131">
        <f>Seniori!KC33</f>
        <v>0</v>
      </c>
      <c r="KD20" s="131">
        <f>Seniori!KD33</f>
        <v>0</v>
      </c>
      <c r="KE20" s="131">
        <f>Seniori!KE33</f>
        <v>0</v>
      </c>
      <c r="KF20" s="131">
        <f>Seniori!KF33</f>
        <v>0</v>
      </c>
      <c r="KG20" s="131">
        <f>Seniori!KG33</f>
        <v>0</v>
      </c>
      <c r="KH20" s="131">
        <f>Seniori!KH33</f>
        <v>0</v>
      </c>
      <c r="KI20" s="131">
        <f>Seniori!KI33</f>
        <v>14</v>
      </c>
      <c r="KJ20" s="131">
        <f>Seniori!KJ33</f>
        <v>15</v>
      </c>
      <c r="KK20" s="131">
        <f>Seniori!KK33</f>
        <v>0</v>
      </c>
      <c r="KL20" s="131">
        <f>Seniori!KL33</f>
        <v>0</v>
      </c>
      <c r="KM20" s="131">
        <f>Seniori!KM33</f>
        <v>0</v>
      </c>
      <c r="KN20" s="131">
        <f>Seniori!KN33</f>
        <v>0</v>
      </c>
      <c r="KO20" s="131">
        <f>Seniori!KO33</f>
        <v>0</v>
      </c>
      <c r="KP20" s="131">
        <f>Seniori!KP33</f>
        <v>0</v>
      </c>
      <c r="KQ20" s="131">
        <f>Seniori!KQ33</f>
        <v>0</v>
      </c>
      <c r="KR20" s="131">
        <f>Seniori!KR33</f>
        <v>0</v>
      </c>
      <c r="KS20" s="131">
        <f>Seniori!KS33</f>
        <v>0</v>
      </c>
      <c r="KT20" s="131">
        <f>Seniori!KT33</f>
        <v>0</v>
      </c>
      <c r="KU20" s="131">
        <f>Seniori!KU33</f>
        <v>0</v>
      </c>
      <c r="KV20" s="131">
        <f>Seniori!KV33</f>
        <v>0</v>
      </c>
      <c r="KW20" s="131">
        <f>Seniori!KW33</f>
        <v>0</v>
      </c>
      <c r="KX20" s="131">
        <f>Seniori!KX33</f>
        <v>0</v>
      </c>
      <c r="KY20" s="131">
        <f>Seniori!KY33</f>
        <v>0</v>
      </c>
      <c r="KZ20" s="131">
        <f>Seniori!KZ33</f>
        <v>0</v>
      </c>
      <c r="LA20" s="131">
        <f>Seniori!LA33</f>
        <v>0</v>
      </c>
      <c r="LB20" s="131">
        <f>Seniori!LB33</f>
        <v>0</v>
      </c>
      <c r="LC20" s="131">
        <f>Seniori!LC33</f>
        <v>0</v>
      </c>
      <c r="LD20" s="131">
        <f>Seniori!LD33</f>
        <v>0</v>
      </c>
      <c r="LE20" s="131">
        <f>Seniori!LE33</f>
        <v>0</v>
      </c>
      <c r="LF20" s="131">
        <f>Seniori!LF33</f>
        <v>0</v>
      </c>
      <c r="LG20" s="131">
        <f>Seniori!LG33</f>
        <v>0</v>
      </c>
      <c r="LH20" s="131">
        <f>Seniori!LH33</f>
        <v>0</v>
      </c>
      <c r="LI20" s="131">
        <f>Seniori!LI33</f>
        <v>0</v>
      </c>
      <c r="LJ20" s="131">
        <f>Seniori!LJ33</f>
        <v>0</v>
      </c>
      <c r="LK20" s="131">
        <f>Seniori!LK33</f>
        <v>0</v>
      </c>
      <c r="LL20" s="131">
        <f>Seniori!LL33</f>
        <v>0</v>
      </c>
      <c r="LM20" s="131">
        <f>Seniori!LM33</f>
        <v>0</v>
      </c>
      <c r="LN20" s="131">
        <f>Seniori!LN33</f>
        <v>0</v>
      </c>
      <c r="LO20" s="131">
        <f>Seniori!LO33</f>
        <v>0</v>
      </c>
      <c r="LP20" s="131">
        <f>Seniori!LP33</f>
        <v>0</v>
      </c>
      <c r="LQ20" s="131">
        <f>Seniori!LQ33</f>
        <v>0</v>
      </c>
      <c r="LR20" s="131">
        <f>Seniori!LR33</f>
        <v>0</v>
      </c>
      <c r="LS20" s="131">
        <f>Seniori!LS33</f>
        <v>0</v>
      </c>
      <c r="LT20" s="131">
        <f>Seniori!LT33</f>
        <v>0</v>
      </c>
      <c r="LU20" s="131">
        <f>Seniori!LU33</f>
        <v>0</v>
      </c>
      <c r="LV20" s="131">
        <f>Seniori!LV33</f>
        <v>0</v>
      </c>
      <c r="LW20" s="131">
        <f>Seniori!LW33</f>
        <v>0</v>
      </c>
      <c r="LX20" s="131">
        <f>Seniori!LX33</f>
        <v>0</v>
      </c>
      <c r="LY20" s="131">
        <f>Seniori!LY33</f>
        <v>0</v>
      </c>
      <c r="LZ20" s="131">
        <f>Seniori!LZ33</f>
        <v>0</v>
      </c>
      <c r="MA20" s="131">
        <f>Seniori!MA33</f>
        <v>0</v>
      </c>
      <c r="MB20" s="131">
        <f>Seniori!MB33</f>
        <v>0</v>
      </c>
      <c r="MC20" s="131">
        <f>Seniori!MC33</f>
        <v>0</v>
      </c>
      <c r="MD20" s="131">
        <f>Seniori!MD33</f>
        <v>0</v>
      </c>
      <c r="ME20" s="131">
        <f>Seniori!ME33</f>
        <v>0</v>
      </c>
    </row>
    <row r="21" spans="1:343" s="1" customFormat="1" ht="18" customHeight="1" x14ac:dyDescent="0.2">
      <c r="A21" s="12">
        <v>14</v>
      </c>
      <c r="B21" s="11" t="s">
        <v>253</v>
      </c>
      <c r="C21" s="1">
        <v>8021</v>
      </c>
      <c r="E21" s="4" t="s">
        <v>192</v>
      </c>
      <c r="F21" s="1">
        <v>7987</v>
      </c>
      <c r="G21" s="9" t="s">
        <v>220</v>
      </c>
      <c r="H21" s="4" t="s">
        <v>92</v>
      </c>
      <c r="I21" s="1">
        <f>SUM(K21:ME21)</f>
        <v>162.4</v>
      </c>
      <c r="J21" s="12">
        <v>131.4</v>
      </c>
      <c r="K21" s="131">
        <f>Juniori!K20</f>
        <v>0</v>
      </c>
      <c r="L21" s="131">
        <f>Juniori!L20</f>
        <v>0</v>
      </c>
      <c r="M21" s="131">
        <f>Juniori!M20</f>
        <v>0</v>
      </c>
      <c r="N21" s="131">
        <f>Juniori!N20</f>
        <v>0</v>
      </c>
      <c r="O21" s="131">
        <f>Juniori!O20</f>
        <v>0</v>
      </c>
      <c r="P21" s="131">
        <f>Juniori!P20</f>
        <v>0</v>
      </c>
      <c r="Q21" s="131">
        <f>Juniori!Q20</f>
        <v>0</v>
      </c>
      <c r="R21" s="131">
        <f>Juniori!R20</f>
        <v>0</v>
      </c>
      <c r="S21" s="131">
        <f>Juniori!S20</f>
        <v>0</v>
      </c>
      <c r="T21" s="131">
        <f>Juniori!T20</f>
        <v>0</v>
      </c>
      <c r="U21" s="131">
        <f>Juniori!U20</f>
        <v>0</v>
      </c>
      <c r="V21" s="131">
        <f>Juniori!V20</f>
        <v>9</v>
      </c>
      <c r="W21" s="131">
        <f>Juniori!W20</f>
        <v>6</v>
      </c>
      <c r="X21" s="131">
        <f>Juniori!X20</f>
        <v>0</v>
      </c>
      <c r="Y21" s="131">
        <f>Juniori!Y20</f>
        <v>0</v>
      </c>
      <c r="Z21" s="131">
        <f>Juniori!Z20</f>
        <v>0</v>
      </c>
      <c r="AA21" s="131">
        <f>Juniori!AA20</f>
        <v>0</v>
      </c>
      <c r="AB21" s="131">
        <f>Juniori!AB20</f>
        <v>0</v>
      </c>
      <c r="AC21" s="131">
        <f>Juniori!AC20</f>
        <v>0</v>
      </c>
      <c r="AD21" s="131">
        <f>Juniori!AD20</f>
        <v>0</v>
      </c>
      <c r="AE21" s="131">
        <f>Juniori!AE20</f>
        <v>0</v>
      </c>
      <c r="AF21" s="131">
        <f>Juniori!AF20</f>
        <v>0</v>
      </c>
      <c r="AG21" s="131">
        <f>Juniori!AG20</f>
        <v>0</v>
      </c>
      <c r="AH21" s="131">
        <f>Juniori!AH20</f>
        <v>0</v>
      </c>
      <c r="AI21" s="131">
        <f>Juniori!AI20</f>
        <v>0</v>
      </c>
      <c r="AJ21" s="131">
        <f>Juniori!AJ20</f>
        <v>0</v>
      </c>
      <c r="AK21" s="131">
        <f>Juniori!AK20</f>
        <v>0</v>
      </c>
      <c r="AL21" s="131">
        <f>Juniori!AL20</f>
        <v>5</v>
      </c>
      <c r="AM21" s="131" t="str">
        <f>Juniori!AM20</f>
        <v>x</v>
      </c>
      <c r="AN21" s="131">
        <f>Juniori!AN20</f>
        <v>0</v>
      </c>
      <c r="AO21" s="131">
        <f>Juniori!AO20</f>
        <v>0</v>
      </c>
      <c r="AP21" s="131">
        <f>Juniori!AP20</f>
        <v>0</v>
      </c>
      <c r="AQ21" s="131">
        <f>Juniori!AQ20</f>
        <v>0</v>
      </c>
      <c r="AR21" s="131">
        <f>Juniori!AR20</f>
        <v>0</v>
      </c>
      <c r="AS21" s="131">
        <f>Juniori!AS20</f>
        <v>0</v>
      </c>
      <c r="AT21" s="131">
        <f>Juniori!AT20</f>
        <v>0</v>
      </c>
      <c r="AU21" s="131">
        <f>Juniori!AU20</f>
        <v>0</v>
      </c>
      <c r="AV21" s="131">
        <f>Juniori!AV20</f>
        <v>0</v>
      </c>
      <c r="AW21" s="131">
        <f>Juniori!AW20</f>
        <v>0</v>
      </c>
      <c r="AX21" s="131">
        <f>Juniori!AX20</f>
        <v>0</v>
      </c>
      <c r="AY21" s="131">
        <f>Juniori!AY20</f>
        <v>0</v>
      </c>
      <c r="AZ21" s="131">
        <f>Juniori!AZ20</f>
        <v>0</v>
      </c>
      <c r="BA21" s="131">
        <f>Juniori!BA20</f>
        <v>0</v>
      </c>
      <c r="BB21" s="131">
        <f>Juniori!BB20</f>
        <v>0</v>
      </c>
      <c r="BC21" s="131">
        <f>Juniori!BC20</f>
        <v>0</v>
      </c>
      <c r="BD21" s="131">
        <f>Juniori!BD20</f>
        <v>0</v>
      </c>
      <c r="BE21" s="131">
        <f>Juniori!BE20</f>
        <v>0</v>
      </c>
      <c r="BF21" s="131">
        <f>Juniori!BF20</f>
        <v>0</v>
      </c>
      <c r="BG21" s="131">
        <f>Juniori!BG20</f>
        <v>0</v>
      </c>
      <c r="BH21" s="131">
        <f>Juniori!BH20</f>
        <v>0</v>
      </c>
      <c r="BI21" s="131">
        <f>Juniori!BI20</f>
        <v>0</v>
      </c>
      <c r="BJ21" s="131">
        <f>Juniori!BJ20</f>
        <v>0</v>
      </c>
      <c r="BK21" s="131">
        <f>Juniori!BK20</f>
        <v>0</v>
      </c>
      <c r="BL21" s="131">
        <f>Juniori!BL20</f>
        <v>0</v>
      </c>
      <c r="BM21" s="131">
        <f>Juniori!BM20</f>
        <v>0</v>
      </c>
      <c r="BN21" s="131">
        <f>Juniori!BN20</f>
        <v>0</v>
      </c>
      <c r="BO21" s="131">
        <f>Juniori!BO20</f>
        <v>0</v>
      </c>
      <c r="BP21" s="131">
        <f>Juniori!BP20</f>
        <v>0</v>
      </c>
      <c r="BQ21" s="131">
        <f>Juniori!BQ20</f>
        <v>0</v>
      </c>
      <c r="BR21" s="131">
        <f>Juniori!BR20</f>
        <v>0</v>
      </c>
      <c r="BS21" s="131">
        <f>Juniori!BS20</f>
        <v>0</v>
      </c>
      <c r="BT21" s="131">
        <f>Juniori!BT20</f>
        <v>0</v>
      </c>
      <c r="BU21" s="131">
        <f>Juniori!BU20</f>
        <v>0</v>
      </c>
      <c r="BV21" s="131">
        <f>Juniori!BV20</f>
        <v>0</v>
      </c>
      <c r="BW21" s="131">
        <f>Juniori!BW20</f>
        <v>0</v>
      </c>
      <c r="BX21" s="131">
        <f>Juniori!BX20</f>
        <v>0</v>
      </c>
      <c r="BY21" s="131">
        <f>Juniori!BY20</f>
        <v>0</v>
      </c>
      <c r="BZ21" s="131">
        <f>Juniori!BZ20</f>
        <v>0</v>
      </c>
      <c r="CA21" s="131">
        <f>Juniori!CA20</f>
        <v>0</v>
      </c>
      <c r="CB21" s="131">
        <f>Juniori!CB20</f>
        <v>0</v>
      </c>
      <c r="CC21" s="131">
        <f>Juniori!CC20</f>
        <v>0</v>
      </c>
      <c r="CD21" s="131">
        <f>Juniori!CD20</f>
        <v>8</v>
      </c>
      <c r="CE21" s="131">
        <f>Juniori!CE20</f>
        <v>5</v>
      </c>
      <c r="CF21" s="131">
        <f>Juniori!CF20</f>
        <v>0</v>
      </c>
      <c r="CG21" s="131">
        <f>Juniori!CG20</f>
        <v>0</v>
      </c>
      <c r="CH21" s="131">
        <f>Juniori!CH20</f>
        <v>0</v>
      </c>
      <c r="CI21" s="131">
        <f>Juniori!CI20</f>
        <v>0</v>
      </c>
      <c r="CJ21" s="131">
        <f>Juniori!CJ20</f>
        <v>0</v>
      </c>
      <c r="CK21" s="131">
        <f>Juniori!CK20</f>
        <v>0</v>
      </c>
      <c r="CL21" s="131">
        <f>Juniori!CL20</f>
        <v>0</v>
      </c>
      <c r="CM21" s="131">
        <f>Juniori!CM20</f>
        <v>0</v>
      </c>
      <c r="CN21" s="131">
        <f>Juniori!CN20</f>
        <v>0</v>
      </c>
      <c r="CO21" s="131">
        <f>Juniori!CO20</f>
        <v>6</v>
      </c>
      <c r="CP21" s="131">
        <f>Juniori!CP20</f>
        <v>4</v>
      </c>
      <c r="CQ21" s="131">
        <f>Juniori!CQ20</f>
        <v>0</v>
      </c>
      <c r="CR21" s="131">
        <f>Juniori!CR20</f>
        <v>0</v>
      </c>
      <c r="CS21" s="131">
        <f>Juniori!CS20</f>
        <v>0</v>
      </c>
      <c r="CT21" s="131">
        <f>Juniori!CT20</f>
        <v>0</v>
      </c>
      <c r="CU21" s="131">
        <f>Juniori!CU20</f>
        <v>0</v>
      </c>
      <c r="CV21" s="131">
        <f>Juniori!CV20</f>
        <v>0</v>
      </c>
      <c r="CW21" s="131">
        <f>Juniori!CW20</f>
        <v>0</v>
      </c>
      <c r="CX21" s="131">
        <f>Juniori!CX20</f>
        <v>6</v>
      </c>
      <c r="CY21" s="131">
        <f>Juniori!CY20</f>
        <v>12</v>
      </c>
      <c r="CZ21" s="131">
        <f>Juniori!CZ20</f>
        <v>0</v>
      </c>
      <c r="DA21" s="131">
        <f>Juniori!DA20</f>
        <v>0</v>
      </c>
      <c r="DB21" s="131">
        <f>Juniori!DB20</f>
        <v>0</v>
      </c>
      <c r="DC21" s="131">
        <f>Juniori!DC20</f>
        <v>0</v>
      </c>
      <c r="DD21" s="131">
        <f>Juniori!DD20</f>
        <v>0</v>
      </c>
      <c r="DE21" s="131">
        <f>Juniori!DE20</f>
        <v>0</v>
      </c>
      <c r="DF21" s="131">
        <f>Juniori!DF20</f>
        <v>0</v>
      </c>
      <c r="DG21" s="131">
        <f>Juniori!DG20</f>
        <v>0</v>
      </c>
      <c r="DH21" s="131">
        <f>Juniori!DH20</f>
        <v>0</v>
      </c>
      <c r="DI21" s="131">
        <f>Juniori!DI20</f>
        <v>0</v>
      </c>
      <c r="DJ21" s="131">
        <f>Juniori!DJ20</f>
        <v>0</v>
      </c>
      <c r="DK21" s="131">
        <f>Juniori!DK20</f>
        <v>0</v>
      </c>
      <c r="DL21" s="131">
        <f>Juniori!DL20</f>
        <v>0</v>
      </c>
      <c r="DM21" s="131">
        <f>Juniori!DM20</f>
        <v>0</v>
      </c>
      <c r="DN21" s="131">
        <f>Juniori!DN20</f>
        <v>0</v>
      </c>
      <c r="DO21" s="131">
        <f>Juniori!DO20</f>
        <v>0</v>
      </c>
      <c r="DP21" s="131">
        <f>Juniori!DP20</f>
        <v>0</v>
      </c>
      <c r="DQ21" s="131">
        <f>Juniori!DQ20</f>
        <v>0</v>
      </c>
      <c r="DR21" s="131">
        <f>Juniori!DR20</f>
        <v>0</v>
      </c>
      <c r="DS21" s="131">
        <f>Juniori!DS20</f>
        <v>0</v>
      </c>
      <c r="DT21" s="131">
        <f>Juniori!DT20</f>
        <v>0</v>
      </c>
      <c r="DU21" s="131">
        <f>Juniori!DU20</f>
        <v>0</v>
      </c>
      <c r="DV21" s="131">
        <f>Juniori!DV20</f>
        <v>0</v>
      </c>
      <c r="DW21" s="131">
        <f>Juniori!DW20</f>
        <v>0</v>
      </c>
      <c r="DX21" s="131">
        <f>Juniori!DX20</f>
        <v>0</v>
      </c>
      <c r="DY21" s="131">
        <f>Juniori!DY20</f>
        <v>0</v>
      </c>
      <c r="DZ21" s="131">
        <f>Juniori!DZ20</f>
        <v>0</v>
      </c>
      <c r="EA21" s="131">
        <f>Juniori!EA20</f>
        <v>0</v>
      </c>
      <c r="EB21" s="131">
        <f>Juniori!EB20</f>
        <v>0</v>
      </c>
      <c r="EC21" s="131">
        <f>Juniori!EC20</f>
        <v>0</v>
      </c>
      <c r="ED21" s="131">
        <f>Juniori!ED20</f>
        <v>0</v>
      </c>
      <c r="EE21" s="131">
        <f>Juniori!EE20</f>
        <v>0</v>
      </c>
      <c r="EF21" s="131">
        <f>Juniori!EF20</f>
        <v>0</v>
      </c>
      <c r="EG21" s="131">
        <f>Juniori!EG20</f>
        <v>0</v>
      </c>
      <c r="EH21" s="131">
        <f>Juniori!EH20</f>
        <v>6</v>
      </c>
      <c r="EI21" s="131">
        <f>Juniori!EI20</f>
        <v>12</v>
      </c>
      <c r="EJ21" s="131">
        <f>Juniori!EJ20</f>
        <v>0</v>
      </c>
      <c r="EK21" s="131">
        <f>Juniori!EK20</f>
        <v>0</v>
      </c>
      <c r="EL21" s="131">
        <f>Juniori!EL20</f>
        <v>0</v>
      </c>
      <c r="EM21" s="131">
        <f>Juniori!EM20</f>
        <v>0</v>
      </c>
      <c r="EN21" s="131">
        <f>Juniori!EN20</f>
        <v>0</v>
      </c>
      <c r="EO21" s="131">
        <f>Juniori!EO20</f>
        <v>0</v>
      </c>
      <c r="EP21" s="131">
        <f>Juniori!EP20</f>
        <v>0</v>
      </c>
      <c r="EQ21" s="131">
        <f>Juniori!EQ20</f>
        <v>0</v>
      </c>
      <c r="ER21" s="131">
        <f>Juniori!ER20</f>
        <v>0</v>
      </c>
      <c r="ES21" s="131">
        <f>Juniori!ES20</f>
        <v>0</v>
      </c>
      <c r="ET21" s="131">
        <f>Juniori!ET20</f>
        <v>0</v>
      </c>
      <c r="EU21" s="131">
        <f>Juniori!EU20</f>
        <v>0</v>
      </c>
      <c r="EV21" s="131">
        <f>Juniori!EV20</f>
        <v>0</v>
      </c>
      <c r="EW21" s="131">
        <f>Juniori!EW20</f>
        <v>0</v>
      </c>
      <c r="EX21" s="131">
        <f>Juniori!EX20</f>
        <v>0</v>
      </c>
      <c r="EY21" s="131">
        <f>Juniori!EY20</f>
        <v>0</v>
      </c>
      <c r="EZ21" s="131">
        <f>Juniori!EZ20</f>
        <v>0</v>
      </c>
      <c r="FA21" s="131">
        <f>Juniori!FA20</f>
        <v>0</v>
      </c>
      <c r="FB21" s="131">
        <f>Juniori!FB20</f>
        <v>0</v>
      </c>
      <c r="FC21" s="131">
        <f>Juniori!FC20</f>
        <v>0</v>
      </c>
      <c r="FD21" s="131">
        <f>Juniori!FD20</f>
        <v>0</v>
      </c>
      <c r="FE21" s="131">
        <f>Juniori!FE20</f>
        <v>0</v>
      </c>
      <c r="FF21" s="131">
        <f>Juniori!FF20</f>
        <v>0</v>
      </c>
      <c r="FG21" s="131">
        <f>Juniori!FG20</f>
        <v>0</v>
      </c>
      <c r="FH21" s="131">
        <f>Juniori!FH20</f>
        <v>0</v>
      </c>
      <c r="FI21" s="131">
        <f>Juniori!FI20</f>
        <v>0</v>
      </c>
      <c r="FJ21" s="131">
        <f>Juniori!FJ20</f>
        <v>0</v>
      </c>
      <c r="FK21" s="131">
        <f>Juniori!FK20</f>
        <v>0</v>
      </c>
      <c r="FL21" s="131">
        <f>Juniori!FL20</f>
        <v>0</v>
      </c>
      <c r="FM21" s="131">
        <f>Juniori!FM20</f>
        <v>0</v>
      </c>
      <c r="FN21" s="131">
        <f>Juniori!FN20</f>
        <v>0</v>
      </c>
      <c r="FO21" s="131">
        <f>Juniori!FO20</f>
        <v>0</v>
      </c>
      <c r="FP21" s="131">
        <f>Juniori!FP20</f>
        <v>0</v>
      </c>
      <c r="FQ21" s="131">
        <f>Juniori!FQ20</f>
        <v>0</v>
      </c>
      <c r="FR21" s="131">
        <f>Juniori!FR20</f>
        <v>0</v>
      </c>
      <c r="FS21" s="131">
        <f>Juniori!FS20</f>
        <v>0</v>
      </c>
      <c r="FT21" s="131">
        <f>Juniori!FT20</f>
        <v>0</v>
      </c>
      <c r="FU21" s="131">
        <f>Juniori!FU20</f>
        <v>0</v>
      </c>
      <c r="FV21" s="131">
        <f>Juniori!FV20</f>
        <v>6</v>
      </c>
      <c r="FW21" s="131">
        <f>Juniori!FW20</f>
        <v>0</v>
      </c>
      <c r="FX21" s="131">
        <f>Juniori!FX20</f>
        <v>0</v>
      </c>
      <c r="FY21" s="131">
        <f>Juniori!FY20</f>
        <v>0</v>
      </c>
      <c r="FZ21" s="131">
        <f>Juniori!FZ20</f>
        <v>0</v>
      </c>
      <c r="GA21" s="131">
        <f>Juniori!GA20</f>
        <v>0</v>
      </c>
      <c r="GB21" s="131">
        <f>Juniori!GB20</f>
        <v>0</v>
      </c>
      <c r="GC21" s="131">
        <f>Juniori!GC20</f>
        <v>0</v>
      </c>
      <c r="GD21" s="131">
        <f>Juniori!GD20</f>
        <v>0</v>
      </c>
      <c r="GE21" s="131">
        <f>Juniori!GE20</f>
        <v>0</v>
      </c>
      <c r="GF21" s="131">
        <f>Juniori!GF20</f>
        <v>6</v>
      </c>
      <c r="GG21" s="131">
        <f>Juniori!GG20</f>
        <v>0</v>
      </c>
      <c r="GH21" s="131">
        <f>Juniori!GH20</f>
        <v>0</v>
      </c>
      <c r="GI21" s="131">
        <f>Juniori!GI20</f>
        <v>0</v>
      </c>
      <c r="GJ21" s="131">
        <f>Juniori!GJ20</f>
        <v>0</v>
      </c>
      <c r="GK21" s="131">
        <f>Juniori!GK20</f>
        <v>0</v>
      </c>
      <c r="GL21" s="131">
        <f>Juniori!GL20</f>
        <v>0</v>
      </c>
      <c r="GM21" s="131">
        <f>Juniori!GM20</f>
        <v>0</v>
      </c>
      <c r="GN21" s="131">
        <f>Juniori!GN20</f>
        <v>0</v>
      </c>
      <c r="GO21" s="131">
        <f>Juniori!GO20</f>
        <v>0</v>
      </c>
      <c r="GP21" s="131">
        <f>Juniori!GP20</f>
        <v>0</v>
      </c>
      <c r="GQ21" s="131">
        <f>Juniori!GQ20</f>
        <v>0</v>
      </c>
      <c r="GR21" s="131">
        <f>Juniori!GR20</f>
        <v>0</v>
      </c>
      <c r="GS21" s="131">
        <f>Juniori!GS20</f>
        <v>0</v>
      </c>
      <c r="GT21" s="131">
        <f>Juniori!GT20</f>
        <v>0</v>
      </c>
      <c r="GU21" s="131">
        <f>Juniori!GU20</f>
        <v>0</v>
      </c>
      <c r="GV21" s="131">
        <f>Juniori!GV20</f>
        <v>0</v>
      </c>
      <c r="GW21" s="131">
        <f>Juniori!GW20</f>
        <v>0</v>
      </c>
      <c r="GX21" s="131">
        <f>Juniori!GX20</f>
        <v>0</v>
      </c>
      <c r="GY21" s="131">
        <f>Juniori!GY20</f>
        <v>0</v>
      </c>
      <c r="GZ21" s="131">
        <f>Juniori!GZ20</f>
        <v>0</v>
      </c>
      <c r="HA21" s="131">
        <f>Juniori!HA20</f>
        <v>0</v>
      </c>
      <c r="HB21" s="131">
        <f>Juniori!HB20</f>
        <v>0</v>
      </c>
      <c r="HC21" s="131">
        <f>Juniori!HC20</f>
        <v>0</v>
      </c>
      <c r="HD21" s="131">
        <f>Juniori!HD20</f>
        <v>0</v>
      </c>
      <c r="HE21" s="131">
        <f>Juniori!HE20</f>
        <v>0</v>
      </c>
      <c r="HF21" s="131">
        <f>Juniori!HF20</f>
        <v>0</v>
      </c>
      <c r="HG21" s="131">
        <f>Juniori!HG20</f>
        <v>0</v>
      </c>
      <c r="HH21" s="131">
        <f>Juniori!HH20</f>
        <v>0</v>
      </c>
      <c r="HI21" s="131">
        <f>Juniori!HI20</f>
        <v>0</v>
      </c>
      <c r="HJ21" s="131">
        <f>Juniori!HJ20</f>
        <v>0</v>
      </c>
      <c r="HK21" s="131">
        <f>Juniori!HK20</f>
        <v>0</v>
      </c>
      <c r="HL21" s="131">
        <f>Juniori!HL20</f>
        <v>0</v>
      </c>
      <c r="HM21" s="131">
        <f>Juniori!HM20</f>
        <v>0</v>
      </c>
      <c r="HN21" s="131">
        <f>Juniori!HN20</f>
        <v>0</v>
      </c>
      <c r="HO21" s="131">
        <f>Juniori!HO20</f>
        <v>0</v>
      </c>
      <c r="HP21" s="131">
        <f>Juniori!HP20</f>
        <v>0</v>
      </c>
      <c r="HQ21" s="131">
        <f>Juniori!HQ20</f>
        <v>0</v>
      </c>
      <c r="HR21" s="131">
        <f>Juniori!HR20</f>
        <v>12</v>
      </c>
      <c r="HS21" s="131">
        <f>Juniori!HS20</f>
        <v>6</v>
      </c>
      <c r="HT21" s="131">
        <f>Juniori!HT20</f>
        <v>0</v>
      </c>
      <c r="HU21" s="131">
        <f>Juniori!HU20</f>
        <v>0</v>
      </c>
      <c r="HV21" s="131">
        <f>Juniori!HV20</f>
        <v>0</v>
      </c>
      <c r="HW21" s="131">
        <f>Juniori!HW20</f>
        <v>9.6</v>
      </c>
      <c r="HX21" s="131">
        <f>Juniori!HX20</f>
        <v>5</v>
      </c>
      <c r="HY21" s="131">
        <f>Juniori!HY20</f>
        <v>0</v>
      </c>
      <c r="HZ21" s="131">
        <f>Juniori!HZ20</f>
        <v>0</v>
      </c>
      <c r="IA21" s="131">
        <f>Juniori!IA20</f>
        <v>0</v>
      </c>
      <c r="IB21" s="131">
        <f>Juniori!IB20</f>
        <v>10.799999999999999</v>
      </c>
      <c r="IC21" s="131">
        <f>Juniori!IC20</f>
        <v>0</v>
      </c>
      <c r="ID21" s="131">
        <f>Juniori!ID20</f>
        <v>0</v>
      </c>
      <c r="IE21" s="131">
        <f>Juniori!IE20</f>
        <v>0</v>
      </c>
      <c r="IF21" s="131">
        <f>Juniori!IF20</f>
        <v>0</v>
      </c>
      <c r="IG21" s="131">
        <f>Juniori!IG20</f>
        <v>0</v>
      </c>
      <c r="IH21" s="131">
        <f>Juniori!IH20</f>
        <v>0</v>
      </c>
      <c r="II21" s="131">
        <f>Juniori!II20</f>
        <v>0</v>
      </c>
      <c r="IJ21" s="131">
        <f>Juniori!IJ20</f>
        <v>0</v>
      </c>
      <c r="IK21" s="131">
        <f>Juniori!IK20</f>
        <v>0</v>
      </c>
      <c r="IL21" s="131">
        <f>Juniori!IL20</f>
        <v>0</v>
      </c>
      <c r="IM21" s="131">
        <f>Juniori!IM20</f>
        <v>0</v>
      </c>
      <c r="IN21" s="131">
        <f>Juniori!IN20</f>
        <v>0</v>
      </c>
      <c r="IO21" s="131">
        <f>Juniori!IO20</f>
        <v>0</v>
      </c>
      <c r="IP21" s="131">
        <f>Juniori!IP20</f>
        <v>0</v>
      </c>
      <c r="IQ21" s="131">
        <f>Juniori!IQ20</f>
        <v>0</v>
      </c>
      <c r="IR21" s="131">
        <f>Juniori!IR20</f>
        <v>0</v>
      </c>
      <c r="IS21" s="131">
        <f>Juniori!IS20</f>
        <v>0</v>
      </c>
      <c r="IT21" s="131">
        <f>Juniori!IT20</f>
        <v>0</v>
      </c>
      <c r="IU21" s="131">
        <f>Juniori!IU20</f>
        <v>0</v>
      </c>
      <c r="IV21" s="131">
        <f>Juniori!IV20</f>
        <v>0</v>
      </c>
      <c r="IW21" s="131">
        <f>Juniori!IW20</f>
        <v>0</v>
      </c>
      <c r="IX21" s="131">
        <f>Juniori!IX20</f>
        <v>0</v>
      </c>
      <c r="IY21" s="131">
        <f>Juniori!IY20</f>
        <v>0</v>
      </c>
      <c r="IZ21" s="131">
        <f>Juniori!IZ20</f>
        <v>0</v>
      </c>
      <c r="JA21" s="131">
        <f>Juniori!JA20</f>
        <v>0</v>
      </c>
      <c r="JB21" s="131">
        <f>Juniori!JB20</f>
        <v>0</v>
      </c>
      <c r="JC21" s="131">
        <f>Juniori!JC20</f>
        <v>0</v>
      </c>
      <c r="JD21" s="131">
        <f>Juniori!JD20</f>
        <v>0</v>
      </c>
      <c r="JE21" s="131">
        <f>Juniori!JE20</f>
        <v>0</v>
      </c>
      <c r="JF21" s="131">
        <f>Juniori!JF20</f>
        <v>0</v>
      </c>
      <c r="JG21" s="131">
        <f>Juniori!JG20</f>
        <v>0</v>
      </c>
      <c r="JH21" s="131">
        <f>Juniori!JH20</f>
        <v>0</v>
      </c>
      <c r="JI21" s="131">
        <f>Juniori!JI20</f>
        <v>0</v>
      </c>
      <c r="JJ21" s="131">
        <f>Juniori!JJ20</f>
        <v>0</v>
      </c>
      <c r="JK21" s="131">
        <f>Juniori!JK20</f>
        <v>0</v>
      </c>
      <c r="JL21" s="131">
        <f>Juniori!JL20</f>
        <v>0</v>
      </c>
      <c r="JM21" s="131">
        <f>Juniori!JM20</f>
        <v>0</v>
      </c>
      <c r="JN21" s="131">
        <f>Juniori!JN20</f>
        <v>0</v>
      </c>
      <c r="JO21" s="131">
        <f>Juniori!JO20</f>
        <v>0</v>
      </c>
      <c r="JP21" s="131">
        <f>Juniori!JP20</f>
        <v>0</v>
      </c>
      <c r="JQ21" s="131">
        <f>Juniori!JQ20</f>
        <v>11</v>
      </c>
      <c r="JR21" s="131">
        <f>Juniori!JR20</f>
        <v>0</v>
      </c>
      <c r="JS21" s="131">
        <f>Juniori!JS20</f>
        <v>10</v>
      </c>
      <c r="JT21" s="131">
        <f>Juniori!JT20</f>
        <v>0</v>
      </c>
      <c r="JU21" s="131">
        <f>Juniori!JU20</f>
        <v>0</v>
      </c>
      <c r="JV21" s="131">
        <f>Juniori!JV20</f>
        <v>0</v>
      </c>
      <c r="JW21" s="131">
        <f>Juniori!JW20</f>
        <v>0</v>
      </c>
      <c r="JX21" s="131">
        <f>Juniori!JX20</f>
        <v>0</v>
      </c>
      <c r="JY21" s="131">
        <f>Juniori!JY20</f>
        <v>0</v>
      </c>
      <c r="JZ21" s="131">
        <f>Juniori!JZ20</f>
        <v>0</v>
      </c>
      <c r="KA21" s="131">
        <f>Juniori!KA20</f>
        <v>0</v>
      </c>
      <c r="KB21" s="131">
        <f>Juniori!KB20</f>
        <v>0</v>
      </c>
      <c r="KC21" s="131">
        <f>Juniori!KC20</f>
        <v>0</v>
      </c>
      <c r="KD21" s="131">
        <f>Juniori!KD20</f>
        <v>0</v>
      </c>
      <c r="KE21" s="131">
        <f>Juniori!KE20</f>
        <v>7</v>
      </c>
      <c r="KF21" s="131">
        <f>Juniori!KF20</f>
        <v>0</v>
      </c>
      <c r="KG21" s="131">
        <f>Juniori!KG20</f>
        <v>0</v>
      </c>
      <c r="KH21" s="131">
        <f>Juniori!KH20</f>
        <v>0</v>
      </c>
      <c r="KI21" s="131">
        <f>Juniori!KI20</f>
        <v>0</v>
      </c>
      <c r="KJ21" s="131">
        <f>Juniori!KJ20</f>
        <v>0</v>
      </c>
      <c r="KK21" s="131">
        <f>Juniori!KK20</f>
        <v>0</v>
      </c>
      <c r="KL21" s="131">
        <f>Juniori!KL20</f>
        <v>0</v>
      </c>
      <c r="KM21" s="131">
        <f>Juniori!KM20</f>
        <v>0</v>
      </c>
      <c r="KN21" s="131">
        <f>Juniori!KN20</f>
        <v>0</v>
      </c>
      <c r="KO21" s="131">
        <f>Juniori!KO20</f>
        <v>0</v>
      </c>
      <c r="KP21" s="131">
        <f>Juniori!KP20</f>
        <v>0</v>
      </c>
      <c r="KQ21" s="131">
        <f>Juniori!KQ20</f>
        <v>0</v>
      </c>
      <c r="KR21" s="131">
        <f>Juniori!KR20</f>
        <v>0</v>
      </c>
      <c r="KS21" s="131">
        <f>Juniori!KS20</f>
        <v>0</v>
      </c>
      <c r="KT21" s="131">
        <f>Juniori!KT20</f>
        <v>0</v>
      </c>
      <c r="KU21" s="131">
        <f>Juniori!KU20</f>
        <v>0</v>
      </c>
      <c r="KV21" s="131">
        <f>Juniori!KV20</f>
        <v>0</v>
      </c>
      <c r="KW21" s="131">
        <f>Juniori!KW20</f>
        <v>0</v>
      </c>
      <c r="KX21" s="131">
        <f>Juniori!KX20</f>
        <v>0</v>
      </c>
      <c r="KY21" s="131">
        <f>Juniori!KY20</f>
        <v>0</v>
      </c>
      <c r="KZ21" s="131">
        <f>Juniori!KZ20</f>
        <v>0</v>
      </c>
      <c r="LA21" s="131">
        <f>Juniori!LA20</f>
        <v>0</v>
      </c>
      <c r="LB21" s="131">
        <f>Juniori!LB20</f>
        <v>0</v>
      </c>
      <c r="LC21" s="131">
        <f>Juniori!LC20</f>
        <v>0</v>
      </c>
      <c r="LD21" s="131">
        <f>Juniori!LD20</f>
        <v>0</v>
      </c>
      <c r="LE21" s="131">
        <f>Juniori!LE20</f>
        <v>0</v>
      </c>
      <c r="LF21" s="131">
        <f>Juniori!LF20</f>
        <v>0</v>
      </c>
      <c r="LG21" s="131">
        <f>Juniori!LG20</f>
        <v>0</v>
      </c>
      <c r="LH21" s="131">
        <f>Juniori!LH20</f>
        <v>0</v>
      </c>
      <c r="LI21" s="131">
        <f>Juniori!LI20</f>
        <v>0</v>
      </c>
      <c r="LJ21" s="131">
        <f>Juniori!LJ20</f>
        <v>0</v>
      </c>
      <c r="LK21" s="131">
        <f>Juniori!LK20</f>
        <v>0</v>
      </c>
      <c r="LL21" s="131">
        <f>Juniori!LL20</f>
        <v>0</v>
      </c>
      <c r="LM21" s="131">
        <f>Juniori!LM20</f>
        <v>0</v>
      </c>
      <c r="LN21" s="131">
        <f>Juniori!LN20</f>
        <v>0</v>
      </c>
      <c r="LO21" s="131">
        <f>Juniori!LO20</f>
        <v>0</v>
      </c>
      <c r="LP21" s="131">
        <f>Juniori!LP20</f>
        <v>0</v>
      </c>
      <c r="LQ21" s="131">
        <f>Juniori!LQ20</f>
        <v>0</v>
      </c>
      <c r="LR21" s="131">
        <f>Juniori!LR20</f>
        <v>0</v>
      </c>
      <c r="LS21" s="131">
        <f>Juniori!LS20</f>
        <v>0</v>
      </c>
      <c r="LT21" s="131">
        <f>Juniori!LT20</f>
        <v>0</v>
      </c>
      <c r="LU21" s="131">
        <f>Juniori!LU20</f>
        <v>0</v>
      </c>
      <c r="LV21" s="131">
        <f>Juniori!LV20</f>
        <v>0</v>
      </c>
      <c r="LW21" s="131">
        <f>Juniori!LW20</f>
        <v>0</v>
      </c>
      <c r="LX21" s="131">
        <f>Juniori!LX20</f>
        <v>0</v>
      </c>
      <c r="LY21" s="131">
        <f>Juniori!LY20</f>
        <v>0</v>
      </c>
      <c r="LZ21" s="131">
        <f>Juniori!LZ20</f>
        <v>0</v>
      </c>
      <c r="MA21" s="131">
        <f>Juniori!MA20</f>
        <v>0</v>
      </c>
      <c r="MB21" s="131">
        <f>Juniori!MB20</f>
        <v>0</v>
      </c>
      <c r="MC21" s="131">
        <f>Juniori!MC20</f>
        <v>0</v>
      </c>
      <c r="MD21" s="131">
        <f>Juniori!MD20</f>
        <v>0</v>
      </c>
      <c r="ME21" s="131">
        <f>Juniori!ME20</f>
        <v>0</v>
      </c>
    </row>
    <row r="22" spans="1:343" s="1" customFormat="1" ht="18" customHeight="1" x14ac:dyDescent="0.2">
      <c r="A22" s="12">
        <v>15</v>
      </c>
      <c r="B22" s="11" t="s">
        <v>295</v>
      </c>
      <c r="C22" s="1">
        <v>11791</v>
      </c>
      <c r="D22" s="1">
        <v>2018</v>
      </c>
      <c r="E22" s="4" t="s">
        <v>63</v>
      </c>
      <c r="F22" s="1">
        <v>2093</v>
      </c>
      <c r="G22" s="9" t="s">
        <v>222</v>
      </c>
      <c r="H22" s="4" t="s">
        <v>64</v>
      </c>
      <c r="I22" s="1">
        <f>SUM(K22:ME22)</f>
        <v>150.60000000000002</v>
      </c>
      <c r="J22" s="12">
        <v>122.2</v>
      </c>
      <c r="K22" s="131">
        <f>Seniori!K41</f>
        <v>0</v>
      </c>
      <c r="L22" s="131">
        <f>Seniori!L41</f>
        <v>0</v>
      </c>
      <c r="M22" s="131">
        <f>Seniori!M41</f>
        <v>0</v>
      </c>
      <c r="N22" s="131">
        <f>Seniori!N41</f>
        <v>0</v>
      </c>
      <c r="O22" s="131">
        <f>Seniori!O41</f>
        <v>0</v>
      </c>
      <c r="P22" s="131">
        <f>Seniori!P41</f>
        <v>0</v>
      </c>
      <c r="Q22" s="131">
        <f>Seniori!Q41</f>
        <v>0</v>
      </c>
      <c r="R22" s="131">
        <f>Seniori!R41</f>
        <v>0</v>
      </c>
      <c r="S22" s="131">
        <f>Seniori!S41</f>
        <v>0</v>
      </c>
      <c r="T22" s="131">
        <f>Seniori!T41</f>
        <v>0</v>
      </c>
      <c r="U22" s="131">
        <f>Seniori!U41</f>
        <v>0</v>
      </c>
      <c r="V22" s="131">
        <f>Seniori!V41</f>
        <v>0</v>
      </c>
      <c r="W22" s="131">
        <f>Seniori!W41</f>
        <v>0</v>
      </c>
      <c r="X22" s="131">
        <f>Seniori!X41</f>
        <v>0</v>
      </c>
      <c r="Y22" s="131">
        <f>Seniori!Y41</f>
        <v>0</v>
      </c>
      <c r="Z22" s="131">
        <f>Seniori!Z41</f>
        <v>0</v>
      </c>
      <c r="AA22" s="131">
        <f>Seniori!AA41</f>
        <v>0</v>
      </c>
      <c r="AB22" s="131">
        <f>Seniori!AB41</f>
        <v>0</v>
      </c>
      <c r="AC22" s="131">
        <f>Seniori!AC41</f>
        <v>0</v>
      </c>
      <c r="AD22" s="131">
        <f>Seniori!AD41</f>
        <v>0</v>
      </c>
      <c r="AE22" s="131">
        <f>Seniori!AE41</f>
        <v>0</v>
      </c>
      <c r="AF22" s="131">
        <f>Seniori!AF41</f>
        <v>0</v>
      </c>
      <c r="AG22" s="131">
        <f>Seniori!AG41</f>
        <v>0</v>
      </c>
      <c r="AH22" s="131">
        <f>Seniori!AH41</f>
        <v>0</v>
      </c>
      <c r="AI22" s="131">
        <f>Seniori!AI41</f>
        <v>0</v>
      </c>
      <c r="AJ22" s="131">
        <f>Seniori!AJ41</f>
        <v>5</v>
      </c>
      <c r="AK22" s="131">
        <f>Seniori!AK41</f>
        <v>0</v>
      </c>
      <c r="AL22" s="131">
        <f>Seniori!AL41</f>
        <v>0</v>
      </c>
      <c r="AM22" s="131">
        <f>Seniori!AM41</f>
        <v>0</v>
      </c>
      <c r="AN22" s="131">
        <f>Seniori!AN41</f>
        <v>0</v>
      </c>
      <c r="AO22" s="131">
        <f>Seniori!AO41</f>
        <v>0</v>
      </c>
      <c r="AP22" s="131">
        <f>Seniori!AP41</f>
        <v>0</v>
      </c>
      <c r="AQ22" s="131">
        <f>Seniori!AQ41</f>
        <v>0</v>
      </c>
      <c r="AR22" s="131">
        <f>Seniori!AR41</f>
        <v>9</v>
      </c>
      <c r="AS22" s="131">
        <f>Seniori!AS41</f>
        <v>5</v>
      </c>
      <c r="AT22" s="131">
        <f>Seniori!AT41</f>
        <v>0</v>
      </c>
      <c r="AU22" s="131">
        <f>Seniori!AU41</f>
        <v>0</v>
      </c>
      <c r="AV22" s="131">
        <f>Seniori!AV41</f>
        <v>0</v>
      </c>
      <c r="AW22" s="131">
        <f>Seniori!AW41</f>
        <v>0</v>
      </c>
      <c r="AX22" s="131">
        <f>Seniori!AX41</f>
        <v>0</v>
      </c>
      <c r="AY22" s="131">
        <f>Seniori!AY41</f>
        <v>0</v>
      </c>
      <c r="AZ22" s="131">
        <f>Seniori!AZ41</f>
        <v>0</v>
      </c>
      <c r="BA22" s="131">
        <f>Seniori!BA41</f>
        <v>0</v>
      </c>
      <c r="BB22" s="131">
        <f>Seniori!BB41</f>
        <v>0</v>
      </c>
      <c r="BC22" s="131">
        <f>Seniori!BC41</f>
        <v>0</v>
      </c>
      <c r="BD22" s="131">
        <f>Seniori!BD41</f>
        <v>0</v>
      </c>
      <c r="BE22" s="131">
        <f>Seniori!BE41</f>
        <v>0</v>
      </c>
      <c r="BF22" s="131">
        <f>Seniori!BF41</f>
        <v>0</v>
      </c>
      <c r="BG22" s="131">
        <f>Seniori!BG41</f>
        <v>0</v>
      </c>
      <c r="BH22" s="131">
        <f>Seniori!BH41</f>
        <v>0</v>
      </c>
      <c r="BI22" s="131">
        <f>Seniori!BI41</f>
        <v>0</v>
      </c>
      <c r="BJ22" s="131">
        <f>Seniori!BJ41</f>
        <v>0</v>
      </c>
      <c r="BK22" s="131">
        <f>Seniori!BK41</f>
        <v>0</v>
      </c>
      <c r="BL22" s="131">
        <f>Seniori!BL41</f>
        <v>0</v>
      </c>
      <c r="BM22" s="131">
        <f>Seniori!BM41</f>
        <v>0</v>
      </c>
      <c r="BN22" s="131">
        <f>Seniori!BN41</f>
        <v>0</v>
      </c>
      <c r="BO22" s="131">
        <f>Seniori!BO41</f>
        <v>0</v>
      </c>
      <c r="BP22" s="131">
        <f>Seniori!BP41</f>
        <v>0</v>
      </c>
      <c r="BQ22" s="131">
        <f>Seniori!BQ41</f>
        <v>0</v>
      </c>
      <c r="BR22" s="131">
        <f>Seniori!BR41</f>
        <v>0</v>
      </c>
      <c r="BS22" s="131">
        <f>Seniori!BS41</f>
        <v>8</v>
      </c>
      <c r="BT22" s="131">
        <f>Seniori!BT41</f>
        <v>0</v>
      </c>
      <c r="BU22" s="131">
        <f>Seniori!BU41</f>
        <v>0</v>
      </c>
      <c r="BV22" s="131">
        <f>Seniori!BV41</f>
        <v>9</v>
      </c>
      <c r="BW22" s="131">
        <f>Seniori!BW41</f>
        <v>9</v>
      </c>
      <c r="BX22" s="131">
        <f>Seniori!BX41</f>
        <v>0</v>
      </c>
      <c r="BY22" s="131">
        <f>Seniori!BY41</f>
        <v>0</v>
      </c>
      <c r="BZ22" s="131">
        <f>Seniori!BZ41</f>
        <v>0</v>
      </c>
      <c r="CA22" s="131">
        <f>Seniori!CA41</f>
        <v>0</v>
      </c>
      <c r="CB22" s="131">
        <f>Seniori!CB41</f>
        <v>0</v>
      </c>
      <c r="CC22" s="131">
        <f>Seniori!CC41</f>
        <v>0</v>
      </c>
      <c r="CD22" s="131">
        <f>Seniori!CD41</f>
        <v>0</v>
      </c>
      <c r="CE22" s="131">
        <f>Seniori!CE41</f>
        <v>0</v>
      </c>
      <c r="CF22" s="131">
        <f>Seniori!CF41</f>
        <v>0</v>
      </c>
      <c r="CG22" s="131">
        <f>Seniori!CG41</f>
        <v>0</v>
      </c>
      <c r="CH22" s="131">
        <f>Seniori!CH41</f>
        <v>0</v>
      </c>
      <c r="CI22" s="131">
        <f>Seniori!CI41</f>
        <v>0</v>
      </c>
      <c r="CJ22" s="131">
        <f>Seniori!CJ41</f>
        <v>0</v>
      </c>
      <c r="CK22" s="131">
        <f>Seniori!CK41</f>
        <v>0</v>
      </c>
      <c r="CL22" s="131">
        <f>Seniori!CL41</f>
        <v>2</v>
      </c>
      <c r="CM22" s="131" t="str">
        <f>Seniori!CM41</f>
        <v>x</v>
      </c>
      <c r="CN22" s="131">
        <f>Seniori!CN41</f>
        <v>0</v>
      </c>
      <c r="CO22" s="131">
        <f>Seniori!CO41</f>
        <v>0</v>
      </c>
      <c r="CP22" s="131">
        <f>Seniori!CP41</f>
        <v>0</v>
      </c>
      <c r="CQ22" s="131">
        <f>Seniori!CQ41</f>
        <v>0</v>
      </c>
      <c r="CR22" s="131">
        <f>Seniori!CR41</f>
        <v>0</v>
      </c>
      <c r="CS22" s="131">
        <f>Seniori!CS41</f>
        <v>0</v>
      </c>
      <c r="CT22" s="131">
        <f>Seniori!CT41</f>
        <v>0</v>
      </c>
      <c r="CU22" s="131">
        <f>Seniori!CU41</f>
        <v>0</v>
      </c>
      <c r="CV22" s="131">
        <f>Seniori!CV41</f>
        <v>0</v>
      </c>
      <c r="CW22" s="131">
        <f>Seniori!CW41</f>
        <v>0</v>
      </c>
      <c r="CX22" s="131">
        <f>Seniori!CX41</f>
        <v>0</v>
      </c>
      <c r="CY22" s="131">
        <f>Seniori!CY41</f>
        <v>0</v>
      </c>
      <c r="CZ22" s="131">
        <f>Seniori!CZ41</f>
        <v>0</v>
      </c>
      <c r="DA22" s="131">
        <f>Seniori!DA41</f>
        <v>8</v>
      </c>
      <c r="DB22" s="131">
        <f>Seniori!DB41</f>
        <v>0</v>
      </c>
      <c r="DC22" s="131">
        <f>Seniori!DC41</f>
        <v>0</v>
      </c>
      <c r="DD22" s="131">
        <f>Seniori!DD41</f>
        <v>5</v>
      </c>
      <c r="DE22" s="131">
        <f>Seniori!DE41</f>
        <v>0</v>
      </c>
      <c r="DF22" s="131">
        <f>Seniori!DF41</f>
        <v>0</v>
      </c>
      <c r="DG22" s="131">
        <f>Seniori!DG41</f>
        <v>0</v>
      </c>
      <c r="DH22" s="131">
        <f>Seniori!DH41</f>
        <v>0</v>
      </c>
      <c r="DI22" s="131">
        <f>Seniori!DI41</f>
        <v>7</v>
      </c>
      <c r="DJ22" s="131">
        <f>Seniori!DJ41</f>
        <v>0</v>
      </c>
      <c r="DK22" s="131">
        <f>Seniori!DK41</f>
        <v>0</v>
      </c>
      <c r="DL22" s="131">
        <f>Seniori!DL41</f>
        <v>0</v>
      </c>
      <c r="DM22" s="131">
        <f>Seniori!DM41</f>
        <v>0</v>
      </c>
      <c r="DN22" s="131">
        <f>Seniori!DN41</f>
        <v>0</v>
      </c>
      <c r="DO22" s="131">
        <f>Seniori!DO41</f>
        <v>0</v>
      </c>
      <c r="DP22" s="131">
        <f>Seniori!DP41</f>
        <v>0</v>
      </c>
      <c r="DQ22" s="131">
        <f>Seniori!DQ41</f>
        <v>0</v>
      </c>
      <c r="DR22" s="131">
        <f>Seniori!DR41</f>
        <v>0</v>
      </c>
      <c r="DS22" s="131">
        <f>Seniori!DS41</f>
        <v>0</v>
      </c>
      <c r="DT22" s="131">
        <f>Seniori!DT41</f>
        <v>0</v>
      </c>
      <c r="DU22" s="131">
        <f>Seniori!DU41</f>
        <v>0</v>
      </c>
      <c r="DV22" s="131">
        <f>Seniori!DV41</f>
        <v>0</v>
      </c>
      <c r="DW22" s="131">
        <f>Seniori!DW41</f>
        <v>0</v>
      </c>
      <c r="DX22" s="131">
        <f>Seniori!DX41</f>
        <v>0</v>
      </c>
      <c r="DY22" s="131">
        <f>Seniori!DY41</f>
        <v>0</v>
      </c>
      <c r="DZ22" s="131">
        <f>Seniori!DZ41</f>
        <v>0</v>
      </c>
      <c r="EA22" s="131">
        <f>Seniori!EA41</f>
        <v>0</v>
      </c>
      <c r="EB22" s="131">
        <f>Seniori!EB41</f>
        <v>0</v>
      </c>
      <c r="EC22" s="131">
        <f>Seniori!EC41</f>
        <v>0</v>
      </c>
      <c r="ED22" s="131">
        <f>Seniori!ED41</f>
        <v>0</v>
      </c>
      <c r="EE22" s="131">
        <f>Seniori!EE41</f>
        <v>0</v>
      </c>
      <c r="EF22" s="131">
        <f>Seniori!EF41</f>
        <v>0</v>
      </c>
      <c r="EG22" s="131">
        <f>Seniori!EG41</f>
        <v>0</v>
      </c>
      <c r="EH22" s="131">
        <f>Seniori!EH41</f>
        <v>0</v>
      </c>
      <c r="EI22" s="131">
        <f>Seniori!EI41</f>
        <v>0</v>
      </c>
      <c r="EJ22" s="131">
        <f>Seniori!EJ41</f>
        <v>0</v>
      </c>
      <c r="EK22" s="131">
        <f>Seniori!EK41</f>
        <v>0</v>
      </c>
      <c r="EL22" s="131">
        <f>Seniori!EL41</f>
        <v>0</v>
      </c>
      <c r="EM22" s="131">
        <f>Seniori!EM41</f>
        <v>2.4</v>
      </c>
      <c r="EN22" s="131">
        <f>Seniori!EN41</f>
        <v>0</v>
      </c>
      <c r="EO22" s="131">
        <f>Seniori!EO41</f>
        <v>0</v>
      </c>
      <c r="EP22" s="131">
        <f>Seniori!EP41</f>
        <v>0</v>
      </c>
      <c r="EQ22" s="131" t="str">
        <f>Seniori!EQ41</f>
        <v>x</v>
      </c>
      <c r="ER22" s="131">
        <f>Seniori!ER41</f>
        <v>0</v>
      </c>
      <c r="ES22" s="131">
        <f>Seniori!ES41</f>
        <v>0</v>
      </c>
      <c r="ET22" s="131">
        <f>Seniori!ET41</f>
        <v>0</v>
      </c>
      <c r="EU22" s="131">
        <f>Seniori!EU41</f>
        <v>0</v>
      </c>
      <c r="EV22" s="131">
        <f>Seniori!EV41</f>
        <v>0</v>
      </c>
      <c r="EW22" s="131">
        <f>Seniori!EW41</f>
        <v>7.1999999999999993</v>
      </c>
      <c r="EX22" s="131">
        <f>Seniori!EX41</f>
        <v>0</v>
      </c>
      <c r="EY22" s="131">
        <f>Seniori!EY41</f>
        <v>0</v>
      </c>
      <c r="EZ22" s="131">
        <f>Seniori!EZ41</f>
        <v>0</v>
      </c>
      <c r="FA22" s="131">
        <f>Seniori!FA41</f>
        <v>0</v>
      </c>
      <c r="FB22" s="131">
        <f>Seniori!FB41</f>
        <v>0</v>
      </c>
      <c r="FC22" s="131">
        <f>Seniori!FC41</f>
        <v>0</v>
      </c>
      <c r="FD22" s="131">
        <f>Seniori!FD41</f>
        <v>0</v>
      </c>
      <c r="FE22" s="131">
        <f>Seniori!FE41</f>
        <v>0</v>
      </c>
      <c r="FF22" s="131">
        <f>Seniori!FF41</f>
        <v>0</v>
      </c>
      <c r="FG22" s="131">
        <f>Seniori!FG41</f>
        <v>0</v>
      </c>
      <c r="FH22" s="131">
        <f>Seniori!FH41</f>
        <v>0</v>
      </c>
      <c r="FI22" s="131">
        <f>Seniori!FI41</f>
        <v>0</v>
      </c>
      <c r="FJ22" s="131">
        <f>Seniori!FJ41</f>
        <v>0</v>
      </c>
      <c r="FK22" s="131">
        <f>Seniori!FK41</f>
        <v>0</v>
      </c>
      <c r="FL22" s="131">
        <f>Seniori!FL41</f>
        <v>0</v>
      </c>
      <c r="FM22" s="131">
        <f>Seniori!FM41</f>
        <v>0</v>
      </c>
      <c r="FN22" s="131">
        <f>Seniori!FN41</f>
        <v>0</v>
      </c>
      <c r="FO22" s="131">
        <f>Seniori!FO41</f>
        <v>0</v>
      </c>
      <c r="FP22" s="131">
        <f>Seniori!FP41</f>
        <v>0</v>
      </c>
      <c r="FQ22" s="131">
        <f>Seniori!FQ41</f>
        <v>0</v>
      </c>
      <c r="FR22" s="131">
        <f>Seniori!FR41</f>
        <v>11</v>
      </c>
      <c r="FS22" s="131">
        <f>Seniori!FS41</f>
        <v>0</v>
      </c>
      <c r="FT22" s="131">
        <f>Seniori!FT41</f>
        <v>6</v>
      </c>
      <c r="FU22" s="131">
        <f>Seniori!FU41</f>
        <v>0</v>
      </c>
      <c r="FV22" s="131">
        <f>Seniori!FV41</f>
        <v>0</v>
      </c>
      <c r="FW22" s="131">
        <f>Seniori!FW41</f>
        <v>0</v>
      </c>
      <c r="FX22" s="131">
        <f>Seniori!FX41</f>
        <v>0</v>
      </c>
      <c r="FY22" s="131">
        <f>Seniori!FY41</f>
        <v>0</v>
      </c>
      <c r="FZ22" s="131">
        <f>Seniori!FZ41</f>
        <v>0</v>
      </c>
      <c r="GA22" s="131">
        <f>Seniori!GA41</f>
        <v>0</v>
      </c>
      <c r="GB22" s="131">
        <f>Seniori!GB41</f>
        <v>10</v>
      </c>
      <c r="GC22" s="131">
        <f>Seniori!GC41</f>
        <v>0</v>
      </c>
      <c r="GD22" s="131">
        <f>Seniori!GD41</f>
        <v>0</v>
      </c>
      <c r="GE22" s="131">
        <f>Seniori!GE41</f>
        <v>0</v>
      </c>
      <c r="GF22" s="131">
        <f>Seniori!GF41</f>
        <v>0</v>
      </c>
      <c r="GG22" s="131">
        <f>Seniori!GG41</f>
        <v>0</v>
      </c>
      <c r="GH22" s="131">
        <f>Seniori!GH41</f>
        <v>0</v>
      </c>
      <c r="GI22" s="131">
        <f>Seniori!GI41</f>
        <v>0</v>
      </c>
      <c r="GJ22" s="131">
        <f>Seniori!GJ41</f>
        <v>0</v>
      </c>
      <c r="GK22" s="131">
        <f>Seniori!GK41</f>
        <v>0</v>
      </c>
      <c r="GL22" s="131">
        <f>Seniori!GL41</f>
        <v>0</v>
      </c>
      <c r="GM22" s="131">
        <f>Seniori!GM41</f>
        <v>0</v>
      </c>
      <c r="GN22" s="131">
        <f>Seniori!GN41</f>
        <v>0</v>
      </c>
      <c r="GO22" s="131">
        <f>Seniori!GO41</f>
        <v>0</v>
      </c>
      <c r="GP22" s="131">
        <f>Seniori!GP41</f>
        <v>0</v>
      </c>
      <c r="GQ22" s="131">
        <f>Seniori!GQ41</f>
        <v>0</v>
      </c>
      <c r="GR22" s="131">
        <f>Seniori!GR41</f>
        <v>0</v>
      </c>
      <c r="GS22" s="131">
        <f>Seniori!GS41</f>
        <v>0</v>
      </c>
      <c r="GT22" s="131">
        <f>Seniori!GT41</f>
        <v>0</v>
      </c>
      <c r="GU22" s="131">
        <f>Seniori!GU41</f>
        <v>0</v>
      </c>
      <c r="GV22" s="131">
        <f>Seniori!GV41</f>
        <v>0</v>
      </c>
      <c r="GW22" s="131">
        <f>Seniori!GW41</f>
        <v>0</v>
      </c>
      <c r="GX22" s="131">
        <f>Seniori!GX41</f>
        <v>0</v>
      </c>
      <c r="GY22" s="131">
        <f>Seniori!GY41</f>
        <v>0</v>
      </c>
      <c r="GZ22" s="131">
        <f>Seniori!GZ41</f>
        <v>0</v>
      </c>
      <c r="HA22" s="131">
        <f>Seniori!HA41</f>
        <v>0</v>
      </c>
      <c r="HB22" s="131">
        <f>Seniori!HB41</f>
        <v>0</v>
      </c>
      <c r="HC22" s="131">
        <f>Seniori!HC41</f>
        <v>0</v>
      </c>
      <c r="HD22" s="131">
        <f>Seniori!HD41</f>
        <v>0</v>
      </c>
      <c r="HE22" s="131">
        <f>Seniori!HE41</f>
        <v>0</v>
      </c>
      <c r="HF22" s="131">
        <f>Seniori!HF41</f>
        <v>0</v>
      </c>
      <c r="HG22" s="131">
        <f>Seniori!HG41</f>
        <v>0</v>
      </c>
      <c r="HH22" s="131">
        <f>Seniori!HH41</f>
        <v>0</v>
      </c>
      <c r="HI22" s="131">
        <f>Seniori!HI41</f>
        <v>0</v>
      </c>
      <c r="HJ22" s="131">
        <f>Seniori!HJ41</f>
        <v>0</v>
      </c>
      <c r="HK22" s="131">
        <f>Seniori!HK41</f>
        <v>0</v>
      </c>
      <c r="HL22" s="131">
        <f>Seniori!HL41</f>
        <v>0</v>
      </c>
      <c r="HM22" s="131">
        <f>Seniori!HM41</f>
        <v>0</v>
      </c>
      <c r="HN22" s="131">
        <f>Seniori!HN41</f>
        <v>0</v>
      </c>
      <c r="HO22" s="131">
        <f>Seniori!HO41</f>
        <v>0</v>
      </c>
      <c r="HP22" s="131">
        <f>Seniori!HP41</f>
        <v>0</v>
      </c>
      <c r="HQ22" s="131">
        <f>Seniori!HQ41</f>
        <v>0</v>
      </c>
      <c r="HR22" s="131">
        <f>Seniori!HR41</f>
        <v>0</v>
      </c>
      <c r="HS22" s="131">
        <f>Seniori!HS41</f>
        <v>0</v>
      </c>
      <c r="HT22" s="131">
        <f>Seniori!HT41</f>
        <v>0</v>
      </c>
      <c r="HU22" s="131">
        <f>Seniori!HU41</f>
        <v>0</v>
      </c>
      <c r="HV22" s="131">
        <f>Seniori!HV41</f>
        <v>0</v>
      </c>
      <c r="HW22" s="131">
        <f>Seniori!HW41</f>
        <v>0</v>
      </c>
      <c r="HX22" s="131">
        <f>Seniori!HX41</f>
        <v>0</v>
      </c>
      <c r="HY22" s="131">
        <f>Seniori!HY41</f>
        <v>0</v>
      </c>
      <c r="HZ22" s="131">
        <f>Seniori!HZ41</f>
        <v>0</v>
      </c>
      <c r="IA22" s="131">
        <f>Seniori!IA41</f>
        <v>0</v>
      </c>
      <c r="IB22" s="131">
        <f>Seniori!IB41</f>
        <v>0</v>
      </c>
      <c r="IC22" s="131">
        <f>Seniori!IC41</f>
        <v>0</v>
      </c>
      <c r="ID22" s="131">
        <f>Seniori!ID41</f>
        <v>0</v>
      </c>
      <c r="IE22" s="131">
        <f>Seniori!IE41</f>
        <v>0</v>
      </c>
      <c r="IF22" s="131">
        <f>Seniori!IF41</f>
        <v>0</v>
      </c>
      <c r="IG22" s="131">
        <f>Seniori!IG41</f>
        <v>0</v>
      </c>
      <c r="IH22" s="131">
        <f>Seniori!IH41</f>
        <v>0</v>
      </c>
      <c r="II22" s="131">
        <f>Seniori!II41</f>
        <v>0</v>
      </c>
      <c r="IJ22" s="131">
        <f>Seniori!IJ41</f>
        <v>0</v>
      </c>
      <c r="IK22" s="131">
        <f>Seniori!IK41</f>
        <v>0</v>
      </c>
      <c r="IL22" s="131">
        <f>Seniori!IL41</f>
        <v>0</v>
      </c>
      <c r="IM22" s="131">
        <f>Seniori!IM41</f>
        <v>0</v>
      </c>
      <c r="IN22" s="131">
        <f>Seniori!IN41</f>
        <v>0</v>
      </c>
      <c r="IO22" s="131">
        <f>Seniori!IO41</f>
        <v>0</v>
      </c>
      <c r="IP22" s="131">
        <f>Seniori!IP41</f>
        <v>0</v>
      </c>
      <c r="IQ22" s="131">
        <f>Seniori!IQ41</f>
        <v>0</v>
      </c>
      <c r="IR22" s="131">
        <f>Seniori!IR41</f>
        <v>0</v>
      </c>
      <c r="IS22" s="131">
        <f>Seniori!IS41</f>
        <v>0</v>
      </c>
      <c r="IT22" s="131">
        <f>Seniori!IT41</f>
        <v>0</v>
      </c>
      <c r="IU22" s="131">
        <f>Seniori!IU41</f>
        <v>0</v>
      </c>
      <c r="IV22" s="131">
        <f>Seniori!IV41</f>
        <v>0</v>
      </c>
      <c r="IW22" s="131">
        <f>Seniori!IW41</f>
        <v>0</v>
      </c>
      <c r="IX22" s="131">
        <f>Seniori!IX41</f>
        <v>0</v>
      </c>
      <c r="IY22" s="131">
        <f>Seniori!IY41</f>
        <v>0</v>
      </c>
      <c r="IZ22" s="131">
        <f>Seniori!IZ41</f>
        <v>0</v>
      </c>
      <c r="JA22" s="131">
        <f>Seniori!JA41</f>
        <v>0</v>
      </c>
      <c r="JB22" s="131">
        <f>Seniori!JB41</f>
        <v>0</v>
      </c>
      <c r="JC22" s="131">
        <f>Seniori!JC41</f>
        <v>0</v>
      </c>
      <c r="JD22" s="131">
        <f>Seniori!JD41</f>
        <v>0</v>
      </c>
      <c r="JE22" s="131">
        <f>Seniori!JE41</f>
        <v>0</v>
      </c>
      <c r="JF22" s="131">
        <f>Seniori!JF41</f>
        <v>0</v>
      </c>
      <c r="JG22" s="131">
        <f>Seniori!JG41</f>
        <v>0</v>
      </c>
      <c r="JH22" s="131">
        <f>Seniori!JH41</f>
        <v>0</v>
      </c>
      <c r="JI22" s="131">
        <f>Seniori!JI41</f>
        <v>0</v>
      </c>
      <c r="JJ22" s="131">
        <f>Seniori!JJ41</f>
        <v>0</v>
      </c>
      <c r="JK22" s="131">
        <f>Seniori!JK41</f>
        <v>0</v>
      </c>
      <c r="JL22" s="131">
        <f>Seniori!JL41</f>
        <v>0</v>
      </c>
      <c r="JM22" s="131">
        <f>Seniori!JM41</f>
        <v>0</v>
      </c>
      <c r="JN22" s="131">
        <f>Seniori!JN41</f>
        <v>0</v>
      </c>
      <c r="JO22" s="131">
        <f>Seniori!JO41</f>
        <v>0</v>
      </c>
      <c r="JP22" s="131">
        <f>Seniori!JP41</f>
        <v>0</v>
      </c>
      <c r="JQ22" s="131">
        <f>Seniori!JQ41</f>
        <v>0</v>
      </c>
      <c r="JR22" s="131">
        <f>Seniori!JR41</f>
        <v>0</v>
      </c>
      <c r="JS22" s="131">
        <f>Seniori!JS41</f>
        <v>0</v>
      </c>
      <c r="JT22" s="131">
        <f>Seniori!JT41</f>
        <v>0</v>
      </c>
      <c r="JU22" s="131">
        <f>Seniori!JU41</f>
        <v>0</v>
      </c>
      <c r="JV22" s="131">
        <f>Seniori!JV41</f>
        <v>0</v>
      </c>
      <c r="JW22" s="131">
        <f>Seniori!JW41</f>
        <v>0</v>
      </c>
      <c r="JX22" s="131">
        <f>Seniori!JX41</f>
        <v>0</v>
      </c>
      <c r="JY22" s="131">
        <f>Seniori!JY41</f>
        <v>0</v>
      </c>
      <c r="JZ22" s="131">
        <f>Seniori!JZ41</f>
        <v>0</v>
      </c>
      <c r="KA22" s="131">
        <f>Seniori!KA41</f>
        <v>0</v>
      </c>
      <c r="KB22" s="131">
        <f>Seniori!KB41</f>
        <v>0</v>
      </c>
      <c r="KC22" s="131">
        <f>Seniori!KC41</f>
        <v>0</v>
      </c>
      <c r="KD22" s="131">
        <f>Seniori!KD41</f>
        <v>0</v>
      </c>
      <c r="KE22" s="131">
        <f>Seniori!KE41</f>
        <v>0</v>
      </c>
      <c r="KF22" s="131">
        <f>Seniori!KF41</f>
        <v>0</v>
      </c>
      <c r="KG22" s="131">
        <f>Seniori!KG41</f>
        <v>0</v>
      </c>
      <c r="KH22" s="131">
        <f>Seniori!KH41</f>
        <v>0</v>
      </c>
      <c r="KI22" s="131">
        <f>Seniori!KI41</f>
        <v>0</v>
      </c>
      <c r="KJ22" s="131">
        <f>Seniori!KJ41</f>
        <v>0</v>
      </c>
      <c r="KK22" s="131">
        <f>Seniori!KK41</f>
        <v>0</v>
      </c>
      <c r="KL22" s="131">
        <f>Seniori!KL41</f>
        <v>0</v>
      </c>
      <c r="KM22" s="131">
        <f>Seniori!KM41</f>
        <v>0</v>
      </c>
      <c r="KN22" s="131">
        <f>Seniori!KN41</f>
        <v>7</v>
      </c>
      <c r="KO22" s="131">
        <f>Seniori!KO41</f>
        <v>8</v>
      </c>
      <c r="KP22" s="131">
        <f>Seniori!KP41</f>
        <v>0</v>
      </c>
      <c r="KQ22" s="131">
        <f>Seniori!KQ41</f>
        <v>0</v>
      </c>
      <c r="KR22" s="131">
        <f>Seniori!KR41</f>
        <v>0</v>
      </c>
      <c r="KS22" s="131">
        <f>Seniori!KS41</f>
        <v>0</v>
      </c>
      <c r="KT22" s="131">
        <f>Seniori!KT41</f>
        <v>0</v>
      </c>
      <c r="KU22" s="131">
        <f>Seniori!KU41</f>
        <v>0</v>
      </c>
      <c r="KV22" s="131">
        <f>Seniori!KV41</f>
        <v>7</v>
      </c>
      <c r="KW22" s="131">
        <f>Seniori!KW41</f>
        <v>0</v>
      </c>
      <c r="KX22" s="131">
        <f>Seniori!KX41</f>
        <v>0</v>
      </c>
      <c r="KY22" s="131">
        <f>Seniori!KY41</f>
        <v>0</v>
      </c>
      <c r="KZ22" s="131">
        <f>Seniori!KZ41</f>
        <v>0</v>
      </c>
      <c r="LA22" s="131">
        <f>Seniori!LA41</f>
        <v>0</v>
      </c>
      <c r="LB22" s="131">
        <f>Seniori!LB41</f>
        <v>0</v>
      </c>
      <c r="LC22" s="131">
        <f>Seniori!LC41</f>
        <v>0</v>
      </c>
      <c r="LD22" s="131">
        <f>Seniori!LD41</f>
        <v>0</v>
      </c>
      <c r="LE22" s="131">
        <f>Seniori!LE41</f>
        <v>0</v>
      </c>
      <c r="LF22" s="131">
        <f>Seniori!LF41</f>
        <v>0</v>
      </c>
      <c r="LG22" s="131">
        <f>Seniori!LG41</f>
        <v>0</v>
      </c>
      <c r="LH22" s="131">
        <f>Seniori!LH41</f>
        <v>0</v>
      </c>
      <c r="LI22" s="131">
        <f>Seniori!LI41</f>
        <v>0</v>
      </c>
      <c r="LJ22" s="131">
        <f>Seniori!LJ41</f>
        <v>0</v>
      </c>
      <c r="LK22" s="131">
        <f>Seniori!LK41</f>
        <v>0</v>
      </c>
      <c r="LL22" s="131">
        <f>Seniori!LL41</f>
        <v>0</v>
      </c>
      <c r="LM22" s="131">
        <f>Seniori!LM41</f>
        <v>0</v>
      </c>
      <c r="LN22" s="131">
        <f>Seniori!LN41</f>
        <v>0</v>
      </c>
      <c r="LO22" s="131">
        <f>Seniori!LO41</f>
        <v>4</v>
      </c>
      <c r="LP22" s="131">
        <f>Seniori!LP41</f>
        <v>8</v>
      </c>
      <c r="LQ22" s="131">
        <f>Seniori!LQ41</f>
        <v>0</v>
      </c>
      <c r="LR22" s="131">
        <f>Seniori!LR41</f>
        <v>0</v>
      </c>
      <c r="LS22" s="131">
        <f>Seniori!LS41</f>
        <v>0</v>
      </c>
      <c r="LT22" s="131">
        <f>Seniori!LT41</f>
        <v>0</v>
      </c>
      <c r="LU22" s="131">
        <f>Seniori!LU41</f>
        <v>0</v>
      </c>
      <c r="LV22" s="131">
        <f>Seniori!LV41</f>
        <v>0</v>
      </c>
      <c r="LW22" s="131">
        <f>Seniori!LW41</f>
        <v>0</v>
      </c>
      <c r="LX22" s="131">
        <f>Seniori!LX41</f>
        <v>0</v>
      </c>
      <c r="LY22" s="131">
        <f>Seniori!LY41</f>
        <v>5</v>
      </c>
      <c r="LZ22" s="131">
        <f>Seniori!LZ41</f>
        <v>8</v>
      </c>
      <c r="MA22" s="131">
        <f>Seniori!MA41</f>
        <v>0</v>
      </c>
      <c r="MB22" s="131">
        <f>Seniori!MB41</f>
        <v>0</v>
      </c>
      <c r="MC22" s="131">
        <f>Seniori!MC41</f>
        <v>0</v>
      </c>
      <c r="MD22" s="131">
        <f>Seniori!MD41</f>
        <v>0</v>
      </c>
      <c r="ME22" s="131">
        <f>Seniori!ME41</f>
        <v>0</v>
      </c>
    </row>
    <row r="23" spans="1:343" s="1" customFormat="1" ht="18" customHeight="1" x14ac:dyDescent="0.2">
      <c r="A23" s="12">
        <v>16</v>
      </c>
      <c r="B23" s="11" t="s">
        <v>46</v>
      </c>
      <c r="C23" s="1">
        <v>11297</v>
      </c>
      <c r="D23" s="1">
        <v>2017</v>
      </c>
      <c r="E23" t="s">
        <v>44</v>
      </c>
      <c r="F23" s="1">
        <v>2366</v>
      </c>
      <c r="G23" s="1" t="s">
        <v>222</v>
      </c>
      <c r="H23" t="s">
        <v>26</v>
      </c>
      <c r="I23" s="1">
        <f>SUM(K23:ME23)</f>
        <v>130.6</v>
      </c>
      <c r="J23" s="12">
        <f>Tabuľka3[[#This Row],[Stĺpec35]]+Tabuľka3[[#This Row],[Stĺpec37]]+Tabuľka3[[#This Row],[Stĺpec408]]+Tabuľka3[[#This Row],[Stĺpec89]]+Tabuľka3[[#This Row],[Stĺpec145]]+Tabuľka3[[#This Row],[Stĺpec164]]+Tabuľka3[[#This Row],[Stĺpec281]]+Tabuľka3[[#This Row],[Stĺpec280]]+Tabuľka3[[#This Row],[Stĺpec275]]+Tabuľka3[[#This Row],[Stĺpec237]]+Tabuľka3[[#This Row],[Stĺpec418]]+Tabuľka3[[#This Row],[Stĺpec173]]+Tabuľka3[[#This Row],[Stĺpec204]]+Tabuľka3[[#This Row],[Stĺpec205]]+Tabuľka3[[#This Row],[Stĺpec211]]</f>
        <v>108.6</v>
      </c>
      <c r="K23" s="131">
        <f>Seniori!K24</f>
        <v>0</v>
      </c>
      <c r="L23" s="131">
        <f>Seniori!L24</f>
        <v>0</v>
      </c>
      <c r="M23" s="131">
        <f>Seniori!M24</f>
        <v>0</v>
      </c>
      <c r="N23" s="131">
        <f>Seniori!N24</f>
        <v>0</v>
      </c>
      <c r="O23" s="131">
        <f>Seniori!O24</f>
        <v>0</v>
      </c>
      <c r="P23" s="131">
        <f>Seniori!P24</f>
        <v>0</v>
      </c>
      <c r="Q23" s="131">
        <f>Seniori!Q24</f>
        <v>0</v>
      </c>
      <c r="R23" s="131">
        <f>Seniori!R24</f>
        <v>0</v>
      </c>
      <c r="S23" s="131">
        <f>Seniori!S24</f>
        <v>0</v>
      </c>
      <c r="T23" s="131">
        <f>Seniori!T24</f>
        <v>0</v>
      </c>
      <c r="U23" s="131">
        <f>Seniori!U24</f>
        <v>0</v>
      </c>
      <c r="V23" s="131">
        <f>Seniori!V24</f>
        <v>0</v>
      </c>
      <c r="W23" s="131">
        <f>Seniori!W24</f>
        <v>0</v>
      </c>
      <c r="X23" s="131">
        <f>Seniori!X24</f>
        <v>0</v>
      </c>
      <c r="Y23" s="131">
        <f>Seniori!Y24</f>
        <v>0</v>
      </c>
      <c r="Z23" s="131">
        <f>Seniori!Z24</f>
        <v>0</v>
      </c>
      <c r="AA23" s="131">
        <f>Seniori!AA24</f>
        <v>0</v>
      </c>
      <c r="AB23" s="131">
        <f>Seniori!AB24</f>
        <v>0</v>
      </c>
      <c r="AC23" s="131">
        <f>Seniori!AC24</f>
        <v>0</v>
      </c>
      <c r="AD23" s="131">
        <f>Seniori!AD24</f>
        <v>0</v>
      </c>
      <c r="AE23" s="131">
        <f>Seniori!AE24</f>
        <v>0</v>
      </c>
      <c r="AF23" s="131">
        <f>Seniori!AF24</f>
        <v>0</v>
      </c>
      <c r="AG23" s="131">
        <f>Seniori!AG24</f>
        <v>0</v>
      </c>
      <c r="AH23" s="131">
        <f>Seniori!AH24</f>
        <v>0</v>
      </c>
      <c r="AI23" s="131">
        <f>Seniori!AI24</f>
        <v>5</v>
      </c>
      <c r="AJ23" s="131">
        <f>Seniori!AJ24</f>
        <v>0</v>
      </c>
      <c r="AK23" s="131">
        <f>Seniori!AK24</f>
        <v>5</v>
      </c>
      <c r="AL23" s="131">
        <f>Seniori!AL24</f>
        <v>0</v>
      </c>
      <c r="AM23" s="131">
        <f>Seniori!AM24</f>
        <v>0</v>
      </c>
      <c r="AN23" s="131">
        <f>Seniori!AN24</f>
        <v>0</v>
      </c>
      <c r="AO23" s="131">
        <f>Seniori!AO24</f>
        <v>0</v>
      </c>
      <c r="AP23" s="131">
        <f>Seniori!AP24</f>
        <v>0</v>
      </c>
      <c r="AQ23" s="131">
        <f>Seniori!AQ24</f>
        <v>0</v>
      </c>
      <c r="AR23" s="131">
        <f>Seniori!AR24</f>
        <v>0</v>
      </c>
      <c r="AS23" s="131">
        <f>Seniori!AS24</f>
        <v>0</v>
      </c>
      <c r="AT23" s="131">
        <f>Seniori!AT24</f>
        <v>0</v>
      </c>
      <c r="AU23" s="131">
        <f>Seniori!AU24</f>
        <v>0</v>
      </c>
      <c r="AV23" s="131">
        <f>Seniori!AV24</f>
        <v>0</v>
      </c>
      <c r="AW23" s="131">
        <f>Seniori!AW24</f>
        <v>0</v>
      </c>
      <c r="AX23" s="131">
        <f>Seniori!AX24</f>
        <v>0</v>
      </c>
      <c r="AY23" s="131">
        <f>Seniori!AY24</f>
        <v>0</v>
      </c>
      <c r="AZ23" s="131">
        <f>Seniori!AZ24</f>
        <v>0</v>
      </c>
      <c r="BA23" s="131">
        <f>Seniori!BA24</f>
        <v>0</v>
      </c>
      <c r="BB23" s="131">
        <f>Seniori!BB24</f>
        <v>0</v>
      </c>
      <c r="BC23" s="131">
        <f>Seniori!BC24</f>
        <v>0</v>
      </c>
      <c r="BD23" s="131">
        <f>Seniori!BD24</f>
        <v>0</v>
      </c>
      <c r="BE23" s="131">
        <f>Seniori!BE24</f>
        <v>0</v>
      </c>
      <c r="BF23" s="131">
        <f>Seniori!BF24</f>
        <v>0</v>
      </c>
      <c r="BG23" s="131">
        <f>Seniori!BG24</f>
        <v>0</v>
      </c>
      <c r="BH23" s="131">
        <f>Seniori!BH24</f>
        <v>0</v>
      </c>
      <c r="BI23" s="131">
        <f>Seniori!BI24</f>
        <v>0</v>
      </c>
      <c r="BJ23" s="131">
        <f>Seniori!BJ24</f>
        <v>3</v>
      </c>
      <c r="BK23" s="131">
        <f>Seniori!BK24</f>
        <v>3</v>
      </c>
      <c r="BL23" s="131">
        <f>Seniori!BL24</f>
        <v>0</v>
      </c>
      <c r="BM23" s="131">
        <f>Seniori!BM24</f>
        <v>0</v>
      </c>
      <c r="BN23" s="131">
        <f>Seniori!BN24</f>
        <v>0</v>
      </c>
      <c r="BO23" s="131">
        <f>Seniori!BO24</f>
        <v>0</v>
      </c>
      <c r="BP23" s="131">
        <f>Seniori!BP24</f>
        <v>0</v>
      </c>
      <c r="BQ23" s="131">
        <f>Seniori!BQ24</f>
        <v>0</v>
      </c>
      <c r="BR23" s="131">
        <f>Seniori!BR24</f>
        <v>0</v>
      </c>
      <c r="BS23" s="131">
        <f>Seniori!BS24</f>
        <v>0</v>
      </c>
      <c r="BT23" s="131">
        <f>Seniori!BT24</f>
        <v>0</v>
      </c>
      <c r="BU23" s="131">
        <f>Seniori!BU24</f>
        <v>0</v>
      </c>
      <c r="BV23" s="131">
        <f>Seniori!BV24</f>
        <v>0</v>
      </c>
      <c r="BW23" s="131">
        <f>Seniori!BW24</f>
        <v>0</v>
      </c>
      <c r="BX23" s="131">
        <f>Seniori!BX24</f>
        <v>0</v>
      </c>
      <c r="BY23" s="131">
        <f>Seniori!BY24</f>
        <v>0</v>
      </c>
      <c r="BZ23" s="131">
        <f>Seniori!BZ24</f>
        <v>0</v>
      </c>
      <c r="CA23" s="131">
        <f>Seniori!CA24</f>
        <v>0</v>
      </c>
      <c r="CB23" s="131">
        <f>Seniori!CB24</f>
        <v>0</v>
      </c>
      <c r="CC23" s="131">
        <f>Seniori!CC24</f>
        <v>0</v>
      </c>
      <c r="CD23" s="131">
        <f>Seniori!CD24</f>
        <v>0</v>
      </c>
      <c r="CE23" s="131">
        <f>Seniori!CE24</f>
        <v>0</v>
      </c>
      <c r="CF23" s="131">
        <f>Seniori!CF24</f>
        <v>0</v>
      </c>
      <c r="CG23" s="131">
        <f>Seniori!CG24</f>
        <v>0</v>
      </c>
      <c r="CH23" s="131">
        <f>Seniori!CH24</f>
        <v>0</v>
      </c>
      <c r="CI23" s="131">
        <f>Seniori!CI24</f>
        <v>0</v>
      </c>
      <c r="CJ23" s="131">
        <f>Seniori!CJ24</f>
        <v>0</v>
      </c>
      <c r="CK23" s="131">
        <f>Seniori!CK24</f>
        <v>0</v>
      </c>
      <c r="CL23" s="131">
        <f>Seniori!CL24</f>
        <v>0</v>
      </c>
      <c r="CM23" s="131">
        <f>Seniori!CM24</f>
        <v>0</v>
      </c>
      <c r="CN23" s="131">
        <f>Seniori!CN24</f>
        <v>0</v>
      </c>
      <c r="CO23" s="131">
        <f>Seniori!CO24</f>
        <v>0</v>
      </c>
      <c r="CP23" s="131">
        <f>Seniori!CP24</f>
        <v>0</v>
      </c>
      <c r="CQ23" s="131">
        <f>Seniori!CQ24</f>
        <v>0</v>
      </c>
      <c r="CR23" s="131">
        <f>Seniori!CR24</f>
        <v>0</v>
      </c>
      <c r="CS23" s="131">
        <f>Seniori!CS24</f>
        <v>0</v>
      </c>
      <c r="CT23" s="131">
        <f>Seniori!CT24</f>
        <v>0</v>
      </c>
      <c r="CU23" s="131">
        <f>Seniori!CU24</f>
        <v>0</v>
      </c>
      <c r="CV23" s="131">
        <f>Seniori!CV24</f>
        <v>0</v>
      </c>
      <c r="CW23" s="131">
        <f>Seniori!CW24</f>
        <v>0</v>
      </c>
      <c r="CX23" s="131">
        <f>Seniori!CX24</f>
        <v>0</v>
      </c>
      <c r="CY23" s="131">
        <f>Seniori!CY24</f>
        <v>0</v>
      </c>
      <c r="CZ23" s="131">
        <f>Seniori!CZ24</f>
        <v>0</v>
      </c>
      <c r="DA23" s="131">
        <f>Seniori!DA24</f>
        <v>0</v>
      </c>
      <c r="DB23" s="131">
        <f>Seniori!DB24</f>
        <v>5</v>
      </c>
      <c r="DC23" s="131">
        <f>Seniori!DC24</f>
        <v>0</v>
      </c>
      <c r="DD23" s="131">
        <f>Seniori!DD24</f>
        <v>0</v>
      </c>
      <c r="DE23" s="131">
        <f>Seniori!DE24</f>
        <v>0</v>
      </c>
      <c r="DF23" s="131">
        <f>Seniori!DF24</f>
        <v>0</v>
      </c>
      <c r="DG23" s="131">
        <f>Seniori!DG24</f>
        <v>0</v>
      </c>
      <c r="DH23" s="131">
        <f>Seniori!DH24</f>
        <v>0</v>
      </c>
      <c r="DI23" s="131">
        <f>Seniori!DI24</f>
        <v>0</v>
      </c>
      <c r="DJ23" s="131">
        <f>Seniori!DJ24</f>
        <v>4</v>
      </c>
      <c r="DK23" s="131">
        <f>Seniori!DK24</f>
        <v>0</v>
      </c>
      <c r="DL23" s="131">
        <f>Seniori!DL24</f>
        <v>0</v>
      </c>
      <c r="DM23" s="131">
        <f>Seniori!DM24</f>
        <v>0</v>
      </c>
      <c r="DN23" s="131">
        <f>Seniori!DN24</f>
        <v>0</v>
      </c>
      <c r="DO23" s="131">
        <f>Seniori!DO24</f>
        <v>0</v>
      </c>
      <c r="DP23" s="131">
        <f>Seniori!DP24</f>
        <v>0</v>
      </c>
      <c r="DQ23" s="131">
        <f>Seniori!DQ24</f>
        <v>0</v>
      </c>
      <c r="DR23" s="131">
        <f>Seniori!DR24</f>
        <v>0</v>
      </c>
      <c r="DS23" s="131">
        <f>Seniori!DS24</f>
        <v>0</v>
      </c>
      <c r="DT23" s="131">
        <f>Seniori!DT24</f>
        <v>0</v>
      </c>
      <c r="DU23" s="131">
        <f>Seniori!DU24</f>
        <v>0</v>
      </c>
      <c r="DV23" s="131">
        <f>Seniori!DV24</f>
        <v>0</v>
      </c>
      <c r="DW23" s="131">
        <f>Seniori!DW24</f>
        <v>0</v>
      </c>
      <c r="DX23" s="131">
        <f>Seniori!DX24</f>
        <v>0</v>
      </c>
      <c r="DY23" s="131">
        <f>Seniori!DY24</f>
        <v>0</v>
      </c>
      <c r="DZ23" s="131">
        <f>Seniori!DZ24</f>
        <v>0</v>
      </c>
      <c r="EA23" s="131">
        <f>Seniori!EA24</f>
        <v>0</v>
      </c>
      <c r="EB23" s="131">
        <f>Seniori!EB24</f>
        <v>0</v>
      </c>
      <c r="EC23" s="131">
        <f>Seniori!EC24</f>
        <v>0</v>
      </c>
      <c r="ED23" s="131">
        <f>Seniori!ED24</f>
        <v>0</v>
      </c>
      <c r="EE23" s="131">
        <f>Seniori!EE24</f>
        <v>0</v>
      </c>
      <c r="EF23" s="131">
        <f>Seniori!EF24</f>
        <v>0</v>
      </c>
      <c r="EG23" s="131">
        <f>Seniori!EG24</f>
        <v>0</v>
      </c>
      <c r="EH23" s="131">
        <f>Seniori!EH24</f>
        <v>0</v>
      </c>
      <c r="EI23" s="131">
        <f>Seniori!EI24</f>
        <v>0</v>
      </c>
      <c r="EJ23" s="131">
        <f>Seniori!EJ24</f>
        <v>0</v>
      </c>
      <c r="EK23" s="131">
        <f>Seniori!EK24</f>
        <v>0</v>
      </c>
      <c r="EL23" s="131">
        <f>Seniori!EL24</f>
        <v>0</v>
      </c>
      <c r="EM23" s="131">
        <f>Seniori!EM24</f>
        <v>0</v>
      </c>
      <c r="EN23" s="131">
        <f>Seniori!EN24</f>
        <v>13.2</v>
      </c>
      <c r="EO23" s="131">
        <f>Seniori!EO24</f>
        <v>0</v>
      </c>
      <c r="EP23" s="131">
        <f>Seniori!EP24</f>
        <v>0</v>
      </c>
      <c r="EQ23" s="131">
        <f>Seniori!EQ24</f>
        <v>0</v>
      </c>
      <c r="ER23" s="131">
        <f>Seniori!ER24</f>
        <v>0</v>
      </c>
      <c r="ES23" s="131">
        <f>Seniori!ES24</f>
        <v>0</v>
      </c>
      <c r="ET23" s="131">
        <f>Seniori!ET24</f>
        <v>0</v>
      </c>
      <c r="EU23" s="131">
        <f>Seniori!EU24</f>
        <v>0</v>
      </c>
      <c r="EV23" s="131">
        <f>Seniori!EV24</f>
        <v>0</v>
      </c>
      <c r="EW23" s="131">
        <f>Seniori!EW24</f>
        <v>0</v>
      </c>
      <c r="EX23" s="131">
        <f>Seniori!EX24</f>
        <v>8.4</v>
      </c>
      <c r="EY23" s="131">
        <f>Seniori!EY24</f>
        <v>0</v>
      </c>
      <c r="EZ23" s="131">
        <f>Seniori!EZ24</f>
        <v>0</v>
      </c>
      <c r="FA23" s="131">
        <f>Seniori!FA24</f>
        <v>0</v>
      </c>
      <c r="FB23" s="131">
        <f>Seniori!FB24</f>
        <v>0</v>
      </c>
      <c r="FC23" s="131">
        <f>Seniori!FC24</f>
        <v>0</v>
      </c>
      <c r="FD23" s="131">
        <f>Seniori!FD24</f>
        <v>0</v>
      </c>
      <c r="FE23" s="131">
        <f>Seniori!FE24</f>
        <v>0</v>
      </c>
      <c r="FF23" s="131">
        <f>Seniori!FF24</f>
        <v>0</v>
      </c>
      <c r="FG23" s="131">
        <f>Seniori!FG24</f>
        <v>0</v>
      </c>
      <c r="FH23" s="131">
        <f>Seniori!FH24</f>
        <v>0</v>
      </c>
      <c r="FI23" s="131">
        <f>Seniori!FI24</f>
        <v>0</v>
      </c>
      <c r="FJ23" s="131">
        <f>Seniori!FJ24</f>
        <v>0</v>
      </c>
      <c r="FK23" s="131">
        <f>Seniori!FK24</f>
        <v>0</v>
      </c>
      <c r="FL23" s="131">
        <f>Seniori!FL24</f>
        <v>0</v>
      </c>
      <c r="FM23" s="131">
        <f>Seniori!FM24</f>
        <v>0</v>
      </c>
      <c r="FN23" s="131">
        <f>Seniori!FN24</f>
        <v>0</v>
      </c>
      <c r="FO23" s="131">
        <f>Seniori!FO24</f>
        <v>0</v>
      </c>
      <c r="FP23" s="131">
        <f>Seniori!FP24</f>
        <v>0</v>
      </c>
      <c r="FQ23" s="131">
        <f>Seniori!FQ24</f>
        <v>0</v>
      </c>
      <c r="FR23" s="131">
        <f>Seniori!FR24</f>
        <v>0</v>
      </c>
      <c r="FS23" s="131">
        <f>Seniori!FS24</f>
        <v>7</v>
      </c>
      <c r="FT23" s="131">
        <f>Seniori!FT24</f>
        <v>0</v>
      </c>
      <c r="FU23" s="131">
        <f>Seniori!FU24</f>
        <v>0</v>
      </c>
      <c r="FV23" s="131">
        <f>Seniori!FV24</f>
        <v>0</v>
      </c>
      <c r="FW23" s="131">
        <f>Seniori!FW24</f>
        <v>0</v>
      </c>
      <c r="FX23" s="131">
        <f>Seniori!FX24</f>
        <v>0</v>
      </c>
      <c r="FY23" s="131">
        <f>Seniori!FY24</f>
        <v>0</v>
      </c>
      <c r="FZ23" s="131">
        <f>Seniori!FZ24</f>
        <v>0</v>
      </c>
      <c r="GA23" s="131">
        <f>Seniori!GA24</f>
        <v>3</v>
      </c>
      <c r="GB23" s="131">
        <f>Seniori!GB24</f>
        <v>0</v>
      </c>
      <c r="GC23" s="131">
        <f>Seniori!GC24</f>
        <v>0</v>
      </c>
      <c r="GD23" s="131">
        <f>Seniori!GD24</f>
        <v>0</v>
      </c>
      <c r="GE23" s="131">
        <f>Seniori!GE24</f>
        <v>0</v>
      </c>
      <c r="GF23" s="131">
        <f>Seniori!GF24</f>
        <v>0</v>
      </c>
      <c r="GG23" s="131">
        <f>Seniori!GG24</f>
        <v>0</v>
      </c>
      <c r="GH23" s="131">
        <f>Seniori!GH24</f>
        <v>0</v>
      </c>
      <c r="GI23" s="131">
        <f>Seniori!GI24</f>
        <v>0</v>
      </c>
      <c r="GJ23" s="131">
        <f>Seniori!GJ24</f>
        <v>0</v>
      </c>
      <c r="GK23" s="131">
        <f>Seniori!GK24</f>
        <v>0</v>
      </c>
      <c r="GL23" s="131">
        <f>Seniori!GL24</f>
        <v>0</v>
      </c>
      <c r="GM23" s="131">
        <f>Seniori!GM24</f>
        <v>0</v>
      </c>
      <c r="GN23" s="131">
        <f>Seniori!GN24</f>
        <v>8</v>
      </c>
      <c r="GO23" s="131">
        <f>Seniori!GO24</f>
        <v>9</v>
      </c>
      <c r="GP23" s="131">
        <f>Seniori!GP24</f>
        <v>0</v>
      </c>
      <c r="GQ23" s="131">
        <f>Seniori!GQ24</f>
        <v>0</v>
      </c>
      <c r="GR23" s="131">
        <f>Seniori!GR24</f>
        <v>0</v>
      </c>
      <c r="GS23" s="131">
        <f>Seniori!GS24</f>
        <v>0</v>
      </c>
      <c r="GT23" s="131">
        <f>Seniori!GT24</f>
        <v>8</v>
      </c>
      <c r="GU23" s="131">
        <f>Seniori!GU24</f>
        <v>4</v>
      </c>
      <c r="GV23" s="131">
        <f>Seniori!GV24</f>
        <v>0</v>
      </c>
      <c r="GW23" s="131">
        <f>Seniori!GW24</f>
        <v>0</v>
      </c>
      <c r="GX23" s="131">
        <f>Seniori!GX24</f>
        <v>0</v>
      </c>
      <c r="GY23" s="131">
        <f>Seniori!GY24</f>
        <v>0</v>
      </c>
      <c r="GZ23" s="131">
        <f>Seniori!GZ24</f>
        <v>0</v>
      </c>
      <c r="HA23" s="131">
        <f>Seniori!HA24</f>
        <v>0</v>
      </c>
      <c r="HB23" s="131">
        <f>Seniori!HB24</f>
        <v>0</v>
      </c>
      <c r="HC23" s="131">
        <f>Seniori!HC24</f>
        <v>0</v>
      </c>
      <c r="HD23" s="131">
        <f>Seniori!HD24</f>
        <v>0</v>
      </c>
      <c r="HE23" s="131">
        <f>Seniori!HE24</f>
        <v>0</v>
      </c>
      <c r="HF23" s="131">
        <f>Seniori!HF24</f>
        <v>0</v>
      </c>
      <c r="HG23" s="131">
        <f>Seniori!HG24</f>
        <v>0</v>
      </c>
      <c r="HH23" s="131">
        <f>Seniori!HH24</f>
        <v>0</v>
      </c>
      <c r="HI23" s="131">
        <f>Seniori!HI24</f>
        <v>0</v>
      </c>
      <c r="HJ23" s="131">
        <f>Seniori!HJ24</f>
        <v>0</v>
      </c>
      <c r="HK23" s="131">
        <f>Seniori!HK24</f>
        <v>0</v>
      </c>
      <c r="HL23" s="131">
        <f>Seniori!HL24</f>
        <v>0</v>
      </c>
      <c r="HM23" s="131">
        <f>Seniori!HM24</f>
        <v>0</v>
      </c>
      <c r="HN23" s="131">
        <f>Seniori!HN24</f>
        <v>0</v>
      </c>
      <c r="HO23" s="131">
        <f>Seniori!HO24</f>
        <v>0</v>
      </c>
      <c r="HP23" s="131">
        <f>Seniori!HP24</f>
        <v>0</v>
      </c>
      <c r="HQ23" s="131">
        <f>Seniori!HQ24</f>
        <v>0</v>
      </c>
      <c r="HR23" s="131">
        <f>Seniori!HR24</f>
        <v>0</v>
      </c>
      <c r="HS23" s="131">
        <f>Seniori!HS24</f>
        <v>0</v>
      </c>
      <c r="HT23" s="131">
        <f>Seniori!HT24</f>
        <v>0</v>
      </c>
      <c r="HU23" s="131">
        <f>Seniori!HU24</f>
        <v>0</v>
      </c>
      <c r="HV23" s="131">
        <f>Seniori!HV24</f>
        <v>0</v>
      </c>
      <c r="HW23" s="131">
        <f>Seniori!HW24</f>
        <v>0</v>
      </c>
      <c r="HX23" s="131">
        <f>Seniori!HX24</f>
        <v>0</v>
      </c>
      <c r="HY23" s="131">
        <f>Seniori!HY24</f>
        <v>0</v>
      </c>
      <c r="HZ23" s="131">
        <f>Seniori!HZ24</f>
        <v>0</v>
      </c>
      <c r="IA23" s="131">
        <f>Seniori!IA24</f>
        <v>0</v>
      </c>
      <c r="IB23" s="131">
        <f>Seniori!IB24</f>
        <v>0</v>
      </c>
      <c r="IC23" s="131">
        <f>Seniori!IC24</f>
        <v>0</v>
      </c>
      <c r="ID23" s="131">
        <f>Seniori!ID24</f>
        <v>0</v>
      </c>
      <c r="IE23" s="131">
        <f>Seniori!IE24</f>
        <v>0</v>
      </c>
      <c r="IF23" s="131">
        <f>Seniori!IF24</f>
        <v>0</v>
      </c>
      <c r="IG23" s="131">
        <f>Seniori!IG24</f>
        <v>0</v>
      </c>
      <c r="IH23" s="131">
        <f>Seniori!IH24</f>
        <v>0</v>
      </c>
      <c r="II23" s="131">
        <f>Seniori!II24</f>
        <v>0</v>
      </c>
      <c r="IJ23" s="131">
        <f>Seniori!IJ24</f>
        <v>0</v>
      </c>
      <c r="IK23" s="131">
        <f>Seniori!IK24</f>
        <v>0</v>
      </c>
      <c r="IL23" s="131">
        <f>Seniori!IL24</f>
        <v>0</v>
      </c>
      <c r="IM23" s="131">
        <f>Seniori!IM24</f>
        <v>0</v>
      </c>
      <c r="IN23" s="131">
        <f>Seniori!IN24</f>
        <v>0</v>
      </c>
      <c r="IO23" s="131">
        <f>Seniori!IO24</f>
        <v>0</v>
      </c>
      <c r="IP23" s="131">
        <f>Seniori!IP24</f>
        <v>0</v>
      </c>
      <c r="IQ23" s="131">
        <f>Seniori!IQ24</f>
        <v>0</v>
      </c>
      <c r="IR23" s="131">
        <f>Seniori!IR24</f>
        <v>0</v>
      </c>
      <c r="IS23" s="131">
        <f>Seniori!IS24</f>
        <v>0</v>
      </c>
      <c r="IT23" s="131">
        <f>Seniori!IT24</f>
        <v>0</v>
      </c>
      <c r="IU23" s="131">
        <f>Seniori!IU24</f>
        <v>0</v>
      </c>
      <c r="IV23" s="131">
        <f>Seniori!IV24</f>
        <v>0</v>
      </c>
      <c r="IW23" s="131">
        <f>Seniori!IW24</f>
        <v>0</v>
      </c>
      <c r="IX23" s="131">
        <f>Seniori!IX24</f>
        <v>0</v>
      </c>
      <c r="IY23" s="131">
        <f>Seniori!IY24</f>
        <v>7</v>
      </c>
      <c r="IZ23" s="131">
        <f>Seniori!IZ24</f>
        <v>0</v>
      </c>
      <c r="JA23" s="131">
        <f>Seniori!JA24</f>
        <v>9</v>
      </c>
      <c r="JB23" s="131">
        <f>Seniori!JB24</f>
        <v>0</v>
      </c>
      <c r="JC23" s="131">
        <f>Seniori!JC24</f>
        <v>0</v>
      </c>
      <c r="JD23" s="131">
        <f>Seniori!JD24</f>
        <v>0</v>
      </c>
      <c r="JE23" s="131">
        <f>Seniori!JE24</f>
        <v>0</v>
      </c>
      <c r="JF23" s="131">
        <f>Seniori!JF24</f>
        <v>3</v>
      </c>
      <c r="JG23" s="131">
        <f>Seniori!JG24</f>
        <v>9</v>
      </c>
      <c r="JH23" s="131">
        <f>Seniori!JH24</f>
        <v>0</v>
      </c>
      <c r="JI23" s="131">
        <f>Seniori!JI24</f>
        <v>0</v>
      </c>
      <c r="JJ23" s="131">
        <f>Seniori!JJ24</f>
        <v>0</v>
      </c>
      <c r="JK23" s="131">
        <f>Seniori!JK24</f>
        <v>0</v>
      </c>
      <c r="JL23" s="131">
        <f>Seniori!JL24</f>
        <v>0</v>
      </c>
      <c r="JM23" s="131">
        <f>Seniori!JM24</f>
        <v>0</v>
      </c>
      <c r="JN23" s="131">
        <f>Seniori!JN24</f>
        <v>0</v>
      </c>
      <c r="JO23" s="131">
        <f>Seniori!JO24</f>
        <v>0</v>
      </c>
      <c r="JP23" s="131">
        <f>Seniori!JP24</f>
        <v>0</v>
      </c>
      <c r="JQ23" s="131">
        <f>Seniori!JQ24</f>
        <v>0</v>
      </c>
      <c r="JR23" s="131">
        <f>Seniori!JR24</f>
        <v>0</v>
      </c>
      <c r="JS23" s="131">
        <f>Seniori!JS24</f>
        <v>0</v>
      </c>
      <c r="JT23" s="131">
        <f>Seniori!JT24</f>
        <v>0</v>
      </c>
      <c r="JU23" s="131">
        <f>Seniori!JU24</f>
        <v>0</v>
      </c>
      <c r="JV23" s="131">
        <f>Seniori!JV24</f>
        <v>0</v>
      </c>
      <c r="JW23" s="131">
        <f>Seniori!JW24</f>
        <v>0</v>
      </c>
      <c r="JX23" s="131">
        <f>Seniori!JX24</f>
        <v>0</v>
      </c>
      <c r="JY23" s="131">
        <f>Seniori!JY24</f>
        <v>0</v>
      </c>
      <c r="JZ23" s="131">
        <f>Seniori!JZ24</f>
        <v>0</v>
      </c>
      <c r="KA23" s="131">
        <f>Seniori!KA24</f>
        <v>0</v>
      </c>
      <c r="KB23" s="131">
        <f>Seniori!KB24</f>
        <v>0</v>
      </c>
      <c r="KC23" s="131">
        <f>Seniori!KC24</f>
        <v>0</v>
      </c>
      <c r="KD23" s="131">
        <f>Seniori!KD24</f>
        <v>0</v>
      </c>
      <c r="KE23" s="131">
        <f>Seniori!KE24</f>
        <v>0</v>
      </c>
      <c r="KF23" s="131">
        <f>Seniori!KF24</f>
        <v>0</v>
      </c>
      <c r="KG23" s="131">
        <f>Seniori!KG24</f>
        <v>0</v>
      </c>
      <c r="KH23" s="131">
        <f>Seniori!KH24</f>
        <v>0</v>
      </c>
      <c r="KI23" s="131">
        <f>Seniori!KI24</f>
        <v>0</v>
      </c>
      <c r="KJ23" s="131">
        <f>Seniori!KJ24</f>
        <v>0</v>
      </c>
      <c r="KK23" s="131">
        <f>Seniori!KK24</f>
        <v>0</v>
      </c>
      <c r="KL23" s="131">
        <f>Seniori!KL24</f>
        <v>0</v>
      </c>
      <c r="KM23" s="131">
        <f>Seniori!KM24</f>
        <v>0</v>
      </c>
      <c r="KN23" s="131">
        <f>Seniori!KN24</f>
        <v>0</v>
      </c>
      <c r="KO23" s="131">
        <f>Seniori!KO24</f>
        <v>5</v>
      </c>
      <c r="KP23" s="131">
        <f>Seniori!KP24</f>
        <v>5</v>
      </c>
      <c r="KQ23" s="131">
        <f>Seniori!KQ24</f>
        <v>0</v>
      </c>
      <c r="KR23" s="131">
        <f>Seniori!KR24</f>
        <v>0</v>
      </c>
      <c r="KS23" s="131">
        <f>Seniori!KS24</f>
        <v>0</v>
      </c>
      <c r="KT23" s="131">
        <f>Seniori!KT24</f>
        <v>0</v>
      </c>
      <c r="KU23" s="131">
        <f>Seniori!KU24</f>
        <v>0</v>
      </c>
      <c r="KV23" s="131">
        <f>Seniori!KV24</f>
        <v>5</v>
      </c>
      <c r="KW23" s="131">
        <f>Seniori!KW24</f>
        <v>2</v>
      </c>
      <c r="KX23" s="131">
        <f>Seniori!KX24</f>
        <v>0</v>
      </c>
      <c r="KY23" s="131">
        <f>Seniori!KY24</f>
        <v>0</v>
      </c>
      <c r="KZ23" s="131">
        <f>Seniori!KZ24</f>
        <v>0</v>
      </c>
      <c r="LA23" s="131">
        <f>Seniori!LA24</f>
        <v>0</v>
      </c>
      <c r="LB23" s="131">
        <f>Seniori!LB24</f>
        <v>0</v>
      </c>
      <c r="LC23" s="131">
        <f>Seniori!LC24</f>
        <v>0</v>
      </c>
      <c r="LD23" s="131">
        <f>Seniori!LD24</f>
        <v>0</v>
      </c>
      <c r="LE23" s="131">
        <f>Seniori!LE24</f>
        <v>0</v>
      </c>
      <c r="LF23" s="131">
        <f>Seniori!LF24</f>
        <v>0</v>
      </c>
      <c r="LG23" s="131">
        <f>Seniori!LG24</f>
        <v>0</v>
      </c>
      <c r="LH23" s="131">
        <f>Seniori!LH24</f>
        <v>0</v>
      </c>
      <c r="LI23" s="131">
        <f>Seniori!LI24</f>
        <v>0</v>
      </c>
      <c r="LJ23" s="131">
        <f>Seniori!LJ24</f>
        <v>0</v>
      </c>
      <c r="LK23" s="131">
        <f>Seniori!LK24</f>
        <v>0</v>
      </c>
      <c r="LL23" s="131">
        <f>Seniori!LL24</f>
        <v>0</v>
      </c>
      <c r="LM23" s="131">
        <f>Seniori!LM24</f>
        <v>0</v>
      </c>
      <c r="LN23" s="131">
        <f>Seniori!LN24</f>
        <v>0</v>
      </c>
      <c r="LO23" s="131">
        <f>Seniori!LO24</f>
        <v>0</v>
      </c>
      <c r="LP23" s="131">
        <f>Seniori!LP24</f>
        <v>0</v>
      </c>
      <c r="LQ23" s="131">
        <f>Seniori!LQ24</f>
        <v>0</v>
      </c>
      <c r="LR23" s="131">
        <f>Seniori!LR24</f>
        <v>0</v>
      </c>
      <c r="LS23" s="131">
        <f>Seniori!LS24</f>
        <v>0</v>
      </c>
      <c r="LT23" s="131">
        <f>Seniori!LT24</f>
        <v>0</v>
      </c>
      <c r="LU23" s="131">
        <f>Seniori!LU24</f>
        <v>0</v>
      </c>
      <c r="LV23" s="131">
        <f>Seniori!LV24</f>
        <v>0</v>
      </c>
      <c r="LW23" s="131">
        <f>Seniori!LW24</f>
        <v>0</v>
      </c>
      <c r="LX23" s="131">
        <f>Seniori!LX24</f>
        <v>0</v>
      </c>
      <c r="LY23" s="131">
        <f>Seniori!LY24</f>
        <v>0</v>
      </c>
      <c r="LZ23" s="131">
        <f>Seniori!LZ24</f>
        <v>0</v>
      </c>
      <c r="MA23" s="131">
        <f>Seniori!MA24</f>
        <v>0</v>
      </c>
      <c r="MB23" s="131">
        <f>Seniori!MB24</f>
        <v>0</v>
      </c>
      <c r="MC23" s="131">
        <f>Seniori!MC24</f>
        <v>0</v>
      </c>
      <c r="MD23" s="131">
        <f>Seniori!MD24</f>
        <v>0</v>
      </c>
      <c r="ME23" s="131">
        <f>Seniori!ME24</f>
        <v>0</v>
      </c>
    </row>
    <row r="24" spans="1:343" s="1" customFormat="1" ht="18" customHeight="1" x14ac:dyDescent="0.2">
      <c r="A24" s="12">
        <v>17</v>
      </c>
      <c r="B24" s="11" t="s">
        <v>348</v>
      </c>
      <c r="C24" s="1">
        <v>11868</v>
      </c>
      <c r="D24" s="1">
        <v>2018</v>
      </c>
      <c r="E24" s="4" t="s">
        <v>347</v>
      </c>
      <c r="F24" s="9">
        <v>3021</v>
      </c>
      <c r="G24" s="9" t="s">
        <v>222</v>
      </c>
      <c r="H24" s="4" t="s">
        <v>146</v>
      </c>
      <c r="I24" s="1">
        <f t="shared" ref="I24:I30" si="2">SUM(K24:ME24)</f>
        <v>109.8</v>
      </c>
      <c r="J24" s="12">
        <v>94.8</v>
      </c>
      <c r="K24" s="131">
        <f>Seniori!K47</f>
        <v>0</v>
      </c>
      <c r="L24" s="131">
        <f>Seniori!L47</f>
        <v>0</v>
      </c>
      <c r="M24" s="131">
        <f>Seniori!M47</f>
        <v>0</v>
      </c>
      <c r="N24" s="131">
        <f>Seniori!N47</f>
        <v>0</v>
      </c>
      <c r="O24" s="131">
        <f>Seniori!O47</f>
        <v>0</v>
      </c>
      <c r="P24" s="131">
        <f>Seniori!P47</f>
        <v>0</v>
      </c>
      <c r="Q24" s="131">
        <f>Seniori!Q47</f>
        <v>0</v>
      </c>
      <c r="R24" s="131">
        <f>Seniori!R47</f>
        <v>0</v>
      </c>
      <c r="S24" s="131">
        <f>Seniori!S47</f>
        <v>0</v>
      </c>
      <c r="T24" s="131">
        <f>Seniori!T47</f>
        <v>0</v>
      </c>
      <c r="U24" s="131">
        <f>Seniori!U47</f>
        <v>0</v>
      </c>
      <c r="V24" s="131">
        <f>Seniori!V47</f>
        <v>0</v>
      </c>
      <c r="W24" s="131">
        <f>Seniori!W47</f>
        <v>0</v>
      </c>
      <c r="X24" s="131">
        <f>Seniori!X47</f>
        <v>0</v>
      </c>
      <c r="Y24" s="131">
        <f>Seniori!Y47</f>
        <v>0</v>
      </c>
      <c r="Z24" s="131">
        <f>Seniori!Z47</f>
        <v>0</v>
      </c>
      <c r="AA24" s="131">
        <f>Seniori!AA47</f>
        <v>0</v>
      </c>
      <c r="AB24" s="131">
        <f>Seniori!AB47</f>
        <v>0</v>
      </c>
      <c r="AC24" s="131">
        <f>Seniori!AC47</f>
        <v>0</v>
      </c>
      <c r="AD24" s="131">
        <f>Seniori!AD47</f>
        <v>0</v>
      </c>
      <c r="AE24" s="131">
        <f>Seniori!AE47</f>
        <v>0</v>
      </c>
      <c r="AF24" s="131">
        <f>Seniori!AF47</f>
        <v>0</v>
      </c>
      <c r="AG24" s="131">
        <f>Seniori!AG47</f>
        <v>0</v>
      </c>
      <c r="AH24" s="131">
        <f>Seniori!AH47</f>
        <v>0</v>
      </c>
      <c r="AI24" s="131">
        <f>Seniori!AI47</f>
        <v>0</v>
      </c>
      <c r="AJ24" s="131">
        <f>Seniori!AJ47</f>
        <v>0</v>
      </c>
      <c r="AK24" s="131">
        <f>Seniori!AK47</f>
        <v>0</v>
      </c>
      <c r="AL24" s="131">
        <f>Seniori!AL47</f>
        <v>0</v>
      </c>
      <c r="AM24" s="131">
        <f>Seniori!AM47</f>
        <v>0</v>
      </c>
      <c r="AN24" s="131">
        <f>Seniori!AN47</f>
        <v>0</v>
      </c>
      <c r="AO24" s="131">
        <f>Seniori!AO47</f>
        <v>0</v>
      </c>
      <c r="AP24" s="131">
        <f>Seniori!AP47</f>
        <v>0</v>
      </c>
      <c r="AQ24" s="131">
        <f>Seniori!AQ47</f>
        <v>0</v>
      </c>
      <c r="AR24" s="131">
        <f>Seniori!AR47</f>
        <v>0</v>
      </c>
      <c r="AS24" s="131">
        <f>Seniori!AS47</f>
        <v>0</v>
      </c>
      <c r="AT24" s="131">
        <f>Seniori!AT47</f>
        <v>0</v>
      </c>
      <c r="AU24" s="131">
        <f>Seniori!AU47</f>
        <v>0</v>
      </c>
      <c r="AV24" s="131">
        <f>Seniori!AV47</f>
        <v>0</v>
      </c>
      <c r="AW24" s="131">
        <f>Seniori!AW47</f>
        <v>0</v>
      </c>
      <c r="AX24" s="131">
        <f>Seniori!AX47</f>
        <v>0</v>
      </c>
      <c r="AY24" s="131">
        <f>Seniori!AY47</f>
        <v>0</v>
      </c>
      <c r="AZ24" s="131">
        <f>Seniori!AZ47</f>
        <v>0</v>
      </c>
      <c r="BA24" s="131">
        <f>Seniori!BA47</f>
        <v>0</v>
      </c>
      <c r="BB24" s="131">
        <f>Seniori!BB47</f>
        <v>0</v>
      </c>
      <c r="BC24" s="131">
        <f>Seniori!BC47</f>
        <v>0</v>
      </c>
      <c r="BD24" s="131">
        <f>Seniori!BD47</f>
        <v>0</v>
      </c>
      <c r="BE24" s="131">
        <f>Seniori!BE47</f>
        <v>0</v>
      </c>
      <c r="BF24" s="131">
        <f>Seniori!BF47</f>
        <v>0</v>
      </c>
      <c r="BG24" s="131">
        <f>Seniori!BG47</f>
        <v>0</v>
      </c>
      <c r="BH24" s="131">
        <f>Seniori!BH47</f>
        <v>0</v>
      </c>
      <c r="BI24" s="131">
        <f>Seniori!BI47</f>
        <v>1</v>
      </c>
      <c r="BJ24" s="131">
        <f>Seniori!BJ47</f>
        <v>6</v>
      </c>
      <c r="BK24" s="131">
        <f>Seniori!BK47</f>
        <v>0</v>
      </c>
      <c r="BL24" s="131">
        <f>Seniori!BL47</f>
        <v>0</v>
      </c>
      <c r="BM24" s="131">
        <f>Seniori!BM47</f>
        <v>0</v>
      </c>
      <c r="BN24" s="131">
        <f>Seniori!BN47</f>
        <v>0</v>
      </c>
      <c r="BO24" s="131">
        <f>Seniori!BO47</f>
        <v>0</v>
      </c>
      <c r="BP24" s="131">
        <f>Seniori!BP47</f>
        <v>0</v>
      </c>
      <c r="BQ24" s="131">
        <f>Seniori!BQ47</f>
        <v>0</v>
      </c>
      <c r="BR24" s="131">
        <f>Seniori!BR47</f>
        <v>0</v>
      </c>
      <c r="BS24" s="131">
        <f>Seniori!BS47</f>
        <v>0</v>
      </c>
      <c r="BT24" s="131">
        <f>Seniori!BT47</f>
        <v>0</v>
      </c>
      <c r="BU24" s="131">
        <f>Seniori!BU47</f>
        <v>0</v>
      </c>
      <c r="BV24" s="131">
        <f>Seniori!BV47</f>
        <v>0</v>
      </c>
      <c r="BW24" s="131">
        <f>Seniori!BW47</f>
        <v>0</v>
      </c>
      <c r="BX24" s="131">
        <f>Seniori!BX47</f>
        <v>0</v>
      </c>
      <c r="BY24" s="131">
        <f>Seniori!BY47</f>
        <v>0</v>
      </c>
      <c r="BZ24" s="131">
        <f>Seniori!BZ47</f>
        <v>0</v>
      </c>
      <c r="CA24" s="131">
        <f>Seniori!CA47</f>
        <v>0</v>
      </c>
      <c r="CB24" s="131">
        <f>Seniori!CB47</f>
        <v>0</v>
      </c>
      <c r="CC24" s="131">
        <f>Seniori!CC47</f>
        <v>0</v>
      </c>
      <c r="CD24" s="131">
        <f>Seniori!CD47</f>
        <v>0</v>
      </c>
      <c r="CE24" s="131">
        <f>Seniori!CE47</f>
        <v>0</v>
      </c>
      <c r="CF24" s="131">
        <f>Seniori!CF47</f>
        <v>0</v>
      </c>
      <c r="CG24" s="131">
        <f>Seniori!CG47</f>
        <v>0</v>
      </c>
      <c r="CH24" s="131">
        <f>Seniori!CH47</f>
        <v>0</v>
      </c>
      <c r="CI24" s="131">
        <f>Seniori!CI47</f>
        <v>0</v>
      </c>
      <c r="CJ24" s="131">
        <f>Seniori!CJ47</f>
        <v>0</v>
      </c>
      <c r="CK24" s="131">
        <f>Seniori!CK47</f>
        <v>0</v>
      </c>
      <c r="CL24" s="131" t="str">
        <f>Seniori!CL47</f>
        <v>x</v>
      </c>
      <c r="CM24" s="131" t="str">
        <f>Seniori!CM47</f>
        <v>x</v>
      </c>
      <c r="CN24" s="131">
        <f>Seniori!CN47</f>
        <v>0</v>
      </c>
      <c r="CO24" s="131">
        <f>Seniori!CO47</f>
        <v>0</v>
      </c>
      <c r="CP24" s="131">
        <f>Seniori!CP47</f>
        <v>0</v>
      </c>
      <c r="CQ24" s="131">
        <f>Seniori!CQ47</f>
        <v>0</v>
      </c>
      <c r="CR24" s="131">
        <f>Seniori!CR47</f>
        <v>0</v>
      </c>
      <c r="CS24" s="131">
        <f>Seniori!CS47</f>
        <v>0</v>
      </c>
      <c r="CT24" s="131">
        <f>Seniori!CT47</f>
        <v>0</v>
      </c>
      <c r="CU24" s="131">
        <f>Seniori!CU47</f>
        <v>0</v>
      </c>
      <c r="CV24" s="131">
        <f>Seniori!CV47</f>
        <v>0</v>
      </c>
      <c r="CW24" s="131">
        <f>Seniori!CW47</f>
        <v>0</v>
      </c>
      <c r="CX24" s="131">
        <f>Seniori!CX47</f>
        <v>0</v>
      </c>
      <c r="CY24" s="131">
        <f>Seniori!CY47</f>
        <v>0</v>
      </c>
      <c r="CZ24" s="131">
        <f>Seniori!CZ47</f>
        <v>0</v>
      </c>
      <c r="DA24" s="131">
        <f>Seniori!DA47</f>
        <v>7</v>
      </c>
      <c r="DB24" s="131">
        <f>Seniori!DB47</f>
        <v>0</v>
      </c>
      <c r="DC24" s="131">
        <f>Seniori!DC47</f>
        <v>0</v>
      </c>
      <c r="DD24" s="131">
        <f>Seniori!DD47</f>
        <v>1</v>
      </c>
      <c r="DE24" s="131">
        <f>Seniori!DE47</f>
        <v>0</v>
      </c>
      <c r="DF24" s="131">
        <f>Seniori!DF47</f>
        <v>0</v>
      </c>
      <c r="DG24" s="131">
        <f>Seniori!DG47</f>
        <v>0</v>
      </c>
      <c r="DH24" s="131">
        <f>Seniori!DH47</f>
        <v>0</v>
      </c>
      <c r="DI24" s="131">
        <f>Seniori!DI47</f>
        <v>6</v>
      </c>
      <c r="DJ24" s="131">
        <f>Seniori!DJ47</f>
        <v>0</v>
      </c>
      <c r="DK24" s="131">
        <f>Seniori!DK47</f>
        <v>0</v>
      </c>
      <c r="DL24" s="131">
        <f>Seniori!DL47</f>
        <v>0</v>
      </c>
      <c r="DM24" s="131">
        <f>Seniori!DM47</f>
        <v>0</v>
      </c>
      <c r="DN24" s="131">
        <f>Seniori!DN47</f>
        <v>0</v>
      </c>
      <c r="DO24" s="131">
        <f>Seniori!DO47</f>
        <v>0</v>
      </c>
      <c r="DP24" s="131">
        <f>Seniori!DP47</f>
        <v>0</v>
      </c>
      <c r="DQ24" s="131">
        <f>Seniori!DQ47</f>
        <v>0</v>
      </c>
      <c r="DR24" s="131">
        <f>Seniori!DR47</f>
        <v>0</v>
      </c>
      <c r="DS24" s="131">
        <f>Seniori!DS47</f>
        <v>0</v>
      </c>
      <c r="DT24" s="131">
        <f>Seniori!DT47</f>
        <v>0</v>
      </c>
      <c r="DU24" s="131">
        <f>Seniori!DU47</f>
        <v>0</v>
      </c>
      <c r="DV24" s="131">
        <f>Seniori!DV47</f>
        <v>0</v>
      </c>
      <c r="DW24" s="131">
        <f>Seniori!DW47</f>
        <v>0</v>
      </c>
      <c r="DX24" s="131">
        <f>Seniori!DX47</f>
        <v>0</v>
      </c>
      <c r="DY24" s="131">
        <f>Seniori!DY47</f>
        <v>0</v>
      </c>
      <c r="DZ24" s="131">
        <f>Seniori!DZ47</f>
        <v>0</v>
      </c>
      <c r="EA24" s="131">
        <f>Seniori!EA47</f>
        <v>0</v>
      </c>
      <c r="EB24" s="131">
        <f>Seniori!EB47</f>
        <v>0</v>
      </c>
      <c r="EC24" s="131">
        <f>Seniori!EC47</f>
        <v>0</v>
      </c>
      <c r="ED24" s="131">
        <f>Seniori!ED47</f>
        <v>0</v>
      </c>
      <c r="EE24" s="131">
        <f>Seniori!EE47</f>
        <v>0</v>
      </c>
      <c r="EF24" s="131">
        <f>Seniori!EF47</f>
        <v>0</v>
      </c>
      <c r="EG24" s="131">
        <f>Seniori!EG47</f>
        <v>0</v>
      </c>
      <c r="EH24" s="131">
        <f>Seniori!EH47</f>
        <v>0</v>
      </c>
      <c r="EI24" s="131">
        <f>Seniori!EI47</f>
        <v>0</v>
      </c>
      <c r="EJ24" s="131">
        <f>Seniori!EJ47</f>
        <v>0</v>
      </c>
      <c r="EK24" s="131">
        <f>Seniori!EK47</f>
        <v>0</v>
      </c>
      <c r="EL24" s="131">
        <f>Seniori!EL47</f>
        <v>0</v>
      </c>
      <c r="EM24" s="131">
        <f>Seniori!EM47</f>
        <v>4.8</v>
      </c>
      <c r="EN24" s="131">
        <f>Seniori!EN47</f>
        <v>0</v>
      </c>
      <c r="EO24" s="131">
        <f>Seniori!EO47</f>
        <v>0</v>
      </c>
      <c r="EP24" s="131">
        <f>Seniori!EP47</f>
        <v>0</v>
      </c>
      <c r="EQ24" s="131">
        <f>Seniori!EQ47</f>
        <v>2</v>
      </c>
      <c r="ER24" s="131">
        <f>Seniori!ER47</f>
        <v>0</v>
      </c>
      <c r="ES24" s="131">
        <f>Seniori!ES47</f>
        <v>0</v>
      </c>
      <c r="ET24" s="131">
        <f>Seniori!ET47</f>
        <v>0</v>
      </c>
      <c r="EU24" s="131">
        <f>Seniori!EU47</f>
        <v>0</v>
      </c>
      <c r="EV24" s="131">
        <f>Seniori!EV47</f>
        <v>0</v>
      </c>
      <c r="EW24" s="131">
        <f>Seniori!EW47</f>
        <v>6</v>
      </c>
      <c r="EX24" s="131">
        <f>Seniori!EX47</f>
        <v>0</v>
      </c>
      <c r="EY24" s="131">
        <f>Seniori!EY47</f>
        <v>0</v>
      </c>
      <c r="EZ24" s="131">
        <f>Seniori!EZ47</f>
        <v>0</v>
      </c>
      <c r="FA24" s="131">
        <f>Seniori!FA47</f>
        <v>0</v>
      </c>
      <c r="FB24" s="131">
        <f>Seniori!FB47</f>
        <v>0</v>
      </c>
      <c r="FC24" s="131">
        <f>Seniori!FC47</f>
        <v>0</v>
      </c>
      <c r="FD24" s="131">
        <f>Seniori!FD47</f>
        <v>0</v>
      </c>
      <c r="FE24" s="131">
        <f>Seniori!FE47</f>
        <v>0</v>
      </c>
      <c r="FF24" s="131">
        <f>Seniori!FF47</f>
        <v>0</v>
      </c>
      <c r="FG24" s="131">
        <f>Seniori!FG47</f>
        <v>0</v>
      </c>
      <c r="FH24" s="131">
        <f>Seniori!FH47</f>
        <v>0</v>
      </c>
      <c r="FI24" s="131">
        <f>Seniori!FI47</f>
        <v>0</v>
      </c>
      <c r="FJ24" s="131">
        <f>Seniori!FJ47</f>
        <v>0</v>
      </c>
      <c r="FK24" s="131">
        <f>Seniori!FK47</f>
        <v>0</v>
      </c>
      <c r="FL24" s="131">
        <f>Seniori!FL47</f>
        <v>0</v>
      </c>
      <c r="FM24" s="131">
        <f>Seniori!FM47</f>
        <v>0</v>
      </c>
      <c r="FN24" s="131">
        <f>Seniori!FN47</f>
        <v>0</v>
      </c>
      <c r="FO24" s="131">
        <f>Seniori!FO47</f>
        <v>0</v>
      </c>
      <c r="FP24" s="131">
        <f>Seniori!FP47</f>
        <v>0</v>
      </c>
      <c r="FQ24" s="131">
        <f>Seniori!FQ47</f>
        <v>0</v>
      </c>
      <c r="FR24" s="131">
        <f>Seniori!FR47</f>
        <v>3</v>
      </c>
      <c r="FS24" s="131">
        <f>Seniori!FS47</f>
        <v>0</v>
      </c>
      <c r="FT24" s="131">
        <f>Seniori!FT47</f>
        <v>3</v>
      </c>
      <c r="FU24" s="131">
        <f>Seniori!FU47</f>
        <v>0</v>
      </c>
      <c r="FV24" s="131">
        <f>Seniori!FV47</f>
        <v>0</v>
      </c>
      <c r="FW24" s="131">
        <f>Seniori!FW47</f>
        <v>0</v>
      </c>
      <c r="FX24" s="131">
        <f>Seniori!FX47</f>
        <v>0</v>
      </c>
      <c r="FY24" s="131">
        <f>Seniori!FY47</f>
        <v>0</v>
      </c>
      <c r="FZ24" s="131">
        <f>Seniori!FZ47</f>
        <v>0</v>
      </c>
      <c r="GA24" s="131">
        <f>Seniori!GA47</f>
        <v>0</v>
      </c>
      <c r="GB24" s="131">
        <f>Seniori!GB47</f>
        <v>8</v>
      </c>
      <c r="GC24" s="131">
        <f>Seniori!GC47</f>
        <v>0</v>
      </c>
      <c r="GD24" s="131">
        <f>Seniori!GD47</f>
        <v>0</v>
      </c>
      <c r="GE24" s="131">
        <f>Seniori!GE47</f>
        <v>0</v>
      </c>
      <c r="GF24" s="131">
        <f>Seniori!GF47</f>
        <v>0</v>
      </c>
      <c r="GG24" s="131">
        <f>Seniori!GG47</f>
        <v>0</v>
      </c>
      <c r="GH24" s="131">
        <f>Seniori!GH47</f>
        <v>0</v>
      </c>
      <c r="GI24" s="131">
        <f>Seniori!GI47</f>
        <v>0</v>
      </c>
      <c r="GJ24" s="131">
        <f>Seniori!GJ47</f>
        <v>0</v>
      </c>
      <c r="GK24" s="131">
        <f>Seniori!GK47</f>
        <v>0</v>
      </c>
      <c r="GL24" s="131">
        <f>Seniori!GL47</f>
        <v>0</v>
      </c>
      <c r="GM24" s="131">
        <f>Seniori!GM47</f>
        <v>0</v>
      </c>
      <c r="GN24" s="131">
        <f>Seniori!GN47</f>
        <v>0</v>
      </c>
      <c r="GO24" s="131">
        <f>Seniori!GO47</f>
        <v>0</v>
      </c>
      <c r="GP24" s="131">
        <f>Seniori!GP47</f>
        <v>0</v>
      </c>
      <c r="GQ24" s="131">
        <f>Seniori!GQ47</f>
        <v>0</v>
      </c>
      <c r="GR24" s="131">
        <f>Seniori!GR47</f>
        <v>0</v>
      </c>
      <c r="GS24" s="131">
        <f>Seniori!GS47</f>
        <v>0</v>
      </c>
      <c r="GT24" s="131">
        <f>Seniori!GT47</f>
        <v>0</v>
      </c>
      <c r="GU24" s="131">
        <f>Seniori!GU47</f>
        <v>0</v>
      </c>
      <c r="GV24" s="131">
        <f>Seniori!GV47</f>
        <v>0</v>
      </c>
      <c r="GW24" s="131">
        <f>Seniori!GW47</f>
        <v>0</v>
      </c>
      <c r="GX24" s="131">
        <f>Seniori!GX47</f>
        <v>0</v>
      </c>
      <c r="GY24" s="131">
        <f>Seniori!GY47</f>
        <v>0</v>
      </c>
      <c r="GZ24" s="131">
        <f>Seniori!GZ47</f>
        <v>0</v>
      </c>
      <c r="HA24" s="131">
        <f>Seniori!HA47</f>
        <v>0</v>
      </c>
      <c r="HB24" s="131">
        <f>Seniori!HB47</f>
        <v>0</v>
      </c>
      <c r="HC24" s="131">
        <f>Seniori!HC47</f>
        <v>0</v>
      </c>
      <c r="HD24" s="131">
        <f>Seniori!HD47</f>
        <v>0</v>
      </c>
      <c r="HE24" s="131">
        <f>Seniori!HE47</f>
        <v>0</v>
      </c>
      <c r="HF24" s="131">
        <f>Seniori!HF47</f>
        <v>0</v>
      </c>
      <c r="HG24" s="131">
        <f>Seniori!HG47</f>
        <v>0</v>
      </c>
      <c r="HH24" s="131">
        <f>Seniori!HH47</f>
        <v>0</v>
      </c>
      <c r="HI24" s="131">
        <f>Seniori!HI47</f>
        <v>0</v>
      </c>
      <c r="HJ24" s="131">
        <f>Seniori!HJ47</f>
        <v>0</v>
      </c>
      <c r="HK24" s="131">
        <f>Seniori!HK47</f>
        <v>0</v>
      </c>
      <c r="HL24" s="131">
        <f>Seniori!HL47</f>
        <v>0</v>
      </c>
      <c r="HM24" s="131">
        <f>Seniori!HM47</f>
        <v>0</v>
      </c>
      <c r="HN24" s="131">
        <f>Seniori!HN47</f>
        <v>0</v>
      </c>
      <c r="HO24" s="131">
        <f>Seniori!HO47</f>
        <v>0</v>
      </c>
      <c r="HP24" s="131">
        <f>Seniori!HP47</f>
        <v>8</v>
      </c>
      <c r="HQ24" s="131">
        <f>Seniori!HQ47</f>
        <v>0</v>
      </c>
      <c r="HR24" s="131">
        <f>Seniori!HR47</f>
        <v>0</v>
      </c>
      <c r="HS24" s="131">
        <f>Seniori!HS47</f>
        <v>0</v>
      </c>
      <c r="HT24" s="131">
        <f>Seniori!HT47</f>
        <v>9</v>
      </c>
      <c r="HU24" s="131">
        <f>Seniori!HU47</f>
        <v>8</v>
      </c>
      <c r="HV24" s="131">
        <f>Seniori!HV47</f>
        <v>0</v>
      </c>
      <c r="HW24" s="131">
        <f>Seniori!HW47</f>
        <v>0</v>
      </c>
      <c r="HX24" s="131">
        <f>Seniori!HX47</f>
        <v>0</v>
      </c>
      <c r="HY24" s="131">
        <f>Seniori!HY47</f>
        <v>9</v>
      </c>
      <c r="HZ24" s="131">
        <f>Seniori!HZ47</f>
        <v>0</v>
      </c>
      <c r="IA24" s="131">
        <f>Seniori!IA47</f>
        <v>0</v>
      </c>
      <c r="IB24" s="131">
        <f>Seniori!IB47</f>
        <v>0</v>
      </c>
      <c r="IC24" s="131">
        <f>Seniori!IC47</f>
        <v>0</v>
      </c>
      <c r="ID24" s="131">
        <f>Seniori!ID47</f>
        <v>0</v>
      </c>
      <c r="IE24" s="131">
        <f>Seniori!IE47</f>
        <v>0</v>
      </c>
      <c r="IF24" s="131">
        <f>Seniori!IF47</f>
        <v>0</v>
      </c>
      <c r="IG24" s="131">
        <f>Seniori!IG47</f>
        <v>0</v>
      </c>
      <c r="IH24" s="131">
        <f>Seniori!IH47</f>
        <v>0</v>
      </c>
      <c r="II24" s="131">
        <f>Seniori!II47</f>
        <v>0</v>
      </c>
      <c r="IJ24" s="131">
        <f>Seniori!IJ47</f>
        <v>0</v>
      </c>
      <c r="IK24" s="131">
        <f>Seniori!IK47</f>
        <v>0</v>
      </c>
      <c r="IL24" s="131">
        <f>Seniori!IL47</f>
        <v>0</v>
      </c>
      <c r="IM24" s="131">
        <f>Seniori!IM47</f>
        <v>0</v>
      </c>
      <c r="IN24" s="131">
        <f>Seniori!IN47</f>
        <v>0</v>
      </c>
      <c r="IO24" s="131">
        <f>Seniori!IO47</f>
        <v>0</v>
      </c>
      <c r="IP24" s="131">
        <f>Seniori!IP47</f>
        <v>0</v>
      </c>
      <c r="IQ24" s="131">
        <f>Seniori!IQ47</f>
        <v>0</v>
      </c>
      <c r="IR24" s="131">
        <f>Seniori!IR47</f>
        <v>0</v>
      </c>
      <c r="IS24" s="131">
        <f>Seniori!IS47</f>
        <v>0</v>
      </c>
      <c r="IT24" s="131">
        <f>Seniori!IT47</f>
        <v>0</v>
      </c>
      <c r="IU24" s="131">
        <f>Seniori!IU47</f>
        <v>0</v>
      </c>
      <c r="IV24" s="131">
        <f>Seniori!IV47</f>
        <v>0</v>
      </c>
      <c r="IW24" s="131">
        <f>Seniori!IW47</f>
        <v>0</v>
      </c>
      <c r="IX24" s="131">
        <f>Seniori!IX47</f>
        <v>8</v>
      </c>
      <c r="IY24" s="131">
        <f>Seniori!IY47</f>
        <v>4</v>
      </c>
      <c r="IZ24" s="131">
        <f>Seniori!IZ47</f>
        <v>0</v>
      </c>
      <c r="JA24" s="131">
        <f>Seniori!JA47</f>
        <v>0</v>
      </c>
      <c r="JB24" s="131">
        <f>Seniori!JB47</f>
        <v>0</v>
      </c>
      <c r="JC24" s="131">
        <f>Seniori!JC47</f>
        <v>0</v>
      </c>
      <c r="JD24" s="131">
        <f>Seniori!JD47</f>
        <v>0</v>
      </c>
      <c r="JE24" s="131">
        <f>Seniori!JE47</f>
        <v>0</v>
      </c>
      <c r="JF24" s="131">
        <f>Seniori!JF47</f>
        <v>0</v>
      </c>
      <c r="JG24" s="131">
        <f>Seniori!JG47</f>
        <v>0</v>
      </c>
      <c r="JH24" s="131">
        <f>Seniori!JH47</f>
        <v>0</v>
      </c>
      <c r="JI24" s="131">
        <f>Seniori!JI47</f>
        <v>0</v>
      </c>
      <c r="JJ24" s="131">
        <f>Seniori!JJ47</f>
        <v>0</v>
      </c>
      <c r="JK24" s="131">
        <f>Seniori!JK47</f>
        <v>0</v>
      </c>
      <c r="JL24" s="131">
        <f>Seniori!JL47</f>
        <v>0</v>
      </c>
      <c r="JM24" s="131">
        <f>Seniori!JM47</f>
        <v>0</v>
      </c>
      <c r="JN24" s="131">
        <f>Seniori!JN47</f>
        <v>0</v>
      </c>
      <c r="JO24" s="131">
        <f>Seniori!JO47</f>
        <v>0</v>
      </c>
      <c r="JP24" s="131">
        <f>Seniori!JP47</f>
        <v>0</v>
      </c>
      <c r="JQ24" s="131">
        <f>Seniori!JQ47</f>
        <v>0</v>
      </c>
      <c r="JR24" s="131">
        <f>Seniori!JR47</f>
        <v>0</v>
      </c>
      <c r="JS24" s="131">
        <f>Seniori!JS47</f>
        <v>0</v>
      </c>
      <c r="JT24" s="131">
        <f>Seniori!JT47</f>
        <v>0</v>
      </c>
      <c r="JU24" s="131">
        <f>Seniori!JU47</f>
        <v>0</v>
      </c>
      <c r="JV24" s="131">
        <f>Seniori!JV47</f>
        <v>0</v>
      </c>
      <c r="JW24" s="131">
        <f>Seniori!JW47</f>
        <v>0</v>
      </c>
      <c r="JX24" s="131">
        <f>Seniori!JX47</f>
        <v>0</v>
      </c>
      <c r="JY24" s="131">
        <f>Seniori!JY47</f>
        <v>0</v>
      </c>
      <c r="JZ24" s="131">
        <f>Seniori!JZ47</f>
        <v>0</v>
      </c>
      <c r="KA24" s="131">
        <f>Seniori!KA47</f>
        <v>0</v>
      </c>
      <c r="KB24" s="131">
        <f>Seniori!KB47</f>
        <v>0</v>
      </c>
      <c r="KC24" s="131">
        <f>Seniori!KC47</f>
        <v>0</v>
      </c>
      <c r="KD24" s="131">
        <f>Seniori!KD47</f>
        <v>0</v>
      </c>
      <c r="KE24" s="131">
        <f>Seniori!KE47</f>
        <v>0</v>
      </c>
      <c r="KF24" s="131">
        <f>Seniori!KF47</f>
        <v>0</v>
      </c>
      <c r="KG24" s="131">
        <f>Seniori!KG47</f>
        <v>0</v>
      </c>
      <c r="KH24" s="131">
        <f>Seniori!KH47</f>
        <v>0</v>
      </c>
      <c r="KI24" s="131">
        <f>Seniori!KI47</f>
        <v>0</v>
      </c>
      <c r="KJ24" s="131">
        <f>Seniori!KJ47</f>
        <v>0</v>
      </c>
      <c r="KK24" s="131">
        <f>Seniori!KK47</f>
        <v>0</v>
      </c>
      <c r="KL24" s="131">
        <f>Seniori!KL47</f>
        <v>0</v>
      </c>
      <c r="KM24" s="131">
        <f>Seniori!KM47</f>
        <v>0</v>
      </c>
      <c r="KN24" s="131">
        <f>Seniori!KN47</f>
        <v>0</v>
      </c>
      <c r="KO24" s="131">
        <f>Seniori!KO47</f>
        <v>4</v>
      </c>
      <c r="KP24" s="131">
        <f>Seniori!KP47</f>
        <v>0</v>
      </c>
      <c r="KQ24" s="131">
        <f>Seniori!KQ47</f>
        <v>0</v>
      </c>
      <c r="KR24" s="131">
        <f>Seniori!KR47</f>
        <v>0</v>
      </c>
      <c r="KS24" s="131">
        <f>Seniori!KS47</f>
        <v>0</v>
      </c>
      <c r="KT24" s="131">
        <f>Seniori!KT47</f>
        <v>0</v>
      </c>
      <c r="KU24" s="131">
        <f>Seniori!KU47</f>
        <v>0</v>
      </c>
      <c r="KV24" s="131">
        <f>Seniori!KV47</f>
        <v>4</v>
      </c>
      <c r="KW24" s="131">
        <f>Seniori!KW47</f>
        <v>0</v>
      </c>
      <c r="KX24" s="131">
        <f>Seniori!KX47</f>
        <v>0</v>
      </c>
      <c r="KY24" s="131">
        <f>Seniori!KY47</f>
        <v>0</v>
      </c>
      <c r="KZ24" s="131">
        <f>Seniori!KZ47</f>
        <v>0</v>
      </c>
      <c r="LA24" s="131">
        <f>Seniori!LA47</f>
        <v>0</v>
      </c>
      <c r="LB24" s="131">
        <f>Seniori!LB47</f>
        <v>0</v>
      </c>
      <c r="LC24" s="131">
        <f>Seniori!LC47</f>
        <v>0</v>
      </c>
      <c r="LD24" s="131">
        <f>Seniori!LD47</f>
        <v>0</v>
      </c>
      <c r="LE24" s="131">
        <f>Seniori!LE47</f>
        <v>0</v>
      </c>
      <c r="LF24" s="131">
        <f>Seniori!LF47</f>
        <v>0</v>
      </c>
      <c r="LG24" s="131">
        <f>Seniori!LG47</f>
        <v>0</v>
      </c>
      <c r="LH24" s="131">
        <f>Seniori!LH47</f>
        <v>0</v>
      </c>
      <c r="LI24" s="131">
        <f>Seniori!LI47</f>
        <v>0</v>
      </c>
      <c r="LJ24" s="131">
        <f>Seniori!LJ47</f>
        <v>0</v>
      </c>
      <c r="LK24" s="131">
        <f>Seniori!LK47</f>
        <v>0</v>
      </c>
      <c r="LL24" s="131">
        <f>Seniori!LL47</f>
        <v>0</v>
      </c>
      <c r="LM24" s="131">
        <f>Seniori!LM47</f>
        <v>0</v>
      </c>
      <c r="LN24" s="131">
        <f>Seniori!LN47</f>
        <v>0</v>
      </c>
      <c r="LO24" s="131" t="str">
        <f>Seniori!LO47</f>
        <v>x</v>
      </c>
      <c r="LP24" s="131">
        <f>Seniori!LP47</f>
        <v>3</v>
      </c>
      <c r="LQ24" s="131">
        <f>Seniori!LQ47</f>
        <v>0</v>
      </c>
      <c r="LR24" s="131">
        <f>Seniori!LR47</f>
        <v>0</v>
      </c>
      <c r="LS24" s="131">
        <f>Seniori!LS47</f>
        <v>0</v>
      </c>
      <c r="LT24" s="131">
        <f>Seniori!LT47</f>
        <v>0</v>
      </c>
      <c r="LU24" s="131">
        <f>Seniori!LU47</f>
        <v>0</v>
      </c>
      <c r="LV24" s="131">
        <f>Seniori!LV47</f>
        <v>0</v>
      </c>
      <c r="LW24" s="131">
        <f>Seniori!LW47</f>
        <v>0</v>
      </c>
      <c r="LX24" s="131">
        <f>Seniori!LX47</f>
        <v>0</v>
      </c>
      <c r="LY24" s="131">
        <f>Seniori!LY47</f>
        <v>2</v>
      </c>
      <c r="LZ24" s="131">
        <f>Seniori!LZ47</f>
        <v>3</v>
      </c>
      <c r="MA24" s="131">
        <f>Seniori!MA47</f>
        <v>0</v>
      </c>
      <c r="MB24" s="131">
        <f>Seniori!MB47</f>
        <v>0</v>
      </c>
      <c r="MC24" s="131">
        <f>Seniori!MC47</f>
        <v>0</v>
      </c>
      <c r="MD24" s="131">
        <f>Seniori!MD47</f>
        <v>0</v>
      </c>
      <c r="ME24" s="131">
        <f>Seniori!ME47</f>
        <v>0</v>
      </c>
    </row>
    <row r="25" spans="1:343" s="1" customFormat="1" ht="18" customHeight="1" x14ac:dyDescent="0.2">
      <c r="A25" s="12">
        <v>18</v>
      </c>
      <c r="B25" s="11" t="s">
        <v>61</v>
      </c>
      <c r="C25" s="1">
        <v>11490</v>
      </c>
      <c r="D25" s="1">
        <v>2017</v>
      </c>
      <c r="E25" t="s">
        <v>60</v>
      </c>
      <c r="F25" s="1">
        <v>1742</v>
      </c>
      <c r="G25" s="9" t="s">
        <v>222</v>
      </c>
      <c r="H25" s="4" t="s">
        <v>42</v>
      </c>
      <c r="I25" s="1">
        <f>SUM(K25:ME25)</f>
        <v>91</v>
      </c>
      <c r="J25" s="12">
        <v>89</v>
      </c>
      <c r="K25" s="131">
        <f>Seniori!K45</f>
        <v>0</v>
      </c>
      <c r="L25" s="131">
        <f>Seniori!L45</f>
        <v>0</v>
      </c>
      <c r="M25" s="131">
        <f>Seniori!M45</f>
        <v>0</v>
      </c>
      <c r="N25" s="131">
        <f>Seniori!N45</f>
        <v>0</v>
      </c>
      <c r="O25" s="131">
        <f>Seniori!O45</f>
        <v>0</v>
      </c>
      <c r="P25" s="131">
        <f>Seniori!P45</f>
        <v>0</v>
      </c>
      <c r="Q25" s="131">
        <f>Seniori!Q45</f>
        <v>0</v>
      </c>
      <c r="R25" s="131">
        <f>Seniori!R45</f>
        <v>0</v>
      </c>
      <c r="S25" s="131">
        <f>Seniori!S45</f>
        <v>0</v>
      </c>
      <c r="T25" s="131">
        <f>Seniori!T45</f>
        <v>0</v>
      </c>
      <c r="U25" s="131">
        <f>Seniori!U45</f>
        <v>0</v>
      </c>
      <c r="V25" s="131">
        <f>Seniori!V45</f>
        <v>0</v>
      </c>
      <c r="W25" s="131">
        <f>Seniori!W45</f>
        <v>0</v>
      </c>
      <c r="X25" s="131">
        <f>Seniori!X45</f>
        <v>0</v>
      </c>
      <c r="Y25" s="131">
        <f>Seniori!Y45</f>
        <v>0</v>
      </c>
      <c r="Z25" s="131">
        <f>Seniori!Z45</f>
        <v>0</v>
      </c>
      <c r="AA25" s="131">
        <f>Seniori!AA45</f>
        <v>0</v>
      </c>
      <c r="AB25" s="131">
        <f>Seniori!AB45</f>
        <v>0</v>
      </c>
      <c r="AC25" s="131">
        <f>Seniori!AC45</f>
        <v>0</v>
      </c>
      <c r="AD25" s="131">
        <f>Seniori!AD45</f>
        <v>0</v>
      </c>
      <c r="AE25" s="131">
        <f>Seniori!AE45</f>
        <v>0</v>
      </c>
      <c r="AF25" s="131">
        <f>Seniori!AF45</f>
        <v>0</v>
      </c>
      <c r="AG25" s="131">
        <f>Seniori!AG45</f>
        <v>0</v>
      </c>
      <c r="AH25" s="131">
        <f>Seniori!AH45</f>
        <v>0</v>
      </c>
      <c r="AI25" s="131">
        <f>Seniori!AI45</f>
        <v>0</v>
      </c>
      <c r="AJ25" s="131">
        <f>Seniori!AJ45</f>
        <v>0</v>
      </c>
      <c r="AK25" s="131">
        <f>Seniori!AK45</f>
        <v>0</v>
      </c>
      <c r="AL25" s="131">
        <f>Seniori!AL45</f>
        <v>0</v>
      </c>
      <c r="AM25" s="131">
        <f>Seniori!AM45</f>
        <v>0</v>
      </c>
      <c r="AN25" s="131">
        <f>Seniori!AN45</f>
        <v>0</v>
      </c>
      <c r="AO25" s="131">
        <f>Seniori!AO45</f>
        <v>0</v>
      </c>
      <c r="AP25" s="131">
        <f>Seniori!AP45</f>
        <v>0</v>
      </c>
      <c r="AQ25" s="131">
        <f>Seniori!AQ45</f>
        <v>0</v>
      </c>
      <c r="AR25" s="131">
        <f>Seniori!AR45</f>
        <v>0</v>
      </c>
      <c r="AS25" s="131">
        <f>Seniori!AS45</f>
        <v>0</v>
      </c>
      <c r="AT25" s="131">
        <f>Seniori!AT45</f>
        <v>0</v>
      </c>
      <c r="AU25" s="131">
        <f>Seniori!AU45</f>
        <v>0</v>
      </c>
      <c r="AV25" s="131">
        <f>Seniori!AV45</f>
        <v>0</v>
      </c>
      <c r="AW25" s="131">
        <f>Seniori!AW45</f>
        <v>0</v>
      </c>
      <c r="AX25" s="131">
        <f>Seniori!AX45</f>
        <v>0</v>
      </c>
      <c r="AY25" s="131">
        <f>Seniori!AY45</f>
        <v>0</v>
      </c>
      <c r="AZ25" s="131">
        <f>Seniori!AZ45</f>
        <v>0</v>
      </c>
      <c r="BA25" s="131">
        <f>Seniori!BA45</f>
        <v>0</v>
      </c>
      <c r="BB25" s="131">
        <f>Seniori!BB45</f>
        <v>0</v>
      </c>
      <c r="BC25" s="131">
        <f>Seniori!BC45</f>
        <v>0</v>
      </c>
      <c r="BD25" s="131">
        <f>Seniori!BD45</f>
        <v>0</v>
      </c>
      <c r="BE25" s="131">
        <f>Seniori!BE45</f>
        <v>0</v>
      </c>
      <c r="BF25" s="131">
        <f>Seniori!BF45</f>
        <v>0</v>
      </c>
      <c r="BG25" s="131">
        <f>Seniori!BG45</f>
        <v>0</v>
      </c>
      <c r="BH25" s="131">
        <f>Seniori!BH45</f>
        <v>0</v>
      </c>
      <c r="BI25" s="131">
        <f>Seniori!BI45</f>
        <v>2</v>
      </c>
      <c r="BJ25" s="131">
        <f>Seniori!BJ45</f>
        <v>0</v>
      </c>
      <c r="BK25" s="131" t="str">
        <f>Seniori!BK45</f>
        <v>x</v>
      </c>
      <c r="BL25" s="131">
        <f>Seniori!BL45</f>
        <v>0</v>
      </c>
      <c r="BM25" s="131">
        <f>Seniori!BM45</f>
        <v>0</v>
      </c>
      <c r="BN25" s="131">
        <f>Seniori!BN45</f>
        <v>0</v>
      </c>
      <c r="BO25" s="131">
        <f>Seniori!BO45</f>
        <v>0</v>
      </c>
      <c r="BP25" s="131">
        <f>Seniori!BP45</f>
        <v>0</v>
      </c>
      <c r="BQ25" s="131">
        <f>Seniori!BQ45</f>
        <v>0</v>
      </c>
      <c r="BR25" s="131">
        <f>Seniori!BR45</f>
        <v>0</v>
      </c>
      <c r="BS25" s="131">
        <f>Seniori!BS45</f>
        <v>0</v>
      </c>
      <c r="BT25" s="131">
        <f>Seniori!BT45</f>
        <v>0</v>
      </c>
      <c r="BU25" s="131">
        <f>Seniori!BU45</f>
        <v>0</v>
      </c>
      <c r="BV25" s="131">
        <f>Seniori!BV45</f>
        <v>0</v>
      </c>
      <c r="BW25" s="131">
        <f>Seniori!BW45</f>
        <v>0</v>
      </c>
      <c r="BX25" s="131">
        <f>Seniori!BX45</f>
        <v>0</v>
      </c>
      <c r="BY25" s="131">
        <f>Seniori!BY45</f>
        <v>0</v>
      </c>
      <c r="BZ25" s="131">
        <f>Seniori!BZ45</f>
        <v>0</v>
      </c>
      <c r="CA25" s="131">
        <f>Seniori!CA45</f>
        <v>0</v>
      </c>
      <c r="CB25" s="131">
        <f>Seniori!CB45</f>
        <v>0</v>
      </c>
      <c r="CC25" s="131">
        <f>Seniori!CC45</f>
        <v>0</v>
      </c>
      <c r="CD25" s="131">
        <f>Seniori!CD45</f>
        <v>0</v>
      </c>
      <c r="CE25" s="131">
        <f>Seniori!CE45</f>
        <v>0</v>
      </c>
      <c r="CF25" s="131">
        <f>Seniori!CF45</f>
        <v>0</v>
      </c>
      <c r="CG25" s="131">
        <f>Seniori!CG45</f>
        <v>0</v>
      </c>
      <c r="CH25" s="131">
        <f>Seniori!CH45</f>
        <v>0</v>
      </c>
      <c r="CI25" s="131">
        <f>Seniori!CI45</f>
        <v>0</v>
      </c>
      <c r="CJ25" s="131">
        <f>Seniori!CJ45</f>
        <v>0</v>
      </c>
      <c r="CK25" s="131">
        <f>Seniori!CK45</f>
        <v>0</v>
      </c>
      <c r="CL25" s="131">
        <f>Seniori!CL45</f>
        <v>0</v>
      </c>
      <c r="CM25" s="131">
        <f>Seniori!CM45</f>
        <v>0</v>
      </c>
      <c r="CN25" s="131">
        <f>Seniori!CN45</f>
        <v>0</v>
      </c>
      <c r="CO25" s="131">
        <f>Seniori!CO45</f>
        <v>0</v>
      </c>
      <c r="CP25" s="131">
        <f>Seniori!CP45</f>
        <v>0</v>
      </c>
      <c r="CQ25" s="131">
        <f>Seniori!CQ45</f>
        <v>0</v>
      </c>
      <c r="CR25" s="131">
        <f>Seniori!CR45</f>
        <v>0</v>
      </c>
      <c r="CS25" s="131">
        <f>Seniori!CS45</f>
        <v>0</v>
      </c>
      <c r="CT25" s="131">
        <f>Seniori!CT45</f>
        <v>0</v>
      </c>
      <c r="CU25" s="131">
        <f>Seniori!CU45</f>
        <v>0</v>
      </c>
      <c r="CV25" s="131">
        <f>Seniori!CV45</f>
        <v>0</v>
      </c>
      <c r="CW25" s="131">
        <f>Seniori!CW45</f>
        <v>0</v>
      </c>
      <c r="CX25" s="131">
        <f>Seniori!CX45</f>
        <v>0</v>
      </c>
      <c r="CY25" s="131">
        <f>Seniori!CY45</f>
        <v>0</v>
      </c>
      <c r="CZ25" s="131">
        <f>Seniori!CZ45</f>
        <v>0</v>
      </c>
      <c r="DA25" s="131">
        <f>Seniori!DA45</f>
        <v>7</v>
      </c>
      <c r="DB25" s="131">
        <f>Seniori!DB45</f>
        <v>6</v>
      </c>
      <c r="DC25" s="131">
        <f>Seniori!DC45</f>
        <v>0</v>
      </c>
      <c r="DD25" s="131">
        <f>Seniori!DD45</f>
        <v>0</v>
      </c>
      <c r="DE25" s="131">
        <f>Seniori!DE45</f>
        <v>0</v>
      </c>
      <c r="DF25" s="131">
        <f>Seniori!DF45</f>
        <v>0</v>
      </c>
      <c r="DG25" s="131">
        <f>Seniori!DG45</f>
        <v>0</v>
      </c>
      <c r="DH25" s="131">
        <f>Seniori!DH45</f>
        <v>0</v>
      </c>
      <c r="DI25" s="131">
        <f>Seniori!DI45</f>
        <v>4</v>
      </c>
      <c r="DJ25" s="131">
        <f>Seniori!DJ45</f>
        <v>9</v>
      </c>
      <c r="DK25" s="131">
        <f>Seniori!DK45</f>
        <v>0</v>
      </c>
      <c r="DL25" s="131">
        <f>Seniori!DL45</f>
        <v>0</v>
      </c>
      <c r="DM25" s="131">
        <f>Seniori!DM45</f>
        <v>0</v>
      </c>
      <c r="DN25" s="131">
        <f>Seniori!DN45</f>
        <v>0</v>
      </c>
      <c r="DO25" s="131">
        <f>Seniori!DO45</f>
        <v>0</v>
      </c>
      <c r="DP25" s="131">
        <f>Seniori!DP45</f>
        <v>0</v>
      </c>
      <c r="DQ25" s="131">
        <f>Seniori!DQ45</f>
        <v>0</v>
      </c>
      <c r="DR25" s="131">
        <f>Seniori!DR45</f>
        <v>0</v>
      </c>
      <c r="DS25" s="131">
        <f>Seniori!DS45</f>
        <v>0</v>
      </c>
      <c r="DT25" s="131">
        <f>Seniori!DT45</f>
        <v>0</v>
      </c>
      <c r="DU25" s="131">
        <f>Seniori!DU45</f>
        <v>0</v>
      </c>
      <c r="DV25" s="131">
        <f>Seniori!DV45</f>
        <v>0</v>
      </c>
      <c r="DW25" s="131">
        <f>Seniori!DW45</f>
        <v>0</v>
      </c>
      <c r="DX25" s="131">
        <f>Seniori!DX45</f>
        <v>0</v>
      </c>
      <c r="DY25" s="131">
        <f>Seniori!DY45</f>
        <v>0</v>
      </c>
      <c r="DZ25" s="131">
        <f>Seniori!DZ45</f>
        <v>0</v>
      </c>
      <c r="EA25" s="131">
        <f>Seniori!EA45</f>
        <v>0</v>
      </c>
      <c r="EB25" s="131">
        <f>Seniori!EB45</f>
        <v>0</v>
      </c>
      <c r="EC25" s="131">
        <f>Seniori!EC45</f>
        <v>0</v>
      </c>
      <c r="ED25" s="131">
        <f>Seniori!ED45</f>
        <v>0</v>
      </c>
      <c r="EE25" s="131">
        <f>Seniori!EE45</f>
        <v>0</v>
      </c>
      <c r="EF25" s="131">
        <f>Seniori!EF45</f>
        <v>0</v>
      </c>
      <c r="EG25" s="131">
        <f>Seniori!EG45</f>
        <v>0</v>
      </c>
      <c r="EH25" s="131">
        <f>Seniori!EH45</f>
        <v>0</v>
      </c>
      <c r="EI25" s="131">
        <f>Seniori!EI45</f>
        <v>0</v>
      </c>
      <c r="EJ25" s="131">
        <f>Seniori!EJ45</f>
        <v>0</v>
      </c>
      <c r="EK25" s="131">
        <f>Seniori!EK45</f>
        <v>0</v>
      </c>
      <c r="EL25" s="131">
        <f>Seniori!EL45</f>
        <v>0</v>
      </c>
      <c r="EM25" s="131">
        <f>Seniori!EM45</f>
        <v>4</v>
      </c>
      <c r="EN25" s="131">
        <f>Seniori!EN45</f>
        <v>8.4</v>
      </c>
      <c r="EO25" s="131">
        <f>Seniori!EO45</f>
        <v>0</v>
      </c>
      <c r="EP25" s="131">
        <f>Seniori!EP45</f>
        <v>0</v>
      </c>
      <c r="EQ25" s="131">
        <f>Seniori!EQ45</f>
        <v>0</v>
      </c>
      <c r="ER25" s="131">
        <f>Seniori!ER45</f>
        <v>0</v>
      </c>
      <c r="ES25" s="131">
        <f>Seniori!ES45</f>
        <v>0</v>
      </c>
      <c r="ET25" s="131">
        <f>Seniori!ET45</f>
        <v>0</v>
      </c>
      <c r="EU25" s="131">
        <f>Seniori!EU45</f>
        <v>0</v>
      </c>
      <c r="EV25" s="131">
        <f>Seniori!EV45</f>
        <v>0</v>
      </c>
      <c r="EW25" s="131">
        <f>Seniori!EW45</f>
        <v>0</v>
      </c>
      <c r="EX25" s="131">
        <f>Seniori!EX45</f>
        <v>3.5999999999999996</v>
      </c>
      <c r="EY25" s="131">
        <f>Seniori!EY45</f>
        <v>0</v>
      </c>
      <c r="EZ25" s="131">
        <f>Seniori!EZ45</f>
        <v>0</v>
      </c>
      <c r="FA25" s="131">
        <f>Seniori!FA45</f>
        <v>0</v>
      </c>
      <c r="FB25" s="131">
        <f>Seniori!FB45</f>
        <v>0</v>
      </c>
      <c r="FC25" s="131">
        <f>Seniori!FC45</f>
        <v>0</v>
      </c>
      <c r="FD25" s="131">
        <f>Seniori!FD45</f>
        <v>0</v>
      </c>
      <c r="FE25" s="131">
        <f>Seniori!FE45</f>
        <v>0</v>
      </c>
      <c r="FF25" s="131">
        <f>Seniori!FF45</f>
        <v>0</v>
      </c>
      <c r="FG25" s="131">
        <f>Seniori!FG45</f>
        <v>0</v>
      </c>
      <c r="FH25" s="131">
        <f>Seniori!FH45</f>
        <v>0</v>
      </c>
      <c r="FI25" s="131">
        <f>Seniori!FI45</f>
        <v>0</v>
      </c>
      <c r="FJ25" s="131">
        <f>Seniori!FJ45</f>
        <v>0</v>
      </c>
      <c r="FK25" s="131">
        <f>Seniori!FK45</f>
        <v>0</v>
      </c>
      <c r="FL25" s="131">
        <f>Seniori!FL45</f>
        <v>0</v>
      </c>
      <c r="FM25" s="131">
        <f>Seniori!FM45</f>
        <v>0</v>
      </c>
      <c r="FN25" s="131">
        <f>Seniori!FN45</f>
        <v>0</v>
      </c>
      <c r="FO25" s="131">
        <f>Seniori!FO45</f>
        <v>0</v>
      </c>
      <c r="FP25" s="131">
        <f>Seniori!FP45</f>
        <v>0</v>
      </c>
      <c r="FQ25" s="131">
        <f>Seniori!FQ45</f>
        <v>0</v>
      </c>
      <c r="FR25" s="131">
        <f>Seniori!FR45</f>
        <v>9</v>
      </c>
      <c r="FS25" s="131">
        <f>Seniori!FS45</f>
        <v>6</v>
      </c>
      <c r="FT25" s="131">
        <f>Seniori!FT45</f>
        <v>0</v>
      </c>
      <c r="FU25" s="131">
        <f>Seniori!FU45</f>
        <v>0</v>
      </c>
      <c r="FV25" s="131">
        <f>Seniori!FV45</f>
        <v>0</v>
      </c>
      <c r="FW25" s="131">
        <f>Seniori!FW45</f>
        <v>0</v>
      </c>
      <c r="FX25" s="131">
        <f>Seniori!FX45</f>
        <v>0</v>
      </c>
      <c r="FY25" s="131">
        <f>Seniori!FY45</f>
        <v>0</v>
      </c>
      <c r="FZ25" s="131">
        <f>Seniori!FZ45</f>
        <v>0</v>
      </c>
      <c r="GA25" s="131">
        <f>Seniori!GA45</f>
        <v>0</v>
      </c>
      <c r="GB25" s="131">
        <f>Seniori!GB45</f>
        <v>0</v>
      </c>
      <c r="GC25" s="131">
        <f>Seniori!GC45</f>
        <v>0</v>
      </c>
      <c r="GD25" s="131">
        <f>Seniori!GD45</f>
        <v>0</v>
      </c>
      <c r="GE25" s="131">
        <f>Seniori!GE45</f>
        <v>0</v>
      </c>
      <c r="GF25" s="131">
        <f>Seniori!GF45</f>
        <v>0</v>
      </c>
      <c r="GG25" s="131">
        <f>Seniori!GG45</f>
        <v>0</v>
      </c>
      <c r="GH25" s="131">
        <f>Seniori!GH45</f>
        <v>0</v>
      </c>
      <c r="GI25" s="131">
        <f>Seniori!GI45</f>
        <v>0</v>
      </c>
      <c r="GJ25" s="131">
        <f>Seniori!GJ45</f>
        <v>0</v>
      </c>
      <c r="GK25" s="131">
        <f>Seniori!GK45</f>
        <v>0</v>
      </c>
      <c r="GL25" s="131">
        <f>Seniori!GL45</f>
        <v>0</v>
      </c>
      <c r="GM25" s="131">
        <f>Seniori!GM45</f>
        <v>0</v>
      </c>
      <c r="GN25" s="131">
        <f>Seniori!GN45</f>
        <v>0</v>
      </c>
      <c r="GO25" s="131">
        <f>Seniori!GO45</f>
        <v>0</v>
      </c>
      <c r="GP25" s="131">
        <f>Seniori!GP45</f>
        <v>0</v>
      </c>
      <c r="GQ25" s="131">
        <f>Seniori!GQ45</f>
        <v>0</v>
      </c>
      <c r="GR25" s="131">
        <f>Seniori!GR45</f>
        <v>0</v>
      </c>
      <c r="GS25" s="131">
        <f>Seniori!GS45</f>
        <v>0</v>
      </c>
      <c r="GT25" s="131">
        <f>Seniori!GT45</f>
        <v>0</v>
      </c>
      <c r="GU25" s="131">
        <f>Seniori!GU45</f>
        <v>0</v>
      </c>
      <c r="GV25" s="131">
        <f>Seniori!GV45</f>
        <v>0</v>
      </c>
      <c r="GW25" s="131">
        <f>Seniori!GW45</f>
        <v>0</v>
      </c>
      <c r="GX25" s="131">
        <f>Seniori!GX45</f>
        <v>0</v>
      </c>
      <c r="GY25" s="131">
        <f>Seniori!GY45</f>
        <v>0</v>
      </c>
      <c r="GZ25" s="131">
        <f>Seniori!GZ45</f>
        <v>0</v>
      </c>
      <c r="HA25" s="131">
        <f>Seniori!HA45</f>
        <v>0</v>
      </c>
      <c r="HB25" s="131">
        <f>Seniori!HB45</f>
        <v>0</v>
      </c>
      <c r="HC25" s="131">
        <f>Seniori!HC45</f>
        <v>0</v>
      </c>
      <c r="HD25" s="131">
        <f>Seniori!HD45</f>
        <v>0</v>
      </c>
      <c r="HE25" s="131">
        <f>Seniori!HE45</f>
        <v>0</v>
      </c>
      <c r="HF25" s="131">
        <f>Seniori!HF45</f>
        <v>0</v>
      </c>
      <c r="HG25" s="131">
        <f>Seniori!HG45</f>
        <v>0</v>
      </c>
      <c r="HH25" s="131">
        <f>Seniori!HH45</f>
        <v>0</v>
      </c>
      <c r="HI25" s="131">
        <f>Seniori!HI45</f>
        <v>0</v>
      </c>
      <c r="HJ25" s="131">
        <f>Seniori!HJ45</f>
        <v>0</v>
      </c>
      <c r="HK25" s="131">
        <f>Seniori!HK45</f>
        <v>0</v>
      </c>
      <c r="HL25" s="131">
        <f>Seniori!HL45</f>
        <v>0</v>
      </c>
      <c r="HM25" s="131">
        <f>Seniori!HM45</f>
        <v>0</v>
      </c>
      <c r="HN25" s="131">
        <f>Seniori!HN45</f>
        <v>0</v>
      </c>
      <c r="HO25" s="131">
        <f>Seniori!HO45</f>
        <v>0</v>
      </c>
      <c r="HP25" s="131">
        <f>Seniori!HP45</f>
        <v>0</v>
      </c>
      <c r="HQ25" s="131">
        <f>Seniori!HQ45</f>
        <v>0</v>
      </c>
      <c r="HR25" s="131">
        <f>Seniori!HR45</f>
        <v>0</v>
      </c>
      <c r="HS25" s="131">
        <f>Seniori!HS45</f>
        <v>0</v>
      </c>
      <c r="HT25" s="131">
        <f>Seniori!HT45</f>
        <v>0</v>
      </c>
      <c r="HU25" s="131">
        <f>Seniori!HU45</f>
        <v>0</v>
      </c>
      <c r="HV25" s="131">
        <f>Seniori!HV45</f>
        <v>0</v>
      </c>
      <c r="HW25" s="131">
        <f>Seniori!HW45</f>
        <v>0</v>
      </c>
      <c r="HX25" s="131">
        <f>Seniori!HX45</f>
        <v>0</v>
      </c>
      <c r="HY25" s="131">
        <f>Seniori!HY45</f>
        <v>0</v>
      </c>
      <c r="HZ25" s="131">
        <f>Seniori!HZ45</f>
        <v>0</v>
      </c>
      <c r="IA25" s="131">
        <f>Seniori!IA45</f>
        <v>0</v>
      </c>
      <c r="IB25" s="131">
        <f>Seniori!IB45</f>
        <v>0</v>
      </c>
      <c r="IC25" s="131">
        <f>Seniori!IC45</f>
        <v>0</v>
      </c>
      <c r="ID25" s="131">
        <f>Seniori!ID45</f>
        <v>0</v>
      </c>
      <c r="IE25" s="131">
        <f>Seniori!IE45</f>
        <v>0</v>
      </c>
      <c r="IF25" s="131">
        <f>Seniori!IF45</f>
        <v>0</v>
      </c>
      <c r="IG25" s="131">
        <f>Seniori!IG45</f>
        <v>0</v>
      </c>
      <c r="IH25" s="131">
        <f>Seniori!IH45</f>
        <v>0</v>
      </c>
      <c r="II25" s="131">
        <f>Seniori!II45</f>
        <v>0</v>
      </c>
      <c r="IJ25" s="131">
        <f>Seniori!IJ45</f>
        <v>0</v>
      </c>
      <c r="IK25" s="131">
        <f>Seniori!IK45</f>
        <v>0</v>
      </c>
      <c r="IL25" s="131">
        <f>Seniori!IL45</f>
        <v>0</v>
      </c>
      <c r="IM25" s="131">
        <f>Seniori!IM45</f>
        <v>0</v>
      </c>
      <c r="IN25" s="131">
        <f>Seniori!IN45</f>
        <v>0</v>
      </c>
      <c r="IO25" s="131">
        <f>Seniori!IO45</f>
        <v>0</v>
      </c>
      <c r="IP25" s="131">
        <f>Seniori!IP45</f>
        <v>0</v>
      </c>
      <c r="IQ25" s="131">
        <f>Seniori!IQ45</f>
        <v>0</v>
      </c>
      <c r="IR25" s="131">
        <f>Seniori!IR45</f>
        <v>0</v>
      </c>
      <c r="IS25" s="131">
        <f>Seniori!IS45</f>
        <v>0</v>
      </c>
      <c r="IT25" s="131">
        <f>Seniori!IT45</f>
        <v>0</v>
      </c>
      <c r="IU25" s="131">
        <f>Seniori!IU45</f>
        <v>0</v>
      </c>
      <c r="IV25" s="131">
        <f>Seniori!IV45</f>
        <v>0</v>
      </c>
      <c r="IW25" s="131">
        <f>Seniori!IW45</f>
        <v>0</v>
      </c>
      <c r="IX25" s="131">
        <f>Seniori!IX45</f>
        <v>0</v>
      </c>
      <c r="IY25" s="131">
        <f>Seniori!IY45</f>
        <v>0</v>
      </c>
      <c r="IZ25" s="131">
        <f>Seniori!IZ45</f>
        <v>0</v>
      </c>
      <c r="JA25" s="131">
        <f>Seniori!JA45</f>
        <v>0</v>
      </c>
      <c r="JB25" s="131">
        <f>Seniori!JB45</f>
        <v>0</v>
      </c>
      <c r="JC25" s="131">
        <f>Seniori!JC45</f>
        <v>0</v>
      </c>
      <c r="JD25" s="131">
        <f>Seniori!JD45</f>
        <v>0</v>
      </c>
      <c r="JE25" s="131">
        <f>Seniori!JE45</f>
        <v>0</v>
      </c>
      <c r="JF25" s="131">
        <f>Seniori!JF45</f>
        <v>0</v>
      </c>
      <c r="JG25" s="131">
        <f>Seniori!JG45</f>
        <v>0</v>
      </c>
      <c r="JH25" s="131">
        <f>Seniori!JH45</f>
        <v>0</v>
      </c>
      <c r="JI25" s="131">
        <f>Seniori!JI45</f>
        <v>0</v>
      </c>
      <c r="JJ25" s="131">
        <f>Seniori!JJ45</f>
        <v>0</v>
      </c>
      <c r="JK25" s="131">
        <f>Seniori!JK45</f>
        <v>0</v>
      </c>
      <c r="JL25" s="131">
        <f>Seniori!JL45</f>
        <v>0</v>
      </c>
      <c r="JM25" s="131">
        <f>Seniori!JM45</f>
        <v>0</v>
      </c>
      <c r="JN25" s="131">
        <f>Seniori!JN45</f>
        <v>0</v>
      </c>
      <c r="JO25" s="131">
        <f>Seniori!JO45</f>
        <v>0</v>
      </c>
      <c r="JP25" s="131">
        <f>Seniori!JP45</f>
        <v>0</v>
      </c>
      <c r="JQ25" s="131">
        <f>Seniori!JQ45</f>
        <v>0</v>
      </c>
      <c r="JR25" s="131">
        <f>Seniori!JR45</f>
        <v>0</v>
      </c>
      <c r="JS25" s="131">
        <f>Seniori!JS45</f>
        <v>0</v>
      </c>
      <c r="JT25" s="131">
        <f>Seniori!JT45</f>
        <v>0</v>
      </c>
      <c r="JU25" s="131">
        <f>Seniori!JU45</f>
        <v>0</v>
      </c>
      <c r="JV25" s="131">
        <f>Seniori!JV45</f>
        <v>0</v>
      </c>
      <c r="JW25" s="131">
        <f>Seniori!JW45</f>
        <v>0</v>
      </c>
      <c r="JX25" s="131">
        <f>Seniori!JX45</f>
        <v>0</v>
      </c>
      <c r="JY25" s="131">
        <f>Seniori!JY45</f>
        <v>0</v>
      </c>
      <c r="JZ25" s="131">
        <f>Seniori!JZ45</f>
        <v>0</v>
      </c>
      <c r="KA25" s="131">
        <f>Seniori!KA45</f>
        <v>0</v>
      </c>
      <c r="KB25" s="131">
        <f>Seniori!KB45</f>
        <v>0</v>
      </c>
      <c r="KC25" s="131">
        <f>Seniori!KC45</f>
        <v>0</v>
      </c>
      <c r="KD25" s="131">
        <f>Seniori!KD45</f>
        <v>0</v>
      </c>
      <c r="KE25" s="131">
        <f>Seniori!KE45</f>
        <v>0</v>
      </c>
      <c r="KF25" s="131">
        <f>Seniori!KF45</f>
        <v>0</v>
      </c>
      <c r="KG25" s="131">
        <f>Seniori!KG45</f>
        <v>0</v>
      </c>
      <c r="KH25" s="131">
        <f>Seniori!KH45</f>
        <v>0</v>
      </c>
      <c r="KI25" s="131">
        <f>Seniori!KI45</f>
        <v>0</v>
      </c>
      <c r="KJ25" s="131">
        <f>Seniori!KJ45</f>
        <v>0</v>
      </c>
      <c r="KK25" s="131">
        <f>Seniori!KK45</f>
        <v>0</v>
      </c>
      <c r="KL25" s="131">
        <f>Seniori!KL45</f>
        <v>0</v>
      </c>
      <c r="KM25" s="131">
        <f>Seniori!KM45</f>
        <v>0</v>
      </c>
      <c r="KN25" s="131">
        <f>Seniori!KN45</f>
        <v>0</v>
      </c>
      <c r="KO25" s="131">
        <f>Seniori!KO45</f>
        <v>10</v>
      </c>
      <c r="KP25" s="131">
        <f>Seniori!KP45</f>
        <v>2</v>
      </c>
      <c r="KQ25" s="131">
        <f>Seniori!KQ45</f>
        <v>0</v>
      </c>
      <c r="KR25" s="131">
        <f>Seniori!KR45</f>
        <v>0</v>
      </c>
      <c r="KS25" s="131">
        <f>Seniori!KS45</f>
        <v>0</v>
      </c>
      <c r="KT25" s="131">
        <f>Seniori!KT45</f>
        <v>0</v>
      </c>
      <c r="KU25" s="131">
        <f>Seniori!KU45</f>
        <v>0</v>
      </c>
      <c r="KV25" s="131">
        <f>Seniori!KV45</f>
        <v>6</v>
      </c>
      <c r="KW25" s="131">
        <f>Seniori!KW45</f>
        <v>2</v>
      </c>
      <c r="KX25" s="131">
        <f>Seniori!KX45</f>
        <v>0</v>
      </c>
      <c r="KY25" s="131">
        <f>Seniori!KY45</f>
        <v>0</v>
      </c>
      <c r="KZ25" s="131">
        <f>Seniori!KZ45</f>
        <v>0</v>
      </c>
      <c r="LA25" s="131">
        <f>Seniori!LA45</f>
        <v>0</v>
      </c>
      <c r="LB25" s="131">
        <f>Seniori!LB45</f>
        <v>0</v>
      </c>
      <c r="LC25" s="131">
        <f>Seniori!LC45</f>
        <v>0</v>
      </c>
      <c r="LD25" s="131">
        <f>Seniori!LD45</f>
        <v>0</v>
      </c>
      <c r="LE25" s="131">
        <f>Seniori!LE45</f>
        <v>0</v>
      </c>
      <c r="LF25" s="131">
        <f>Seniori!LF45</f>
        <v>0</v>
      </c>
      <c r="LG25" s="131">
        <f>Seniori!LG45</f>
        <v>0</v>
      </c>
      <c r="LH25" s="131">
        <f>Seniori!LH45</f>
        <v>0</v>
      </c>
      <c r="LI25" s="131">
        <f>Seniori!LI45</f>
        <v>0</v>
      </c>
      <c r="LJ25" s="131">
        <f>Seniori!LJ45</f>
        <v>0</v>
      </c>
      <c r="LK25" s="131">
        <f>Seniori!LK45</f>
        <v>0</v>
      </c>
      <c r="LL25" s="131">
        <f>Seniori!LL45</f>
        <v>0</v>
      </c>
      <c r="LM25" s="131">
        <f>Seniori!LM45</f>
        <v>0</v>
      </c>
      <c r="LN25" s="131">
        <f>Seniori!LN45</f>
        <v>0</v>
      </c>
      <c r="LO25" s="131">
        <f>Seniori!LO45</f>
        <v>0</v>
      </c>
      <c r="LP25" s="131">
        <f>Seniori!LP45</f>
        <v>9</v>
      </c>
      <c r="LQ25" s="131">
        <f>Seniori!LQ45</f>
        <v>3</v>
      </c>
      <c r="LR25" s="131">
        <f>Seniori!LR45</f>
        <v>0</v>
      </c>
      <c r="LS25" s="131">
        <f>Seniori!LS45</f>
        <v>0</v>
      </c>
      <c r="LT25" s="131">
        <f>Seniori!LT45</f>
        <v>0</v>
      </c>
      <c r="LU25" s="131">
        <f>Seniori!LU45</f>
        <v>0</v>
      </c>
      <c r="LV25" s="131">
        <f>Seniori!LV45</f>
        <v>0</v>
      </c>
      <c r="LW25" s="131">
        <f>Seniori!LW45</f>
        <v>0</v>
      </c>
      <c r="LX25" s="131">
        <f>Seniori!LX45</f>
        <v>0</v>
      </c>
      <c r="LY25" s="131">
        <f>Seniori!LY45</f>
        <v>0</v>
      </c>
      <c r="LZ25" s="131">
        <f>Seniori!LZ45</f>
        <v>0</v>
      </c>
      <c r="MA25" s="131">
        <f>Seniori!MA45</f>
        <v>0</v>
      </c>
      <c r="MB25" s="131">
        <f>Seniori!MB45</f>
        <v>0</v>
      </c>
      <c r="MC25" s="131">
        <f>Seniori!MC45</f>
        <v>0</v>
      </c>
      <c r="MD25" s="131">
        <f>Seniori!MD45</f>
        <v>0</v>
      </c>
      <c r="ME25" s="131">
        <f>Seniori!ME45</f>
        <v>0</v>
      </c>
    </row>
    <row r="26" spans="1:343" s="1" customFormat="1" ht="17.25" customHeight="1" x14ac:dyDescent="0.2">
      <c r="A26" s="12">
        <v>19</v>
      </c>
      <c r="B26" s="11" t="s">
        <v>58</v>
      </c>
      <c r="C26" s="1">
        <v>9454</v>
      </c>
      <c r="D26" s="1">
        <v>2009</v>
      </c>
      <c r="E26" t="s">
        <v>57</v>
      </c>
      <c r="F26" s="1">
        <v>135</v>
      </c>
      <c r="G26" s="1" t="s">
        <v>222</v>
      </c>
      <c r="H26" t="s">
        <v>26</v>
      </c>
      <c r="I26" s="1">
        <f>SUM(K26:ME26)</f>
        <v>101</v>
      </c>
      <c r="J26" s="12">
        <f>Tabuľka3[[#This Row],[Stĺpec38]]+Tabuľka3[[#This Row],[Stĺpec66]]+Tabuľka3[[#This Row],[Stĺpec67]]+Tabuľka3[[#This Row],[Stĺpec61]]+Tabuľka3[[#This Row],[Stĺpec407]]+Tabuľka3[[#This Row],[Stĺpec111]]+Tabuľka3[[#This Row],[Stĺpec112]]+Tabuľka3[[#This Row],[Stĺpec148]]+Tabuľka3[[#This Row],[Stĺpec166]]+Tabuľka3[[#This Row],[Stĺpec167]]+Tabuľka3[[#This Row],[Stĺpec280]]+Tabuľka3[[#This Row],[Stĺpec273]]+Tabuľka3[[#This Row],[Stĺpec272]]+Tabuľka3[[#This Row],[Stĺpec266]]+Tabuľka3[[#This Row],[Stĺpec259]]</f>
        <v>88</v>
      </c>
      <c r="K26" s="131">
        <f>Seniori!K43</f>
        <v>0</v>
      </c>
      <c r="L26" s="131">
        <f>Seniori!L43</f>
        <v>0</v>
      </c>
      <c r="M26" s="131">
        <f>Seniori!M43</f>
        <v>0</v>
      </c>
      <c r="N26" s="131">
        <f>Seniori!N43</f>
        <v>0</v>
      </c>
      <c r="O26" s="131">
        <f>Seniori!O43</f>
        <v>0</v>
      </c>
      <c r="P26" s="131">
        <f>Seniori!P43</f>
        <v>0</v>
      </c>
      <c r="Q26" s="131">
        <f>Seniori!Q43</f>
        <v>0</v>
      </c>
      <c r="R26" s="131">
        <f>Seniori!R43</f>
        <v>0</v>
      </c>
      <c r="S26" s="131">
        <f>Seniori!S43</f>
        <v>0</v>
      </c>
      <c r="T26" s="131">
        <f>Seniori!T43</f>
        <v>0</v>
      </c>
      <c r="U26" s="131">
        <f>Seniori!U43</f>
        <v>0</v>
      </c>
      <c r="V26" s="131">
        <f>Seniori!V43</f>
        <v>0</v>
      </c>
      <c r="W26" s="131">
        <f>Seniori!W43</f>
        <v>0</v>
      </c>
      <c r="X26" s="131">
        <f>Seniori!X43</f>
        <v>0</v>
      </c>
      <c r="Y26" s="131">
        <f>Seniori!Y43</f>
        <v>0</v>
      </c>
      <c r="Z26" s="131">
        <f>Seniori!Z43</f>
        <v>0</v>
      </c>
      <c r="AA26" s="131">
        <f>Seniori!AA43</f>
        <v>0</v>
      </c>
      <c r="AB26" s="131">
        <f>Seniori!AB43</f>
        <v>0</v>
      </c>
      <c r="AC26" s="131">
        <f>Seniori!AC43</f>
        <v>0</v>
      </c>
      <c r="AD26" s="131">
        <f>Seniori!AD43</f>
        <v>0</v>
      </c>
      <c r="AE26" s="131">
        <f>Seniori!AE43</f>
        <v>0</v>
      </c>
      <c r="AF26" s="131">
        <f>Seniori!AF43</f>
        <v>0</v>
      </c>
      <c r="AG26" s="131">
        <f>Seniori!AG43</f>
        <v>0</v>
      </c>
      <c r="AH26" s="131">
        <f>Seniori!AH43</f>
        <v>0</v>
      </c>
      <c r="AI26" s="131">
        <f>Seniori!AI43</f>
        <v>0</v>
      </c>
      <c r="AJ26" s="131">
        <f>Seniori!AJ43</f>
        <v>0</v>
      </c>
      <c r="AK26" s="131">
        <f>Seniori!AK43</f>
        <v>3</v>
      </c>
      <c r="AL26" s="131">
        <f>Seniori!AL43</f>
        <v>5</v>
      </c>
      <c r="AM26" s="131">
        <f>Seniori!AM43</f>
        <v>0</v>
      </c>
      <c r="AN26" s="131">
        <f>Seniori!AN43</f>
        <v>0</v>
      </c>
      <c r="AO26" s="131">
        <f>Seniori!AO43</f>
        <v>0</v>
      </c>
      <c r="AP26" s="131">
        <f>Seniori!AP43</f>
        <v>0</v>
      </c>
      <c r="AQ26" s="131">
        <f>Seniori!AQ43</f>
        <v>0</v>
      </c>
      <c r="AR26" s="131">
        <f>Seniori!AR43</f>
        <v>0</v>
      </c>
      <c r="AS26" s="131">
        <f>Seniori!AS43</f>
        <v>0</v>
      </c>
      <c r="AT26" s="131">
        <f>Seniori!AT43</f>
        <v>0</v>
      </c>
      <c r="AU26" s="131">
        <f>Seniori!AU43</f>
        <v>0</v>
      </c>
      <c r="AV26" s="131">
        <f>Seniori!AV43</f>
        <v>0</v>
      </c>
      <c r="AW26" s="131">
        <f>Seniori!AW43</f>
        <v>0</v>
      </c>
      <c r="AX26" s="131">
        <f>Seniori!AX43</f>
        <v>0</v>
      </c>
      <c r="AY26" s="131">
        <f>Seniori!AY43</f>
        <v>0</v>
      </c>
      <c r="AZ26" s="131">
        <f>Seniori!AZ43</f>
        <v>0</v>
      </c>
      <c r="BA26" s="131">
        <f>Seniori!BA43</f>
        <v>0</v>
      </c>
      <c r="BB26" s="131">
        <f>Seniori!BB43</f>
        <v>0</v>
      </c>
      <c r="BC26" s="131">
        <f>Seniori!BC43</f>
        <v>0</v>
      </c>
      <c r="BD26" s="131">
        <f>Seniori!BD43</f>
        <v>0</v>
      </c>
      <c r="BE26" s="131">
        <f>Seniori!BE43</f>
        <v>0</v>
      </c>
      <c r="BF26" s="131">
        <f>Seniori!BF43</f>
        <v>0</v>
      </c>
      <c r="BG26" s="131">
        <f>Seniori!BG43</f>
        <v>0</v>
      </c>
      <c r="BH26" s="131">
        <f>Seniori!BH43</f>
        <v>0</v>
      </c>
      <c r="BI26" s="131">
        <f>Seniori!BI43</f>
        <v>0</v>
      </c>
      <c r="BJ26" s="131">
        <f>Seniori!BJ43</f>
        <v>0</v>
      </c>
      <c r="BK26" s="131">
        <f>Seniori!BK43</f>
        <v>9</v>
      </c>
      <c r="BL26" s="131">
        <f>Seniori!BL43</f>
        <v>5</v>
      </c>
      <c r="BM26" s="131">
        <f>Seniori!BM43</f>
        <v>0</v>
      </c>
      <c r="BN26" s="131">
        <f>Seniori!BN43</f>
        <v>0</v>
      </c>
      <c r="BO26" s="131">
        <f>Seniori!BO43</f>
        <v>0</v>
      </c>
      <c r="BP26" s="131">
        <f>Seniori!BP43</f>
        <v>0</v>
      </c>
      <c r="BQ26" s="131">
        <f>Seniori!BQ43</f>
        <v>0</v>
      </c>
      <c r="BR26" s="131">
        <f>Seniori!BR43</f>
        <v>0</v>
      </c>
      <c r="BS26" s="131">
        <f>Seniori!BS43</f>
        <v>0</v>
      </c>
      <c r="BT26" s="131">
        <f>Seniori!BT43</f>
        <v>0</v>
      </c>
      <c r="BU26" s="131">
        <f>Seniori!BU43</f>
        <v>0</v>
      </c>
      <c r="BV26" s="131">
        <f>Seniori!BV43</f>
        <v>0</v>
      </c>
      <c r="BW26" s="131">
        <f>Seniori!BW43</f>
        <v>0</v>
      </c>
      <c r="BX26" s="131">
        <f>Seniori!BX43</f>
        <v>0</v>
      </c>
      <c r="BY26" s="131">
        <f>Seniori!BY43</f>
        <v>0</v>
      </c>
      <c r="BZ26" s="131">
        <f>Seniori!BZ43</f>
        <v>0</v>
      </c>
      <c r="CA26" s="131">
        <f>Seniori!CA43</f>
        <v>0</v>
      </c>
      <c r="CB26" s="131">
        <f>Seniori!CB43</f>
        <v>0</v>
      </c>
      <c r="CC26" s="131">
        <f>Seniori!CC43</f>
        <v>0</v>
      </c>
      <c r="CD26" s="131">
        <f>Seniori!CD43</f>
        <v>0</v>
      </c>
      <c r="CE26" s="131">
        <f>Seniori!CE43</f>
        <v>0</v>
      </c>
      <c r="CF26" s="131">
        <f>Seniori!CF43</f>
        <v>0</v>
      </c>
      <c r="CG26" s="131">
        <f>Seniori!CG43</f>
        <v>0</v>
      </c>
      <c r="CH26" s="131">
        <f>Seniori!CH43</f>
        <v>0</v>
      </c>
      <c r="CI26" s="131">
        <f>Seniori!CI43</f>
        <v>0</v>
      </c>
      <c r="CJ26" s="131">
        <f>Seniori!CJ43</f>
        <v>0</v>
      </c>
      <c r="CK26" s="131">
        <f>Seniori!CK43</f>
        <v>0</v>
      </c>
      <c r="CL26" s="131">
        <f>Seniori!CL43</f>
        <v>0</v>
      </c>
      <c r="CM26" s="131">
        <f>Seniori!CM43</f>
        <v>0</v>
      </c>
      <c r="CN26" s="131">
        <f>Seniori!CN43</f>
        <v>0</v>
      </c>
      <c r="CO26" s="131">
        <f>Seniori!CO43</f>
        <v>0</v>
      </c>
      <c r="CP26" s="131">
        <f>Seniori!CP43</f>
        <v>0</v>
      </c>
      <c r="CQ26" s="131">
        <f>Seniori!CQ43</f>
        <v>0</v>
      </c>
      <c r="CR26" s="131">
        <f>Seniori!CR43</f>
        <v>0</v>
      </c>
      <c r="CS26" s="131">
        <f>Seniori!CS43</f>
        <v>0</v>
      </c>
      <c r="CT26" s="131">
        <f>Seniori!CT43</f>
        <v>0</v>
      </c>
      <c r="CU26" s="131">
        <f>Seniori!CU43</f>
        <v>0</v>
      </c>
      <c r="CV26" s="131">
        <f>Seniori!CV43</f>
        <v>0</v>
      </c>
      <c r="CW26" s="131">
        <f>Seniori!CW43</f>
        <v>0</v>
      </c>
      <c r="CX26" s="131">
        <f>Seniori!CX43</f>
        <v>0</v>
      </c>
      <c r="CY26" s="131">
        <f>Seniori!CY43</f>
        <v>0</v>
      </c>
      <c r="CZ26" s="131">
        <f>Seniori!CZ43</f>
        <v>0</v>
      </c>
      <c r="DA26" s="131">
        <f>Seniori!DA43</f>
        <v>0</v>
      </c>
      <c r="DB26" s="131">
        <f>Seniori!DB43</f>
        <v>0</v>
      </c>
      <c r="DC26" s="131">
        <f>Seniori!DC43</f>
        <v>0</v>
      </c>
      <c r="DD26" s="131">
        <f>Seniori!DD43</f>
        <v>0</v>
      </c>
      <c r="DE26" s="131">
        <f>Seniori!DE43</f>
        <v>6</v>
      </c>
      <c r="DF26" s="131">
        <f>Seniori!DF43</f>
        <v>5</v>
      </c>
      <c r="DG26" s="131">
        <f>Seniori!DG43</f>
        <v>0</v>
      </c>
      <c r="DH26" s="131">
        <f>Seniori!DH43</f>
        <v>0</v>
      </c>
      <c r="DI26" s="131">
        <f>Seniori!DI43</f>
        <v>0</v>
      </c>
      <c r="DJ26" s="131">
        <f>Seniori!DJ43</f>
        <v>0</v>
      </c>
      <c r="DK26" s="131">
        <f>Seniori!DK43</f>
        <v>0</v>
      </c>
      <c r="DL26" s="131">
        <f>Seniori!DL43</f>
        <v>8</v>
      </c>
      <c r="DM26" s="131">
        <f>Seniori!DM43</f>
        <v>6</v>
      </c>
      <c r="DN26" s="131">
        <f>Seniori!DN43</f>
        <v>0</v>
      </c>
      <c r="DO26" s="131">
        <f>Seniori!DO43</f>
        <v>0</v>
      </c>
      <c r="DP26" s="131">
        <f>Seniori!DP43</f>
        <v>0</v>
      </c>
      <c r="DQ26" s="131">
        <f>Seniori!DQ43</f>
        <v>0</v>
      </c>
      <c r="DR26" s="131">
        <f>Seniori!DR43</f>
        <v>0</v>
      </c>
      <c r="DS26" s="131">
        <f>Seniori!DS43</f>
        <v>0</v>
      </c>
      <c r="DT26" s="131">
        <f>Seniori!DT43</f>
        <v>0</v>
      </c>
      <c r="DU26" s="131">
        <f>Seniori!DU43</f>
        <v>0</v>
      </c>
      <c r="DV26" s="131">
        <f>Seniori!DV43</f>
        <v>0</v>
      </c>
      <c r="DW26" s="131">
        <f>Seniori!DW43</f>
        <v>0</v>
      </c>
      <c r="DX26" s="131">
        <f>Seniori!DX43</f>
        <v>0</v>
      </c>
      <c r="DY26" s="131">
        <f>Seniori!DY43</f>
        <v>0</v>
      </c>
      <c r="DZ26" s="131">
        <f>Seniori!DZ43</f>
        <v>0</v>
      </c>
      <c r="EA26" s="131">
        <f>Seniori!EA43</f>
        <v>0</v>
      </c>
      <c r="EB26" s="131">
        <f>Seniori!EB43</f>
        <v>0</v>
      </c>
      <c r="EC26" s="131">
        <f>Seniori!EC43</f>
        <v>0</v>
      </c>
      <c r="ED26" s="131">
        <f>Seniori!ED43</f>
        <v>0</v>
      </c>
      <c r="EE26" s="131">
        <f>Seniori!EE43</f>
        <v>0</v>
      </c>
      <c r="EF26" s="131">
        <f>Seniori!EF43</f>
        <v>0</v>
      </c>
      <c r="EG26" s="131">
        <f>Seniori!EG43</f>
        <v>0</v>
      </c>
      <c r="EH26" s="131">
        <f>Seniori!EH43</f>
        <v>0</v>
      </c>
      <c r="EI26" s="131">
        <f>Seniori!EI43</f>
        <v>0</v>
      </c>
      <c r="EJ26" s="131">
        <f>Seniori!EJ43</f>
        <v>0</v>
      </c>
      <c r="EK26" s="131">
        <f>Seniori!EK43</f>
        <v>0</v>
      </c>
      <c r="EL26" s="131">
        <f>Seniori!EL43</f>
        <v>0</v>
      </c>
      <c r="EM26" s="131">
        <f>Seniori!EM43</f>
        <v>0</v>
      </c>
      <c r="EN26" s="131">
        <f>Seniori!EN43</f>
        <v>0</v>
      </c>
      <c r="EO26" s="131">
        <f>Seniori!EO43</f>
        <v>0</v>
      </c>
      <c r="EP26" s="131">
        <f>Seniori!EP43</f>
        <v>0</v>
      </c>
      <c r="EQ26" s="131">
        <f>Seniori!EQ43</f>
        <v>0</v>
      </c>
      <c r="ER26" s="131">
        <f>Seniori!ER43</f>
        <v>0</v>
      </c>
      <c r="ES26" s="131">
        <f>Seniori!ES43</f>
        <v>2</v>
      </c>
      <c r="ET26" s="131">
        <f>Seniori!ET43</f>
        <v>0</v>
      </c>
      <c r="EU26" s="131">
        <f>Seniori!EU43</f>
        <v>0</v>
      </c>
      <c r="EV26" s="131">
        <f>Seniori!EV43</f>
        <v>0</v>
      </c>
      <c r="EW26" s="131">
        <f>Seniori!EW43</f>
        <v>0</v>
      </c>
      <c r="EX26" s="131">
        <f>Seniori!EX43</f>
        <v>0</v>
      </c>
      <c r="EY26" s="131">
        <f>Seniori!EY43</f>
        <v>0</v>
      </c>
      <c r="EZ26" s="131">
        <f>Seniori!EZ43</f>
        <v>0</v>
      </c>
      <c r="FA26" s="131">
        <f>Seniori!FA43</f>
        <v>5</v>
      </c>
      <c r="FB26" s="131">
        <f>Seniori!FB43</f>
        <v>3</v>
      </c>
      <c r="FC26" s="131">
        <f>Seniori!FC43</f>
        <v>0</v>
      </c>
      <c r="FD26" s="131">
        <f>Seniori!FD43</f>
        <v>0</v>
      </c>
      <c r="FE26" s="131">
        <f>Seniori!FE43</f>
        <v>0</v>
      </c>
      <c r="FF26" s="131">
        <f>Seniori!FF43</f>
        <v>0</v>
      </c>
      <c r="FG26" s="131">
        <f>Seniori!FG43</f>
        <v>0</v>
      </c>
      <c r="FH26" s="131">
        <f>Seniori!FH43</f>
        <v>0</v>
      </c>
      <c r="FI26" s="131">
        <f>Seniori!FI43</f>
        <v>0</v>
      </c>
      <c r="FJ26" s="131">
        <f>Seniori!FJ43</f>
        <v>0</v>
      </c>
      <c r="FK26" s="131">
        <f>Seniori!FK43</f>
        <v>0</v>
      </c>
      <c r="FL26" s="131">
        <f>Seniori!FL43</f>
        <v>0</v>
      </c>
      <c r="FM26" s="131">
        <f>Seniori!FM43</f>
        <v>0</v>
      </c>
      <c r="FN26" s="131">
        <f>Seniori!FN43</f>
        <v>0</v>
      </c>
      <c r="FO26" s="131">
        <f>Seniori!FO43</f>
        <v>0</v>
      </c>
      <c r="FP26" s="131">
        <f>Seniori!FP43</f>
        <v>0</v>
      </c>
      <c r="FQ26" s="131">
        <f>Seniori!FQ43</f>
        <v>0</v>
      </c>
      <c r="FR26" s="131">
        <f>Seniori!FR43</f>
        <v>0</v>
      </c>
      <c r="FS26" s="131">
        <f>Seniori!FS43</f>
        <v>0</v>
      </c>
      <c r="FT26" s="131">
        <f>Seniori!FT43</f>
        <v>0</v>
      </c>
      <c r="FU26" s="131">
        <f>Seniori!FU43</f>
        <v>4</v>
      </c>
      <c r="FV26" s="131">
        <f>Seniori!FV43</f>
        <v>4</v>
      </c>
      <c r="FW26" s="131">
        <f>Seniori!FW43</f>
        <v>0</v>
      </c>
      <c r="FX26" s="131">
        <f>Seniori!FX43</f>
        <v>0</v>
      </c>
      <c r="FY26" s="131">
        <f>Seniori!FY43</f>
        <v>0</v>
      </c>
      <c r="FZ26" s="131">
        <f>Seniori!FZ43</f>
        <v>0</v>
      </c>
      <c r="GA26" s="131">
        <f>Seniori!GA43</f>
        <v>0</v>
      </c>
      <c r="GB26" s="131">
        <f>Seniori!GB43</f>
        <v>0</v>
      </c>
      <c r="GC26" s="131">
        <f>Seniori!GC43</f>
        <v>0</v>
      </c>
      <c r="GD26" s="131">
        <f>Seniori!GD43</f>
        <v>0</v>
      </c>
      <c r="GE26" s="131">
        <f>Seniori!GE43</f>
        <v>0</v>
      </c>
      <c r="GF26" s="131">
        <f>Seniori!GF43</f>
        <v>2</v>
      </c>
      <c r="GG26" s="131">
        <f>Seniori!GG43</f>
        <v>0</v>
      </c>
      <c r="GH26" s="131">
        <f>Seniori!GH43</f>
        <v>0</v>
      </c>
      <c r="GI26" s="131">
        <f>Seniori!GI43</f>
        <v>0</v>
      </c>
      <c r="GJ26" s="131">
        <f>Seniori!GJ43</f>
        <v>0</v>
      </c>
      <c r="GK26" s="131">
        <f>Seniori!GK43</f>
        <v>0</v>
      </c>
      <c r="GL26" s="131">
        <f>Seniori!GL43</f>
        <v>0</v>
      </c>
      <c r="GM26" s="131">
        <f>Seniori!GM43</f>
        <v>0</v>
      </c>
      <c r="GN26" s="131">
        <f>Seniori!GN43</f>
        <v>0</v>
      </c>
      <c r="GO26" s="131">
        <f>Seniori!GO43</f>
        <v>5</v>
      </c>
      <c r="GP26" s="131" t="str">
        <f>Seniori!GP43</f>
        <v>x</v>
      </c>
      <c r="GQ26" s="131">
        <f>Seniori!GQ43</f>
        <v>0</v>
      </c>
      <c r="GR26" s="131">
        <f>Seniori!GR43</f>
        <v>0</v>
      </c>
      <c r="GS26" s="131">
        <f>Seniori!GS43</f>
        <v>0</v>
      </c>
      <c r="GT26" s="131">
        <f>Seniori!GT43</f>
        <v>0</v>
      </c>
      <c r="GU26" s="131">
        <f>Seniori!GU43</f>
        <v>0</v>
      </c>
      <c r="GV26" s="131">
        <f>Seniori!GV43</f>
        <v>6</v>
      </c>
      <c r="GW26" s="131">
        <f>Seniori!GW43</f>
        <v>4</v>
      </c>
      <c r="GX26" s="131">
        <f>Seniori!GX43</f>
        <v>0</v>
      </c>
      <c r="GY26" s="131">
        <f>Seniori!GY43</f>
        <v>0</v>
      </c>
      <c r="GZ26" s="131">
        <f>Seniori!GZ43</f>
        <v>0</v>
      </c>
      <c r="HA26" s="131">
        <f>Seniori!HA43</f>
        <v>0</v>
      </c>
      <c r="HB26" s="131">
        <f>Seniori!HB43</f>
        <v>0</v>
      </c>
      <c r="HC26" s="131">
        <f>Seniori!HC43</f>
        <v>5</v>
      </c>
      <c r="HD26" s="131" t="str">
        <f>Seniori!HD43</f>
        <v>x</v>
      </c>
      <c r="HE26" s="131">
        <f>Seniori!HE43</f>
        <v>0</v>
      </c>
      <c r="HF26" s="131">
        <f>Seniori!HF43</f>
        <v>0</v>
      </c>
      <c r="HG26" s="131">
        <f>Seniori!HG43</f>
        <v>0</v>
      </c>
      <c r="HH26" s="131">
        <f>Seniori!HH43</f>
        <v>0</v>
      </c>
      <c r="HI26" s="131">
        <f>Seniori!HI43</f>
        <v>0</v>
      </c>
      <c r="HJ26" s="131">
        <f>Seniori!HJ43</f>
        <v>11</v>
      </c>
      <c r="HK26" s="131">
        <f>Seniori!HK43</f>
        <v>3</v>
      </c>
      <c r="HL26" s="131">
        <f>Seniori!HL43</f>
        <v>0</v>
      </c>
      <c r="HM26" s="131">
        <f>Seniori!HM43</f>
        <v>0</v>
      </c>
      <c r="HN26" s="131">
        <f>Seniori!HN43</f>
        <v>0</v>
      </c>
      <c r="HO26" s="131">
        <f>Seniori!HO43</f>
        <v>0</v>
      </c>
      <c r="HP26" s="131">
        <f>Seniori!HP43</f>
        <v>0</v>
      </c>
      <c r="HQ26" s="131">
        <f>Seniori!HQ43</f>
        <v>0</v>
      </c>
      <c r="HR26" s="131">
        <f>Seniori!HR43</f>
        <v>0</v>
      </c>
      <c r="HS26" s="131">
        <f>Seniori!HS43</f>
        <v>0</v>
      </c>
      <c r="HT26" s="131">
        <f>Seniori!HT43</f>
        <v>0</v>
      </c>
      <c r="HU26" s="131">
        <f>Seniori!HU43</f>
        <v>0</v>
      </c>
      <c r="HV26" s="131">
        <f>Seniori!HV43</f>
        <v>0</v>
      </c>
      <c r="HW26" s="131">
        <f>Seniori!HW43</f>
        <v>0</v>
      </c>
      <c r="HX26" s="131">
        <f>Seniori!HX43</f>
        <v>0</v>
      </c>
      <c r="HY26" s="131">
        <f>Seniori!HY43</f>
        <v>0</v>
      </c>
      <c r="HZ26" s="131">
        <f>Seniori!HZ43</f>
        <v>0</v>
      </c>
      <c r="IA26" s="131">
        <f>Seniori!IA43</f>
        <v>0</v>
      </c>
      <c r="IB26" s="131">
        <f>Seniori!IB43</f>
        <v>0</v>
      </c>
      <c r="IC26" s="131">
        <f>Seniori!IC43</f>
        <v>0</v>
      </c>
      <c r="ID26" s="131">
        <f>Seniori!ID43</f>
        <v>0</v>
      </c>
      <c r="IE26" s="131">
        <f>Seniori!IE43</f>
        <v>0</v>
      </c>
      <c r="IF26" s="131">
        <f>Seniori!IF43</f>
        <v>0</v>
      </c>
      <c r="IG26" s="131">
        <f>Seniori!IG43</f>
        <v>0</v>
      </c>
      <c r="IH26" s="131">
        <f>Seniori!IH43</f>
        <v>0</v>
      </c>
      <c r="II26" s="131">
        <f>Seniori!II43</f>
        <v>0</v>
      </c>
      <c r="IJ26" s="131">
        <f>Seniori!IJ43</f>
        <v>0</v>
      </c>
      <c r="IK26" s="131">
        <f>Seniori!IK43</f>
        <v>0</v>
      </c>
      <c r="IL26" s="131">
        <f>Seniori!IL43</f>
        <v>0</v>
      </c>
      <c r="IM26" s="131">
        <f>Seniori!IM43</f>
        <v>0</v>
      </c>
      <c r="IN26" s="131">
        <f>Seniori!IN43</f>
        <v>0</v>
      </c>
      <c r="IO26" s="131">
        <f>Seniori!IO43</f>
        <v>0</v>
      </c>
      <c r="IP26" s="131">
        <f>Seniori!IP43</f>
        <v>0</v>
      </c>
      <c r="IQ26" s="131">
        <f>Seniori!IQ43</f>
        <v>0</v>
      </c>
      <c r="IR26" s="131">
        <f>Seniori!IR43</f>
        <v>0</v>
      </c>
      <c r="IS26" s="131">
        <f>Seniori!IS43</f>
        <v>0</v>
      </c>
      <c r="IT26" s="131">
        <f>Seniori!IT43</f>
        <v>0</v>
      </c>
      <c r="IU26" s="131">
        <f>Seniori!IU43</f>
        <v>0</v>
      </c>
      <c r="IV26" s="131">
        <f>Seniori!IV43</f>
        <v>0</v>
      </c>
      <c r="IW26" s="131">
        <f>Seniori!IW43</f>
        <v>0</v>
      </c>
      <c r="IX26" s="131">
        <f>Seniori!IX43</f>
        <v>0</v>
      </c>
      <c r="IY26" s="131">
        <f>Seniori!IY43</f>
        <v>0</v>
      </c>
      <c r="IZ26" s="131">
        <f>Seniori!IZ43</f>
        <v>0</v>
      </c>
      <c r="JA26" s="131">
        <f>Seniori!JA43</f>
        <v>0</v>
      </c>
      <c r="JB26" s="131">
        <f>Seniori!JB43</f>
        <v>0</v>
      </c>
      <c r="JC26" s="131">
        <f>Seniori!JC43</f>
        <v>0</v>
      </c>
      <c r="JD26" s="131">
        <f>Seniori!JD43</f>
        <v>0</v>
      </c>
      <c r="JE26" s="131">
        <f>Seniori!JE43</f>
        <v>0</v>
      </c>
      <c r="JF26" s="131">
        <f>Seniori!JF43</f>
        <v>0</v>
      </c>
      <c r="JG26" s="131">
        <f>Seniori!JG43</f>
        <v>0</v>
      </c>
      <c r="JH26" s="131">
        <f>Seniori!JH43</f>
        <v>0</v>
      </c>
      <c r="JI26" s="131">
        <f>Seniori!JI43</f>
        <v>0</v>
      </c>
      <c r="JJ26" s="131">
        <f>Seniori!JJ43</f>
        <v>0</v>
      </c>
      <c r="JK26" s="131">
        <f>Seniori!JK43</f>
        <v>0</v>
      </c>
      <c r="JL26" s="131">
        <f>Seniori!JL43</f>
        <v>0</v>
      </c>
      <c r="JM26" s="131">
        <f>Seniori!JM43</f>
        <v>0</v>
      </c>
      <c r="JN26" s="131">
        <f>Seniori!JN43</f>
        <v>0</v>
      </c>
      <c r="JO26" s="131">
        <f>Seniori!JO43</f>
        <v>0</v>
      </c>
      <c r="JP26" s="131">
        <f>Seniori!JP43</f>
        <v>0</v>
      </c>
      <c r="JQ26" s="131">
        <f>Seniori!JQ43</f>
        <v>0</v>
      </c>
      <c r="JR26" s="131">
        <f>Seniori!JR43</f>
        <v>0</v>
      </c>
      <c r="JS26" s="131">
        <f>Seniori!JS43</f>
        <v>0</v>
      </c>
      <c r="JT26" s="131">
        <f>Seniori!JT43</f>
        <v>0</v>
      </c>
      <c r="JU26" s="131">
        <f>Seniori!JU43</f>
        <v>0</v>
      </c>
      <c r="JV26" s="131">
        <f>Seniori!JV43</f>
        <v>0</v>
      </c>
      <c r="JW26" s="131">
        <f>Seniori!JW43</f>
        <v>0</v>
      </c>
      <c r="JX26" s="131">
        <f>Seniori!JX43</f>
        <v>0</v>
      </c>
      <c r="JY26" s="131">
        <f>Seniori!JY43</f>
        <v>0</v>
      </c>
      <c r="JZ26" s="131">
        <f>Seniori!JZ43</f>
        <v>0</v>
      </c>
      <c r="KA26" s="131">
        <f>Seniori!KA43</f>
        <v>0</v>
      </c>
      <c r="KB26" s="131">
        <f>Seniori!KB43</f>
        <v>0</v>
      </c>
      <c r="KC26" s="131">
        <f>Seniori!KC43</f>
        <v>0</v>
      </c>
      <c r="KD26" s="131">
        <f>Seniori!KD43</f>
        <v>0</v>
      </c>
      <c r="KE26" s="131">
        <f>Seniori!KE43</f>
        <v>0</v>
      </c>
      <c r="KF26" s="131">
        <f>Seniori!KF43</f>
        <v>0</v>
      </c>
      <c r="KG26" s="131">
        <f>Seniori!KG43</f>
        <v>0</v>
      </c>
      <c r="KH26" s="131">
        <f>Seniori!KH43</f>
        <v>0</v>
      </c>
      <c r="KI26" s="131">
        <f>Seniori!KI43</f>
        <v>0</v>
      </c>
      <c r="KJ26" s="131">
        <f>Seniori!KJ43</f>
        <v>0</v>
      </c>
      <c r="KK26" s="131">
        <f>Seniori!KK43</f>
        <v>0</v>
      </c>
      <c r="KL26" s="131">
        <f>Seniori!KL43</f>
        <v>0</v>
      </c>
      <c r="KM26" s="131">
        <f>Seniori!KM43</f>
        <v>0</v>
      </c>
      <c r="KN26" s="131">
        <f>Seniori!KN43</f>
        <v>0</v>
      </c>
      <c r="KO26" s="131">
        <f>Seniori!KO43</f>
        <v>0</v>
      </c>
      <c r="KP26" s="131">
        <f>Seniori!KP43</f>
        <v>0</v>
      </c>
      <c r="KQ26" s="131">
        <f>Seniori!KQ43</f>
        <v>0</v>
      </c>
      <c r="KR26" s="131">
        <f>Seniori!KR43</f>
        <v>0</v>
      </c>
      <c r="KS26" s="131">
        <f>Seniori!KS43</f>
        <v>0</v>
      </c>
      <c r="KT26" s="131">
        <f>Seniori!KT43</f>
        <v>0</v>
      </c>
      <c r="KU26" s="131">
        <f>Seniori!KU43</f>
        <v>0</v>
      </c>
      <c r="KV26" s="131">
        <f>Seniori!KV43</f>
        <v>0</v>
      </c>
      <c r="KW26" s="131">
        <f>Seniori!KW43</f>
        <v>0</v>
      </c>
      <c r="KX26" s="131">
        <f>Seniori!KX43</f>
        <v>0</v>
      </c>
      <c r="KY26" s="131">
        <f>Seniori!KY43</f>
        <v>0</v>
      </c>
      <c r="KZ26" s="131">
        <f>Seniori!KZ43</f>
        <v>0</v>
      </c>
      <c r="LA26" s="131">
        <f>Seniori!LA43</f>
        <v>0</v>
      </c>
      <c r="LB26" s="131">
        <f>Seniori!LB43</f>
        <v>0</v>
      </c>
      <c r="LC26" s="131">
        <f>Seniori!LC43</f>
        <v>0</v>
      </c>
      <c r="LD26" s="131">
        <f>Seniori!LD43</f>
        <v>0</v>
      </c>
      <c r="LE26" s="131">
        <f>Seniori!LE43</f>
        <v>0</v>
      </c>
      <c r="LF26" s="131">
        <f>Seniori!LF43</f>
        <v>0</v>
      </c>
      <c r="LG26" s="131">
        <f>Seniori!LG43</f>
        <v>0</v>
      </c>
      <c r="LH26" s="131">
        <f>Seniori!LH43</f>
        <v>0</v>
      </c>
      <c r="LI26" s="131">
        <f>Seniori!LI43</f>
        <v>0</v>
      </c>
      <c r="LJ26" s="131">
        <f>Seniori!LJ43</f>
        <v>0</v>
      </c>
      <c r="LK26" s="131">
        <f>Seniori!LK43</f>
        <v>0</v>
      </c>
      <c r="LL26" s="131">
        <f>Seniori!LL43</f>
        <v>0</v>
      </c>
      <c r="LM26" s="131">
        <f>Seniori!LM43</f>
        <v>0</v>
      </c>
      <c r="LN26" s="131">
        <f>Seniori!LN43</f>
        <v>0</v>
      </c>
      <c r="LO26" s="131">
        <f>Seniori!LO43</f>
        <v>0</v>
      </c>
      <c r="LP26" s="131">
        <f>Seniori!LP43</f>
        <v>0</v>
      </c>
      <c r="LQ26" s="131">
        <f>Seniori!LQ43</f>
        <v>0</v>
      </c>
      <c r="LR26" s="131">
        <f>Seniori!LR43</f>
        <v>0</v>
      </c>
      <c r="LS26" s="131">
        <f>Seniori!LS43</f>
        <v>0</v>
      </c>
      <c r="LT26" s="131">
        <f>Seniori!LT43</f>
        <v>0</v>
      </c>
      <c r="LU26" s="131">
        <f>Seniori!LU43</f>
        <v>0</v>
      </c>
      <c r="LV26" s="131">
        <f>Seniori!LV43</f>
        <v>0</v>
      </c>
      <c r="LW26" s="131">
        <f>Seniori!LW43</f>
        <v>0</v>
      </c>
      <c r="LX26" s="131">
        <f>Seniori!LX43</f>
        <v>0</v>
      </c>
      <c r="LY26" s="131">
        <f>Seniori!LY43</f>
        <v>0</v>
      </c>
      <c r="LZ26" s="131">
        <f>Seniori!LZ43</f>
        <v>0</v>
      </c>
      <c r="MA26" s="131">
        <f>Seniori!MA43</f>
        <v>0</v>
      </c>
      <c r="MB26" s="131">
        <f>Seniori!MB43</f>
        <v>0</v>
      </c>
      <c r="MC26" s="131">
        <f>Seniori!MC43</f>
        <v>0</v>
      </c>
      <c r="MD26" s="131">
        <f>Seniori!MD43</f>
        <v>0</v>
      </c>
      <c r="ME26" s="131">
        <f>Seniori!ME43</f>
        <v>0</v>
      </c>
    </row>
    <row r="27" spans="1:343" s="1" customFormat="1" ht="18" customHeight="1" x14ac:dyDescent="0.2">
      <c r="A27" s="12">
        <v>20</v>
      </c>
      <c r="B27" s="11" t="s">
        <v>304</v>
      </c>
      <c r="C27" s="1">
        <v>11635</v>
      </c>
      <c r="D27" s="1">
        <v>2008</v>
      </c>
      <c r="E27" s="4" t="s">
        <v>162</v>
      </c>
      <c r="F27" s="1">
        <v>7530</v>
      </c>
      <c r="G27" s="9" t="s">
        <v>220</v>
      </c>
      <c r="H27" s="4" t="s">
        <v>164</v>
      </c>
      <c r="I27" s="1">
        <f t="shared" si="2"/>
        <v>83.8</v>
      </c>
      <c r="J27" s="12">
        <f>SUM(I27:I28)</f>
        <v>83.8</v>
      </c>
      <c r="K27" s="131">
        <f>Juniori!K18</f>
        <v>0</v>
      </c>
      <c r="L27" s="131">
        <f>Juniori!L18</f>
        <v>0</v>
      </c>
      <c r="M27" s="131">
        <f>Juniori!M18</f>
        <v>0</v>
      </c>
      <c r="N27" s="131">
        <f>Juniori!N18</f>
        <v>0</v>
      </c>
      <c r="O27" s="131">
        <f>Juniori!O18</f>
        <v>0</v>
      </c>
      <c r="P27" s="131">
        <f>Juniori!P18</f>
        <v>0</v>
      </c>
      <c r="Q27" s="131">
        <f>Juniori!Q18</f>
        <v>0</v>
      </c>
      <c r="R27" s="131">
        <f>Juniori!R18</f>
        <v>0</v>
      </c>
      <c r="S27" s="131">
        <f>Juniori!S18</f>
        <v>0</v>
      </c>
      <c r="T27" s="131">
        <f>Juniori!T18</f>
        <v>0</v>
      </c>
      <c r="U27" s="131">
        <f>Juniori!U18</f>
        <v>0</v>
      </c>
      <c r="V27" s="131">
        <f>Juniori!V18</f>
        <v>0</v>
      </c>
      <c r="W27" s="131">
        <f>Juniori!W18</f>
        <v>0</v>
      </c>
      <c r="X27" s="131">
        <f>Juniori!X18</f>
        <v>0</v>
      </c>
      <c r="Y27" s="131">
        <f>Juniori!Y18</f>
        <v>0</v>
      </c>
      <c r="Z27" s="131">
        <f>Juniori!Z18</f>
        <v>0</v>
      </c>
      <c r="AA27" s="131">
        <f>Juniori!AA18</f>
        <v>0</v>
      </c>
      <c r="AB27" s="131">
        <f>Juniori!AB18</f>
        <v>0</v>
      </c>
      <c r="AC27" s="131">
        <f>Juniori!AC18</f>
        <v>0</v>
      </c>
      <c r="AD27" s="131">
        <f>Juniori!AD18</f>
        <v>0</v>
      </c>
      <c r="AE27" s="131">
        <f>Juniori!AE18</f>
        <v>0</v>
      </c>
      <c r="AF27" s="131">
        <f>Juniori!AF18</f>
        <v>0</v>
      </c>
      <c r="AG27" s="131">
        <f>Juniori!AG18</f>
        <v>0</v>
      </c>
      <c r="AH27" s="131">
        <f>Juniori!AH18</f>
        <v>0</v>
      </c>
      <c r="AI27" s="131">
        <f>Juniori!AI18</f>
        <v>0</v>
      </c>
      <c r="AJ27" s="131">
        <f>Juniori!AJ18</f>
        <v>0</v>
      </c>
      <c r="AK27" s="131">
        <f>Juniori!AK18</f>
        <v>0</v>
      </c>
      <c r="AL27" s="131">
        <f>Juniori!AL18</f>
        <v>11</v>
      </c>
      <c r="AM27" s="131">
        <f>Juniori!AM18</f>
        <v>0</v>
      </c>
      <c r="AN27" s="131">
        <f>Juniori!AN18</f>
        <v>0</v>
      </c>
      <c r="AO27" s="131">
        <f>Juniori!AO18</f>
        <v>0</v>
      </c>
      <c r="AP27" s="131">
        <f>Juniori!AP18</f>
        <v>0</v>
      </c>
      <c r="AQ27" s="131">
        <f>Juniori!AQ18</f>
        <v>0</v>
      </c>
      <c r="AR27" s="131">
        <f>Juniori!AR18</f>
        <v>0</v>
      </c>
      <c r="AS27" s="131">
        <f>Juniori!AS18</f>
        <v>0</v>
      </c>
      <c r="AT27" s="131">
        <f>Juniori!AT18</f>
        <v>0</v>
      </c>
      <c r="AU27" s="131">
        <f>Juniori!AU18</f>
        <v>0</v>
      </c>
      <c r="AV27" s="131">
        <f>Juniori!AV18</f>
        <v>0</v>
      </c>
      <c r="AW27" s="131">
        <f>Juniori!AW18</f>
        <v>0</v>
      </c>
      <c r="AX27" s="131">
        <f>Juniori!AX18</f>
        <v>0</v>
      </c>
      <c r="AY27" s="131">
        <f>Juniori!AY18</f>
        <v>0</v>
      </c>
      <c r="AZ27" s="131">
        <f>Juniori!AZ18</f>
        <v>0</v>
      </c>
      <c r="BA27" s="131">
        <f>Juniori!BA18</f>
        <v>0</v>
      </c>
      <c r="BB27" s="131">
        <f>Juniori!BB18</f>
        <v>15</v>
      </c>
      <c r="BC27" s="131">
        <f>Juniori!BC18</f>
        <v>13</v>
      </c>
      <c r="BD27" s="131">
        <f>Juniori!BD18</f>
        <v>0</v>
      </c>
      <c r="BE27" s="131">
        <f>Juniori!BE18</f>
        <v>0</v>
      </c>
      <c r="BF27" s="131">
        <f>Juniori!BF18</f>
        <v>0</v>
      </c>
      <c r="BG27" s="131">
        <f>Juniori!BG18</f>
        <v>0</v>
      </c>
      <c r="BH27" s="131">
        <f>Juniori!BH18</f>
        <v>0</v>
      </c>
      <c r="BI27" s="131">
        <f>Juniori!BI18</f>
        <v>0</v>
      </c>
      <c r="BJ27" s="131">
        <f>Juniori!BJ18</f>
        <v>0</v>
      </c>
      <c r="BK27" s="131">
        <f>Juniori!BK18</f>
        <v>0</v>
      </c>
      <c r="BL27" s="131">
        <f>Juniori!BL18</f>
        <v>0</v>
      </c>
      <c r="BM27" s="131">
        <f>Juniori!BM18</f>
        <v>0</v>
      </c>
      <c r="BN27" s="131">
        <f>Juniori!BN18</f>
        <v>0</v>
      </c>
      <c r="BO27" s="131">
        <f>Juniori!BO18</f>
        <v>0</v>
      </c>
      <c r="BP27" s="131">
        <f>Juniori!BP18</f>
        <v>0</v>
      </c>
      <c r="BQ27" s="131">
        <f>Juniori!BQ18</f>
        <v>0</v>
      </c>
      <c r="BR27" s="131">
        <f>Juniori!BR18</f>
        <v>0</v>
      </c>
      <c r="BS27" s="131">
        <f>Juniori!BS18</f>
        <v>0</v>
      </c>
      <c r="BT27" s="131">
        <f>Juniori!BT18</f>
        <v>0</v>
      </c>
      <c r="BU27" s="131">
        <f>Juniori!BU18</f>
        <v>0</v>
      </c>
      <c r="BV27" s="131">
        <f>Juniori!BV18</f>
        <v>0</v>
      </c>
      <c r="BW27" s="131">
        <f>Juniori!BW18</f>
        <v>0</v>
      </c>
      <c r="BX27" s="131">
        <f>Juniori!BX18</f>
        <v>0</v>
      </c>
      <c r="BY27" s="131">
        <f>Juniori!BY18</f>
        <v>0</v>
      </c>
      <c r="BZ27" s="131">
        <f>Juniori!BZ18</f>
        <v>0</v>
      </c>
      <c r="CA27" s="131">
        <f>Juniori!CA18</f>
        <v>0</v>
      </c>
      <c r="CB27" s="131">
        <f>Juniori!CB18</f>
        <v>0</v>
      </c>
      <c r="CC27" s="131">
        <f>Juniori!CC18</f>
        <v>0</v>
      </c>
      <c r="CD27" s="131">
        <f>Juniori!CD18</f>
        <v>0</v>
      </c>
      <c r="CE27" s="131">
        <f>Juniori!CE18</f>
        <v>0</v>
      </c>
      <c r="CF27" s="131">
        <f>Juniori!CF18</f>
        <v>0</v>
      </c>
      <c r="CG27" s="131">
        <f>Juniori!CG18</f>
        <v>0</v>
      </c>
      <c r="CH27" s="131">
        <f>Juniori!CH18</f>
        <v>0</v>
      </c>
      <c r="CI27" s="131">
        <f>Juniori!CI18</f>
        <v>0</v>
      </c>
      <c r="CJ27" s="131">
        <f>Juniori!CJ18</f>
        <v>0</v>
      </c>
      <c r="CK27" s="131">
        <f>Juniori!CK18</f>
        <v>0</v>
      </c>
      <c r="CL27" s="131">
        <f>Juniori!CL18</f>
        <v>0</v>
      </c>
      <c r="CM27" s="131">
        <f>Juniori!CM18</f>
        <v>0</v>
      </c>
      <c r="CN27" s="131">
        <f>Juniori!CN18</f>
        <v>0</v>
      </c>
      <c r="CO27" s="131">
        <f>Juniori!CO18</f>
        <v>0</v>
      </c>
      <c r="CP27" s="131">
        <f>Juniori!CP18</f>
        <v>0</v>
      </c>
      <c r="CQ27" s="131">
        <f>Juniori!CQ18</f>
        <v>0</v>
      </c>
      <c r="CR27" s="131">
        <f>Juniori!CR18</f>
        <v>3.5999999999999996</v>
      </c>
      <c r="CS27" s="131">
        <f>Juniori!CS18</f>
        <v>0</v>
      </c>
      <c r="CT27" s="131">
        <f>Juniori!CT18</f>
        <v>4.8</v>
      </c>
      <c r="CU27" s="131">
        <f>Juniori!CU18</f>
        <v>0</v>
      </c>
      <c r="CV27" s="131">
        <f>Juniori!CV18</f>
        <v>0</v>
      </c>
      <c r="CW27" s="131">
        <f>Juniori!CW18</f>
        <v>0</v>
      </c>
      <c r="CX27" s="131">
        <f>Juniori!CX18</f>
        <v>0</v>
      </c>
      <c r="CY27" s="131">
        <f>Juniori!CY18</f>
        <v>0</v>
      </c>
      <c r="CZ27" s="131">
        <f>Juniori!CZ18</f>
        <v>0</v>
      </c>
      <c r="DA27" s="131">
        <f>Juniori!DA18</f>
        <v>0</v>
      </c>
      <c r="DB27" s="131">
        <f>Juniori!DB18</f>
        <v>0</v>
      </c>
      <c r="DC27" s="131">
        <f>Juniori!DC18</f>
        <v>0</v>
      </c>
      <c r="DD27" s="131">
        <f>Juniori!DD18</f>
        <v>0</v>
      </c>
      <c r="DE27" s="131">
        <f>Juniori!DE18</f>
        <v>0</v>
      </c>
      <c r="DF27" s="131">
        <f>Juniori!DF18</f>
        <v>0</v>
      </c>
      <c r="DG27" s="131">
        <f>Juniori!DG18</f>
        <v>0</v>
      </c>
      <c r="DH27" s="131">
        <f>Juniori!DH18</f>
        <v>0</v>
      </c>
      <c r="DI27" s="131">
        <f>Juniori!DI18</f>
        <v>0</v>
      </c>
      <c r="DJ27" s="131">
        <f>Juniori!DJ18</f>
        <v>0</v>
      </c>
      <c r="DK27" s="131">
        <f>Juniori!DK18</f>
        <v>0</v>
      </c>
      <c r="DL27" s="131">
        <f>Juniori!DL18</f>
        <v>0</v>
      </c>
      <c r="DM27" s="131">
        <f>Juniori!DM18</f>
        <v>0</v>
      </c>
      <c r="DN27" s="131">
        <f>Juniori!DN18</f>
        <v>0</v>
      </c>
      <c r="DO27" s="131">
        <f>Juniori!DO18</f>
        <v>0</v>
      </c>
      <c r="DP27" s="131">
        <f>Juniori!DP18</f>
        <v>4.8</v>
      </c>
      <c r="DQ27" s="131">
        <f>Juniori!DQ18</f>
        <v>0</v>
      </c>
      <c r="DR27" s="131">
        <f>Juniori!DR18</f>
        <v>0</v>
      </c>
      <c r="DS27" s="131">
        <f>Juniori!DS18</f>
        <v>0</v>
      </c>
      <c r="DT27" s="131">
        <f>Juniori!DT18</f>
        <v>6</v>
      </c>
      <c r="DU27" s="131">
        <f>Juniori!DU18</f>
        <v>0</v>
      </c>
      <c r="DV27" s="131">
        <f>Juniori!DV18</f>
        <v>0</v>
      </c>
      <c r="DW27" s="131">
        <f>Juniori!DW18</f>
        <v>0</v>
      </c>
      <c r="DX27" s="131">
        <f>Juniori!DX18</f>
        <v>0</v>
      </c>
      <c r="DY27" s="131">
        <f>Juniori!DY18</f>
        <v>3.5999999999999996</v>
      </c>
      <c r="DZ27" s="131">
        <f>Juniori!DZ18</f>
        <v>0</v>
      </c>
      <c r="EA27" s="131">
        <f>Juniori!EA18</f>
        <v>0</v>
      </c>
      <c r="EB27" s="131">
        <f>Juniori!EB18</f>
        <v>0</v>
      </c>
      <c r="EC27" s="131">
        <f>Juniori!EC18</f>
        <v>0</v>
      </c>
      <c r="ED27" s="131">
        <f>Juniori!ED18</f>
        <v>0</v>
      </c>
      <c r="EE27" s="131">
        <f>Juniori!EE18</f>
        <v>0</v>
      </c>
      <c r="EF27" s="131">
        <f>Juniori!EF18</f>
        <v>0</v>
      </c>
      <c r="EG27" s="131">
        <f>Juniori!EG18</f>
        <v>0</v>
      </c>
      <c r="EH27" s="131">
        <f>Juniori!EH18</f>
        <v>0</v>
      </c>
      <c r="EI27" s="131">
        <f>Juniori!EI18</f>
        <v>0</v>
      </c>
      <c r="EJ27" s="131">
        <f>Juniori!EJ18</f>
        <v>0</v>
      </c>
      <c r="EK27" s="131">
        <f>Juniori!EK18</f>
        <v>0</v>
      </c>
      <c r="EL27" s="131">
        <f>Juniori!EL18</f>
        <v>0</v>
      </c>
      <c r="EM27" s="131">
        <f>Juniori!EM18</f>
        <v>0</v>
      </c>
      <c r="EN27" s="131">
        <f>Juniori!EN18</f>
        <v>0</v>
      </c>
      <c r="EO27" s="131">
        <f>Juniori!EO18</f>
        <v>0</v>
      </c>
      <c r="EP27" s="131">
        <f>Juniori!EP18</f>
        <v>0</v>
      </c>
      <c r="EQ27" s="131">
        <f>Juniori!EQ18</f>
        <v>0</v>
      </c>
      <c r="ER27" s="131">
        <f>Juniori!ER18</f>
        <v>0</v>
      </c>
      <c r="ES27" s="131">
        <f>Juniori!ES18</f>
        <v>0</v>
      </c>
      <c r="ET27" s="131">
        <f>Juniori!ET18</f>
        <v>0</v>
      </c>
      <c r="EU27" s="131">
        <f>Juniori!EU18</f>
        <v>0</v>
      </c>
      <c r="EV27" s="131">
        <f>Juniori!EV18</f>
        <v>0</v>
      </c>
      <c r="EW27" s="131">
        <f>Juniori!EW18</f>
        <v>0</v>
      </c>
      <c r="EX27" s="131">
        <f>Juniori!EX18</f>
        <v>0</v>
      </c>
      <c r="EY27" s="131">
        <f>Juniori!EY18</f>
        <v>0</v>
      </c>
      <c r="EZ27" s="131">
        <f>Juniori!EZ18</f>
        <v>0</v>
      </c>
      <c r="FA27" s="131">
        <f>Juniori!FA18</f>
        <v>0</v>
      </c>
      <c r="FB27" s="131">
        <f>Juniori!FB18</f>
        <v>0</v>
      </c>
      <c r="FC27" s="131">
        <f>Juniori!FC18</f>
        <v>0</v>
      </c>
      <c r="FD27" s="131">
        <f>Juniori!FD18</f>
        <v>0</v>
      </c>
      <c r="FE27" s="131">
        <f>Juniori!FE18</f>
        <v>0</v>
      </c>
      <c r="FF27" s="131">
        <f>Juniori!FF18</f>
        <v>0</v>
      </c>
      <c r="FG27" s="131">
        <f>Juniori!FG18</f>
        <v>0</v>
      </c>
      <c r="FH27" s="131">
        <f>Juniori!FH18</f>
        <v>0</v>
      </c>
      <c r="FI27" s="131">
        <f>Juniori!FI18</f>
        <v>0</v>
      </c>
      <c r="FJ27" s="131">
        <f>Juniori!FJ18</f>
        <v>0</v>
      </c>
      <c r="FK27" s="131">
        <f>Juniori!FK18</f>
        <v>0</v>
      </c>
      <c r="FL27" s="131">
        <f>Juniori!FL18</f>
        <v>0</v>
      </c>
      <c r="FM27" s="131">
        <f>Juniori!FM18</f>
        <v>0</v>
      </c>
      <c r="FN27" s="131">
        <f>Juniori!FN18</f>
        <v>0</v>
      </c>
      <c r="FO27" s="131">
        <f>Juniori!FO18</f>
        <v>0</v>
      </c>
      <c r="FP27" s="131">
        <f>Juniori!FP18</f>
        <v>0</v>
      </c>
      <c r="FQ27" s="131">
        <f>Juniori!FQ18</f>
        <v>0</v>
      </c>
      <c r="FR27" s="131">
        <f>Juniori!FR18</f>
        <v>0</v>
      </c>
      <c r="FS27" s="131">
        <f>Juniori!FS18</f>
        <v>0</v>
      </c>
      <c r="FT27" s="131">
        <f>Juniori!FT18</f>
        <v>0</v>
      </c>
      <c r="FU27" s="131">
        <f>Juniori!FU18</f>
        <v>0</v>
      </c>
      <c r="FV27" s="131">
        <f>Juniori!FV18</f>
        <v>0</v>
      </c>
      <c r="FW27" s="131">
        <f>Juniori!FW18</f>
        <v>0</v>
      </c>
      <c r="FX27" s="131">
        <f>Juniori!FX18</f>
        <v>0</v>
      </c>
      <c r="FY27" s="131">
        <f>Juniori!FY18</f>
        <v>0</v>
      </c>
      <c r="FZ27" s="131">
        <f>Juniori!FZ18</f>
        <v>0</v>
      </c>
      <c r="GA27" s="131">
        <f>Juniori!GA18</f>
        <v>0</v>
      </c>
      <c r="GB27" s="131">
        <f>Juniori!GB18</f>
        <v>0</v>
      </c>
      <c r="GC27" s="131">
        <f>Juniori!GC18</f>
        <v>0</v>
      </c>
      <c r="GD27" s="131">
        <f>Juniori!GD18</f>
        <v>0</v>
      </c>
      <c r="GE27" s="131">
        <f>Juniori!GE18</f>
        <v>0</v>
      </c>
      <c r="GF27" s="131">
        <f>Juniori!GF18</f>
        <v>0</v>
      </c>
      <c r="GG27" s="131">
        <f>Juniori!GG18</f>
        <v>0</v>
      </c>
      <c r="GH27" s="131">
        <f>Juniori!GH18</f>
        <v>0</v>
      </c>
      <c r="GI27" s="131">
        <f>Juniori!GI18</f>
        <v>0</v>
      </c>
      <c r="GJ27" s="131">
        <f>Juniori!GJ18</f>
        <v>0</v>
      </c>
      <c r="GK27" s="131">
        <f>Juniori!GK18</f>
        <v>0</v>
      </c>
      <c r="GL27" s="131">
        <f>Juniori!GL18</f>
        <v>0</v>
      </c>
      <c r="GM27" s="131">
        <f>Juniori!GM18</f>
        <v>0</v>
      </c>
      <c r="GN27" s="131">
        <f>Juniori!GN18</f>
        <v>0</v>
      </c>
      <c r="GO27" s="131">
        <f>Juniori!GO18</f>
        <v>0</v>
      </c>
      <c r="GP27" s="131">
        <f>Juniori!GP18</f>
        <v>0</v>
      </c>
      <c r="GQ27" s="131">
        <f>Juniori!GQ18</f>
        <v>0</v>
      </c>
      <c r="GR27" s="131">
        <f>Juniori!GR18</f>
        <v>0</v>
      </c>
      <c r="GS27" s="131">
        <f>Juniori!GS18</f>
        <v>0</v>
      </c>
      <c r="GT27" s="131">
        <f>Juniori!GT18</f>
        <v>0</v>
      </c>
      <c r="GU27" s="131">
        <f>Juniori!GU18</f>
        <v>0</v>
      </c>
      <c r="GV27" s="131">
        <f>Juniori!GV18</f>
        <v>0</v>
      </c>
      <c r="GW27" s="131">
        <f>Juniori!GW18</f>
        <v>0</v>
      </c>
      <c r="GX27" s="131">
        <f>Juniori!GX18</f>
        <v>0</v>
      </c>
      <c r="GY27" s="131">
        <f>Juniori!GY18</f>
        <v>0</v>
      </c>
      <c r="GZ27" s="131">
        <f>Juniori!GZ18</f>
        <v>0</v>
      </c>
      <c r="HA27" s="131">
        <f>Juniori!HA18</f>
        <v>0</v>
      </c>
      <c r="HB27" s="131">
        <f>Juniori!HB18</f>
        <v>0</v>
      </c>
      <c r="HC27" s="131">
        <f>Juniori!HC18</f>
        <v>0</v>
      </c>
      <c r="HD27" s="131">
        <f>Juniori!HD18</f>
        <v>0</v>
      </c>
      <c r="HE27" s="131">
        <f>Juniori!HE18</f>
        <v>0</v>
      </c>
      <c r="HF27" s="131">
        <f>Juniori!HF18</f>
        <v>0</v>
      </c>
      <c r="HG27" s="131">
        <f>Juniori!HG18</f>
        <v>0</v>
      </c>
      <c r="HH27" s="131">
        <f>Juniori!HH18</f>
        <v>0</v>
      </c>
      <c r="HI27" s="131">
        <f>Juniori!HI18</f>
        <v>0</v>
      </c>
      <c r="HJ27" s="131">
        <f>Juniori!HJ18</f>
        <v>0</v>
      </c>
      <c r="HK27" s="131">
        <f>Juniori!HK18</f>
        <v>0</v>
      </c>
      <c r="HL27" s="131">
        <f>Juniori!HL18</f>
        <v>0</v>
      </c>
      <c r="HM27" s="131">
        <f>Juniori!HM18</f>
        <v>0</v>
      </c>
      <c r="HN27" s="131">
        <f>Juniori!HN18</f>
        <v>0</v>
      </c>
      <c r="HO27" s="131">
        <f>Juniori!HO18</f>
        <v>0</v>
      </c>
      <c r="HP27" s="131">
        <f>Juniori!HP18</f>
        <v>0</v>
      </c>
      <c r="HQ27" s="131">
        <f>Juniori!HQ18</f>
        <v>0</v>
      </c>
      <c r="HR27" s="131">
        <f>Juniori!HR18</f>
        <v>0</v>
      </c>
      <c r="HS27" s="131">
        <f>Juniori!HS18</f>
        <v>0</v>
      </c>
      <c r="HT27" s="131">
        <f>Juniori!HT18</f>
        <v>0</v>
      </c>
      <c r="HU27" s="131">
        <f>Juniori!HU18</f>
        <v>0</v>
      </c>
      <c r="HV27" s="131">
        <f>Juniori!HV18</f>
        <v>0</v>
      </c>
      <c r="HW27" s="131">
        <f>Juniori!HW18</f>
        <v>0</v>
      </c>
      <c r="HX27" s="131">
        <f>Juniori!HX18</f>
        <v>0</v>
      </c>
      <c r="HY27" s="131">
        <f>Juniori!HY18</f>
        <v>0</v>
      </c>
      <c r="HZ27" s="131">
        <f>Juniori!HZ18</f>
        <v>0</v>
      </c>
      <c r="IA27" s="131">
        <f>Juniori!IA18</f>
        <v>0</v>
      </c>
      <c r="IB27" s="131">
        <f>Juniori!IB18</f>
        <v>0</v>
      </c>
      <c r="IC27" s="131">
        <f>Juniori!IC18</f>
        <v>0</v>
      </c>
      <c r="ID27" s="131">
        <f>Juniori!ID18</f>
        <v>0</v>
      </c>
      <c r="IE27" s="131">
        <f>Juniori!IE18</f>
        <v>0</v>
      </c>
      <c r="IF27" s="131">
        <f>Juniori!IF18</f>
        <v>0</v>
      </c>
      <c r="IG27" s="131">
        <f>Juniori!IG18</f>
        <v>0</v>
      </c>
      <c r="IH27" s="131">
        <f>Juniori!IH18</f>
        <v>0</v>
      </c>
      <c r="II27" s="131">
        <f>Juniori!II18</f>
        <v>0</v>
      </c>
      <c r="IJ27" s="131">
        <f>Juniori!IJ18</f>
        <v>0</v>
      </c>
      <c r="IK27" s="131">
        <f>Juniori!IK18</f>
        <v>0</v>
      </c>
      <c r="IL27" s="131">
        <f>Juniori!IL18</f>
        <v>0</v>
      </c>
      <c r="IM27" s="131">
        <f>Juniori!IM18</f>
        <v>0</v>
      </c>
      <c r="IN27" s="131">
        <f>Juniori!IN18</f>
        <v>0</v>
      </c>
      <c r="IO27" s="131">
        <f>Juniori!IO18</f>
        <v>0</v>
      </c>
      <c r="IP27" s="131">
        <f>Juniori!IP18</f>
        <v>0</v>
      </c>
      <c r="IQ27" s="131">
        <f>Juniori!IQ18</f>
        <v>0</v>
      </c>
      <c r="IR27" s="131">
        <f>Juniori!IR18</f>
        <v>0</v>
      </c>
      <c r="IS27" s="131">
        <f>Juniori!IS18</f>
        <v>0</v>
      </c>
      <c r="IT27" s="131">
        <f>Juniori!IT18</f>
        <v>0</v>
      </c>
      <c r="IU27" s="131">
        <f>Juniori!IU18</f>
        <v>0</v>
      </c>
      <c r="IV27" s="131">
        <f>Juniori!IV18</f>
        <v>0</v>
      </c>
      <c r="IW27" s="131">
        <f>Juniori!IW18</f>
        <v>0</v>
      </c>
      <c r="IX27" s="131">
        <f>Juniori!IX18</f>
        <v>0</v>
      </c>
      <c r="IY27" s="131">
        <f>Juniori!IY18</f>
        <v>0</v>
      </c>
      <c r="IZ27" s="131">
        <f>Juniori!IZ18</f>
        <v>0</v>
      </c>
      <c r="JA27" s="131">
        <f>Juniori!JA18</f>
        <v>0</v>
      </c>
      <c r="JB27" s="131">
        <f>Juniori!JB18</f>
        <v>10</v>
      </c>
      <c r="JC27" s="131">
        <f>Juniori!JC18</f>
        <v>0</v>
      </c>
      <c r="JD27" s="131">
        <f>Juniori!JD18</f>
        <v>0</v>
      </c>
      <c r="JE27" s="131">
        <f>Juniori!JE18</f>
        <v>0</v>
      </c>
      <c r="JF27" s="131">
        <f>Juniori!JF18</f>
        <v>0</v>
      </c>
      <c r="JG27" s="131">
        <f>Juniori!JG18</f>
        <v>0</v>
      </c>
      <c r="JH27" s="131">
        <f>Juniori!JH18</f>
        <v>12</v>
      </c>
      <c r="JI27" s="131">
        <f>Juniori!JI18</f>
        <v>0</v>
      </c>
      <c r="JJ27" s="131">
        <f>Juniori!JJ18</f>
        <v>0</v>
      </c>
      <c r="JK27" s="131">
        <f>Juniori!JK18</f>
        <v>0</v>
      </c>
      <c r="JL27" s="131">
        <f>Juniori!JL18</f>
        <v>0</v>
      </c>
      <c r="JM27" s="131">
        <f>Juniori!JM18</f>
        <v>0</v>
      </c>
      <c r="JN27" s="131">
        <f>Juniori!JN18</f>
        <v>0</v>
      </c>
      <c r="JO27" s="131">
        <f>Juniori!JO18</f>
        <v>0</v>
      </c>
      <c r="JP27" s="131">
        <f>Juniori!JP18</f>
        <v>0</v>
      </c>
      <c r="JQ27" s="131">
        <f>Juniori!JQ18</f>
        <v>0</v>
      </c>
      <c r="JR27" s="131">
        <f>Juniori!JR18</f>
        <v>0</v>
      </c>
      <c r="JS27" s="131">
        <f>Juniori!JS18</f>
        <v>0</v>
      </c>
      <c r="JT27" s="131">
        <f>Juniori!JT18</f>
        <v>0</v>
      </c>
      <c r="JU27" s="131">
        <f>Juniori!JU18</f>
        <v>0</v>
      </c>
      <c r="JV27" s="131">
        <f>Juniori!JV18</f>
        <v>0</v>
      </c>
      <c r="JW27" s="131">
        <f>Juniori!JW18</f>
        <v>0</v>
      </c>
      <c r="JX27" s="131">
        <f>Juniori!JX18</f>
        <v>0</v>
      </c>
      <c r="JY27" s="131">
        <f>Juniori!JY18</f>
        <v>0</v>
      </c>
      <c r="JZ27" s="131">
        <f>Juniori!JZ18</f>
        <v>0</v>
      </c>
      <c r="KA27" s="131">
        <f>Juniori!KA18</f>
        <v>0</v>
      </c>
      <c r="KB27" s="131">
        <f>Juniori!KB18</f>
        <v>0</v>
      </c>
      <c r="KC27" s="131">
        <f>Juniori!KC18</f>
        <v>0</v>
      </c>
      <c r="KD27" s="131">
        <f>Juniori!KD18</f>
        <v>0</v>
      </c>
      <c r="KE27" s="131">
        <f>Juniori!KE18</f>
        <v>0</v>
      </c>
      <c r="KF27" s="131">
        <f>Juniori!KF18</f>
        <v>0</v>
      </c>
      <c r="KG27" s="131">
        <f>Juniori!KG18</f>
        <v>0</v>
      </c>
      <c r="KH27" s="131">
        <f>Juniori!KH18</f>
        <v>0</v>
      </c>
      <c r="KI27" s="131">
        <f>Juniori!KI18</f>
        <v>0</v>
      </c>
      <c r="KJ27" s="131">
        <f>Juniori!KJ18</f>
        <v>0</v>
      </c>
      <c r="KK27" s="131">
        <f>Juniori!KK18</f>
        <v>0</v>
      </c>
      <c r="KL27" s="131">
        <f>Juniori!KL18</f>
        <v>0</v>
      </c>
      <c r="KM27" s="131">
        <f>Juniori!KM18</f>
        <v>0</v>
      </c>
      <c r="KN27" s="131">
        <f>Juniori!KN18</f>
        <v>0</v>
      </c>
      <c r="KO27" s="131">
        <f>Juniori!KO18</f>
        <v>0</v>
      </c>
      <c r="KP27" s="131">
        <f>Juniori!KP18</f>
        <v>0</v>
      </c>
      <c r="KQ27" s="131">
        <f>Juniori!KQ18</f>
        <v>0</v>
      </c>
      <c r="KR27" s="131">
        <f>Juniori!KR18</f>
        <v>0</v>
      </c>
      <c r="KS27" s="131">
        <f>Juniori!KS18</f>
        <v>0</v>
      </c>
      <c r="KT27" s="131">
        <f>Juniori!KT18</f>
        <v>0</v>
      </c>
      <c r="KU27" s="131">
        <f>Juniori!KU18</f>
        <v>0</v>
      </c>
      <c r="KV27" s="131">
        <f>Juniori!KV18</f>
        <v>0</v>
      </c>
      <c r="KW27" s="131">
        <f>Juniori!KW18</f>
        <v>0</v>
      </c>
      <c r="KX27" s="131">
        <f>Juniori!KX18</f>
        <v>0</v>
      </c>
      <c r="KY27" s="131">
        <f>Juniori!KY18</f>
        <v>0</v>
      </c>
      <c r="KZ27" s="131">
        <f>Juniori!KZ18</f>
        <v>0</v>
      </c>
      <c r="LA27" s="131">
        <f>Juniori!LA18</f>
        <v>0</v>
      </c>
      <c r="LB27" s="131">
        <f>Juniori!LB18</f>
        <v>0</v>
      </c>
      <c r="LC27" s="131">
        <f>Juniori!LC18</f>
        <v>0</v>
      </c>
      <c r="LD27" s="131">
        <f>Juniori!LD18</f>
        <v>0</v>
      </c>
      <c r="LE27" s="131">
        <f>Juniori!LE18</f>
        <v>0</v>
      </c>
      <c r="LF27" s="131">
        <f>Juniori!LF18</f>
        <v>0</v>
      </c>
      <c r="LG27" s="131">
        <f>Juniori!LG18</f>
        <v>0</v>
      </c>
      <c r="LH27" s="131">
        <f>Juniori!LH18</f>
        <v>0</v>
      </c>
      <c r="LI27" s="131">
        <f>Juniori!LI18</f>
        <v>0</v>
      </c>
      <c r="LJ27" s="131">
        <f>Juniori!LJ18</f>
        <v>0</v>
      </c>
      <c r="LK27" s="131">
        <f>Juniori!LK18</f>
        <v>0</v>
      </c>
      <c r="LL27" s="131">
        <f>Juniori!LL18</f>
        <v>0</v>
      </c>
      <c r="LM27" s="131">
        <f>Juniori!LM18</f>
        <v>0</v>
      </c>
      <c r="LN27" s="131">
        <f>Juniori!LN18</f>
        <v>0</v>
      </c>
      <c r="LO27" s="131">
        <f>Juniori!LO18</f>
        <v>0</v>
      </c>
      <c r="LP27" s="131">
        <f>Juniori!LP18</f>
        <v>0</v>
      </c>
      <c r="LQ27" s="131">
        <f>Juniori!LQ18</f>
        <v>0</v>
      </c>
      <c r="LR27" s="131">
        <f>Juniori!LR18</f>
        <v>0</v>
      </c>
      <c r="LS27" s="131">
        <f>Juniori!LS18</f>
        <v>0</v>
      </c>
      <c r="LT27" s="131">
        <f>Juniori!LT18</f>
        <v>0</v>
      </c>
      <c r="LU27" s="131">
        <f>Juniori!LU18</f>
        <v>0</v>
      </c>
      <c r="LV27" s="131">
        <f>Juniori!LV18</f>
        <v>0</v>
      </c>
      <c r="LW27" s="131">
        <f>Juniori!LW18</f>
        <v>0</v>
      </c>
      <c r="LX27" s="131">
        <f>Juniori!LX18</f>
        <v>0</v>
      </c>
      <c r="LY27" s="131">
        <f>Juniori!LY18</f>
        <v>0</v>
      </c>
      <c r="LZ27" s="131">
        <f>Juniori!LZ18</f>
        <v>0</v>
      </c>
      <c r="MA27" s="131">
        <f>Juniori!MA18</f>
        <v>0</v>
      </c>
      <c r="MB27" s="131">
        <f>Juniori!MB18</f>
        <v>0</v>
      </c>
      <c r="MC27" s="131">
        <f>Juniori!MC18</f>
        <v>0</v>
      </c>
      <c r="MD27" s="131">
        <f>Juniori!MD18</f>
        <v>0</v>
      </c>
      <c r="ME27" s="131">
        <f>Juniori!ME18</f>
        <v>0</v>
      </c>
    </row>
    <row r="28" spans="1:343" s="1" customFormat="1" ht="18" customHeight="1" x14ac:dyDescent="0.2">
      <c r="A28" s="12"/>
      <c r="B28" s="11"/>
      <c r="E28" s="4" t="s">
        <v>18</v>
      </c>
      <c r="G28" s="9"/>
      <c r="H28" s="4"/>
      <c r="I28" s="1">
        <f t="shared" si="2"/>
        <v>0</v>
      </c>
      <c r="J28" s="39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</row>
    <row r="29" spans="1:343" s="1" customFormat="1" ht="18" customHeight="1" x14ac:dyDescent="0.2">
      <c r="A29" s="12">
        <v>21</v>
      </c>
      <c r="B29" s="11" t="s">
        <v>50</v>
      </c>
      <c r="C29" s="1">
        <v>9051</v>
      </c>
      <c r="D29" s="1">
        <v>2010</v>
      </c>
      <c r="E29" t="s">
        <v>49</v>
      </c>
      <c r="F29" s="1">
        <v>4920</v>
      </c>
      <c r="G29" s="1" t="s">
        <v>222</v>
      </c>
      <c r="H29" t="s">
        <v>51</v>
      </c>
      <c r="I29" s="1">
        <f t="shared" si="2"/>
        <v>82</v>
      </c>
      <c r="J29" s="12">
        <f>Tabuľka3[[#This Row],[Stĺpec9]]</f>
        <v>82</v>
      </c>
      <c r="K29" s="131">
        <f>Seniori!K34</f>
        <v>0</v>
      </c>
      <c r="L29" s="131">
        <f>Seniori!L34</f>
        <v>0</v>
      </c>
      <c r="M29" s="131">
        <f>Seniori!M34</f>
        <v>0</v>
      </c>
      <c r="N29" s="131">
        <f>Seniori!N34</f>
        <v>0</v>
      </c>
      <c r="O29" s="131">
        <f>Seniori!O34</f>
        <v>0</v>
      </c>
      <c r="P29" s="131">
        <f>Seniori!P34</f>
        <v>0</v>
      </c>
      <c r="Q29" s="131">
        <f>Seniori!Q34</f>
        <v>0</v>
      </c>
      <c r="R29" s="131">
        <f>Seniori!R34</f>
        <v>0</v>
      </c>
      <c r="S29" s="131">
        <f>Seniori!S34</f>
        <v>0</v>
      </c>
      <c r="T29" s="131">
        <f>Seniori!T34</f>
        <v>0</v>
      </c>
      <c r="U29" s="131">
        <f>Seniori!U34</f>
        <v>0</v>
      </c>
      <c r="V29" s="131">
        <f>Seniori!V34</f>
        <v>0</v>
      </c>
      <c r="W29" s="131">
        <f>Seniori!W34</f>
        <v>0</v>
      </c>
      <c r="X29" s="131">
        <f>Seniori!X34</f>
        <v>0</v>
      </c>
      <c r="Y29" s="131">
        <f>Seniori!Y34</f>
        <v>0</v>
      </c>
      <c r="Z29" s="131">
        <f>Seniori!Z34</f>
        <v>0</v>
      </c>
      <c r="AA29" s="131">
        <f>Seniori!AA34</f>
        <v>0</v>
      </c>
      <c r="AB29" s="131">
        <f>Seniori!AB34</f>
        <v>0</v>
      </c>
      <c r="AC29" s="131">
        <f>Seniori!AC34</f>
        <v>0</v>
      </c>
      <c r="AD29" s="131">
        <f>Seniori!AD34</f>
        <v>0</v>
      </c>
      <c r="AE29" s="131">
        <f>Seniori!AE34</f>
        <v>0</v>
      </c>
      <c r="AF29" s="131">
        <f>Seniori!AF34</f>
        <v>0</v>
      </c>
      <c r="AG29" s="131">
        <f>Seniori!AG34</f>
        <v>0</v>
      </c>
      <c r="AH29" s="131">
        <f>Seniori!AH34</f>
        <v>0</v>
      </c>
      <c r="AI29" s="131">
        <f>Seniori!AI34</f>
        <v>0</v>
      </c>
      <c r="AJ29" s="131">
        <f>Seniori!AJ34</f>
        <v>0</v>
      </c>
      <c r="AK29" s="131">
        <f>Seniori!AK34</f>
        <v>0</v>
      </c>
      <c r="AL29" s="131">
        <f>Seniori!AL34</f>
        <v>0</v>
      </c>
      <c r="AM29" s="131">
        <f>Seniori!AM34</f>
        <v>16</v>
      </c>
      <c r="AN29" s="131">
        <f>Seniori!AN34</f>
        <v>0</v>
      </c>
      <c r="AO29" s="131">
        <f>Seniori!AO34</f>
        <v>0</v>
      </c>
      <c r="AP29" s="131">
        <f>Seniori!AP34</f>
        <v>0</v>
      </c>
      <c r="AQ29" s="131">
        <f>Seniori!AQ34</f>
        <v>0</v>
      </c>
      <c r="AR29" s="131">
        <f>Seniori!AR34</f>
        <v>0</v>
      </c>
      <c r="AS29" s="131">
        <f>Seniori!AS34</f>
        <v>0</v>
      </c>
      <c r="AT29" s="131">
        <f>Seniori!AT34</f>
        <v>0</v>
      </c>
      <c r="AU29" s="131">
        <f>Seniori!AU34</f>
        <v>0</v>
      </c>
      <c r="AV29" s="131">
        <f>Seniori!AV34</f>
        <v>0</v>
      </c>
      <c r="AW29" s="131">
        <f>Seniori!AW34</f>
        <v>0</v>
      </c>
      <c r="AX29" s="131">
        <f>Seniori!AX34</f>
        <v>0</v>
      </c>
      <c r="AY29" s="131">
        <f>Seniori!AY34</f>
        <v>0</v>
      </c>
      <c r="AZ29" s="131">
        <f>Seniori!AZ34</f>
        <v>0</v>
      </c>
      <c r="BA29" s="131">
        <f>Seniori!BA34</f>
        <v>0</v>
      </c>
      <c r="BB29" s="131">
        <f>Seniori!BB34</f>
        <v>0</v>
      </c>
      <c r="BC29" s="131">
        <f>Seniori!BC34</f>
        <v>0</v>
      </c>
      <c r="BD29" s="131">
        <f>Seniori!BD34</f>
        <v>0</v>
      </c>
      <c r="BE29" s="131">
        <f>Seniori!BE34</f>
        <v>0</v>
      </c>
      <c r="BF29" s="131">
        <f>Seniori!BF34</f>
        <v>0</v>
      </c>
      <c r="BG29" s="131">
        <f>Seniori!BG34</f>
        <v>0</v>
      </c>
      <c r="BH29" s="131">
        <f>Seniori!BH34</f>
        <v>0</v>
      </c>
      <c r="BI29" s="131">
        <f>Seniori!BI34</f>
        <v>0</v>
      </c>
      <c r="BJ29" s="131">
        <f>Seniori!BJ34</f>
        <v>0</v>
      </c>
      <c r="BK29" s="131">
        <f>Seniori!BK34</f>
        <v>0</v>
      </c>
      <c r="BL29" s="131">
        <f>Seniori!BL34</f>
        <v>0</v>
      </c>
      <c r="BM29" s="131">
        <f>Seniori!BM34</f>
        <v>0</v>
      </c>
      <c r="BN29" s="131">
        <f>Seniori!BN34</f>
        <v>0</v>
      </c>
      <c r="BO29" s="131">
        <f>Seniori!BO34</f>
        <v>0</v>
      </c>
      <c r="BP29" s="131">
        <f>Seniori!BP34</f>
        <v>0</v>
      </c>
      <c r="BQ29" s="131">
        <f>Seniori!BQ34</f>
        <v>0</v>
      </c>
      <c r="BR29" s="131">
        <f>Seniori!BR34</f>
        <v>0</v>
      </c>
      <c r="BS29" s="131">
        <f>Seniori!BS34</f>
        <v>0</v>
      </c>
      <c r="BT29" s="131">
        <f>Seniori!BT34</f>
        <v>4</v>
      </c>
      <c r="BU29" s="131">
        <f>Seniori!BU34</f>
        <v>6</v>
      </c>
      <c r="BV29" s="131">
        <f>Seniori!BV34</f>
        <v>0</v>
      </c>
      <c r="BW29" s="131">
        <f>Seniori!BW34</f>
        <v>0</v>
      </c>
      <c r="BX29" s="131">
        <f>Seniori!BX34</f>
        <v>0</v>
      </c>
      <c r="BY29" s="131">
        <f>Seniori!BY34</f>
        <v>0</v>
      </c>
      <c r="BZ29" s="131">
        <f>Seniori!BZ34</f>
        <v>0</v>
      </c>
      <c r="CA29" s="131">
        <f>Seniori!CA34</f>
        <v>0</v>
      </c>
      <c r="CB29" s="131">
        <f>Seniori!CB34</f>
        <v>0</v>
      </c>
      <c r="CC29" s="131">
        <f>Seniori!CC34</f>
        <v>0</v>
      </c>
      <c r="CD29" s="131">
        <f>Seniori!CD34</f>
        <v>0</v>
      </c>
      <c r="CE29" s="131">
        <f>Seniori!CE34</f>
        <v>0</v>
      </c>
      <c r="CF29" s="131">
        <f>Seniori!CF34</f>
        <v>0</v>
      </c>
      <c r="CG29" s="131">
        <f>Seniori!CG34</f>
        <v>0</v>
      </c>
      <c r="CH29" s="131">
        <f>Seniori!CH34</f>
        <v>0</v>
      </c>
      <c r="CI29" s="131">
        <f>Seniori!CI34</f>
        <v>0</v>
      </c>
      <c r="CJ29" s="131">
        <f>Seniori!CJ34</f>
        <v>0</v>
      </c>
      <c r="CK29" s="131">
        <f>Seniori!CK34</f>
        <v>0</v>
      </c>
      <c r="CL29" s="131">
        <f>Seniori!CL34</f>
        <v>0</v>
      </c>
      <c r="CM29" s="131">
        <f>Seniori!CM34</f>
        <v>0</v>
      </c>
      <c r="CN29" s="131">
        <f>Seniori!CN34</f>
        <v>0</v>
      </c>
      <c r="CO29" s="131">
        <f>Seniori!CO34</f>
        <v>0</v>
      </c>
      <c r="CP29" s="131">
        <f>Seniori!CP34</f>
        <v>0</v>
      </c>
      <c r="CQ29" s="131">
        <f>Seniori!CQ34</f>
        <v>0</v>
      </c>
      <c r="CR29" s="131">
        <f>Seniori!CR34</f>
        <v>0</v>
      </c>
      <c r="CS29" s="131">
        <f>Seniori!CS34</f>
        <v>0</v>
      </c>
      <c r="CT29" s="131">
        <f>Seniori!CT34</f>
        <v>0</v>
      </c>
      <c r="CU29" s="131">
        <f>Seniori!CU34</f>
        <v>0</v>
      </c>
      <c r="CV29" s="131">
        <f>Seniori!CV34</f>
        <v>0</v>
      </c>
      <c r="CW29" s="131">
        <f>Seniori!CW34</f>
        <v>0</v>
      </c>
      <c r="CX29" s="131">
        <f>Seniori!CX34</f>
        <v>0</v>
      </c>
      <c r="CY29" s="131">
        <f>Seniori!CY34</f>
        <v>0</v>
      </c>
      <c r="CZ29" s="131">
        <f>Seniori!CZ34</f>
        <v>0</v>
      </c>
      <c r="DA29" s="131">
        <f>Seniori!DA34</f>
        <v>0</v>
      </c>
      <c r="DB29" s="131">
        <f>Seniori!DB34</f>
        <v>0</v>
      </c>
      <c r="DC29" s="131">
        <f>Seniori!DC34</f>
        <v>0</v>
      </c>
      <c r="DD29" s="131">
        <f>Seniori!DD34</f>
        <v>0</v>
      </c>
      <c r="DE29" s="131">
        <f>Seniori!DE34</f>
        <v>0</v>
      </c>
      <c r="DF29" s="131">
        <f>Seniori!DF34</f>
        <v>0</v>
      </c>
      <c r="DG29" s="131">
        <f>Seniori!DG34</f>
        <v>8</v>
      </c>
      <c r="DH29" s="131">
        <f>Seniori!DH34</f>
        <v>0</v>
      </c>
      <c r="DI29" s="131">
        <f>Seniori!DI34</f>
        <v>0</v>
      </c>
      <c r="DJ29" s="131">
        <f>Seniori!DJ34</f>
        <v>0</v>
      </c>
      <c r="DK29" s="131">
        <f>Seniori!DK34</f>
        <v>0</v>
      </c>
      <c r="DL29" s="131">
        <f>Seniori!DL34</f>
        <v>0</v>
      </c>
      <c r="DM29" s="131">
        <f>Seniori!DM34</f>
        <v>0</v>
      </c>
      <c r="DN29" s="131">
        <f>Seniori!DN34</f>
        <v>10</v>
      </c>
      <c r="DO29" s="131">
        <f>Seniori!DO34</f>
        <v>0</v>
      </c>
      <c r="DP29" s="131">
        <f>Seniori!DP34</f>
        <v>0</v>
      </c>
      <c r="DQ29" s="131">
        <f>Seniori!DQ34</f>
        <v>0</v>
      </c>
      <c r="DR29" s="131">
        <f>Seniori!DR34</f>
        <v>0</v>
      </c>
      <c r="DS29" s="131">
        <f>Seniori!DS34</f>
        <v>0</v>
      </c>
      <c r="DT29" s="131">
        <f>Seniori!DT34</f>
        <v>0</v>
      </c>
      <c r="DU29" s="131">
        <f>Seniori!DU34</f>
        <v>0</v>
      </c>
      <c r="DV29" s="131">
        <f>Seniori!DV34</f>
        <v>0</v>
      </c>
      <c r="DW29" s="131">
        <f>Seniori!DW34</f>
        <v>0</v>
      </c>
      <c r="DX29" s="131">
        <f>Seniori!DX34</f>
        <v>0</v>
      </c>
      <c r="DY29" s="131">
        <f>Seniori!DY34</f>
        <v>0</v>
      </c>
      <c r="DZ29" s="131">
        <f>Seniori!DZ34</f>
        <v>0</v>
      </c>
      <c r="EA29" s="131">
        <f>Seniori!EA34</f>
        <v>0</v>
      </c>
      <c r="EB29" s="131">
        <f>Seniori!EB34</f>
        <v>0</v>
      </c>
      <c r="EC29" s="131">
        <f>Seniori!EC34</f>
        <v>0</v>
      </c>
      <c r="ED29" s="131">
        <f>Seniori!ED34</f>
        <v>0</v>
      </c>
      <c r="EE29" s="131">
        <f>Seniori!EE34</f>
        <v>0</v>
      </c>
      <c r="EF29" s="131">
        <f>Seniori!EF34</f>
        <v>0</v>
      </c>
      <c r="EG29" s="131">
        <f>Seniori!EG34</f>
        <v>0</v>
      </c>
      <c r="EH29" s="131">
        <f>Seniori!EH34</f>
        <v>0</v>
      </c>
      <c r="EI29" s="131">
        <f>Seniori!EI34</f>
        <v>0</v>
      </c>
      <c r="EJ29" s="131">
        <f>Seniori!EJ34</f>
        <v>0</v>
      </c>
      <c r="EK29" s="131">
        <f>Seniori!EK34</f>
        <v>0</v>
      </c>
      <c r="EL29" s="131">
        <f>Seniori!EL34</f>
        <v>0</v>
      </c>
      <c r="EM29" s="131">
        <f>Seniori!EM34</f>
        <v>0</v>
      </c>
      <c r="EN29" s="131">
        <f>Seniori!EN34</f>
        <v>0</v>
      </c>
      <c r="EO29" s="131">
        <f>Seniori!EO34</f>
        <v>0</v>
      </c>
      <c r="EP29" s="131">
        <f>Seniori!EP34</f>
        <v>0</v>
      </c>
      <c r="EQ29" s="131">
        <f>Seniori!EQ34</f>
        <v>0</v>
      </c>
      <c r="ER29" s="131">
        <f>Seniori!ER34</f>
        <v>0</v>
      </c>
      <c r="ES29" s="131">
        <f>Seniori!ES34</f>
        <v>0</v>
      </c>
      <c r="ET29" s="131">
        <f>Seniori!ET34</f>
        <v>0</v>
      </c>
      <c r="EU29" s="131">
        <f>Seniori!EU34</f>
        <v>0</v>
      </c>
      <c r="EV29" s="131">
        <f>Seniori!EV34</f>
        <v>0</v>
      </c>
      <c r="EW29" s="131">
        <f>Seniori!EW34</f>
        <v>0</v>
      </c>
      <c r="EX29" s="131">
        <f>Seniori!EX34</f>
        <v>0</v>
      </c>
      <c r="EY29" s="131">
        <f>Seniori!EY34</f>
        <v>0</v>
      </c>
      <c r="EZ29" s="131">
        <f>Seniori!EZ34</f>
        <v>0</v>
      </c>
      <c r="FA29" s="131">
        <f>Seniori!FA34</f>
        <v>0</v>
      </c>
      <c r="FB29" s="131">
        <f>Seniori!FB34</f>
        <v>0</v>
      </c>
      <c r="FC29" s="131">
        <f>Seniori!FC34</f>
        <v>0</v>
      </c>
      <c r="FD29" s="131">
        <f>Seniori!FD34</f>
        <v>0</v>
      </c>
      <c r="FE29" s="131">
        <f>Seniori!FE34</f>
        <v>0</v>
      </c>
      <c r="FF29" s="131">
        <f>Seniori!FF34</f>
        <v>0</v>
      </c>
      <c r="FG29" s="131">
        <f>Seniori!FG34</f>
        <v>0</v>
      </c>
      <c r="FH29" s="131">
        <f>Seniori!FH34</f>
        <v>0</v>
      </c>
      <c r="FI29" s="131">
        <f>Seniori!FI34</f>
        <v>0</v>
      </c>
      <c r="FJ29" s="131">
        <f>Seniori!FJ34</f>
        <v>0</v>
      </c>
      <c r="FK29" s="131">
        <f>Seniori!FK34</f>
        <v>0</v>
      </c>
      <c r="FL29" s="131">
        <f>Seniori!FL34</f>
        <v>0</v>
      </c>
      <c r="FM29" s="131">
        <f>Seniori!FM34</f>
        <v>0</v>
      </c>
      <c r="FN29" s="131">
        <f>Seniori!FN34</f>
        <v>0</v>
      </c>
      <c r="FO29" s="131">
        <f>Seniori!FO34</f>
        <v>0</v>
      </c>
      <c r="FP29" s="131">
        <f>Seniori!FP34</f>
        <v>0</v>
      </c>
      <c r="FQ29" s="131">
        <f>Seniori!FQ34</f>
        <v>0</v>
      </c>
      <c r="FR29" s="131">
        <f>Seniori!FR34</f>
        <v>0</v>
      </c>
      <c r="FS29" s="131">
        <f>Seniori!FS34</f>
        <v>0</v>
      </c>
      <c r="FT29" s="131">
        <f>Seniori!FT34</f>
        <v>0</v>
      </c>
      <c r="FU29" s="131">
        <f>Seniori!FU34</f>
        <v>0</v>
      </c>
      <c r="FV29" s="131">
        <f>Seniori!FV34</f>
        <v>0</v>
      </c>
      <c r="FW29" s="131">
        <f>Seniori!FW34</f>
        <v>0</v>
      </c>
      <c r="FX29" s="131">
        <f>Seniori!FX34</f>
        <v>0</v>
      </c>
      <c r="FY29" s="131">
        <f>Seniori!FY34</f>
        <v>0</v>
      </c>
      <c r="FZ29" s="131">
        <f>Seniori!FZ34</f>
        <v>0</v>
      </c>
      <c r="GA29" s="131">
        <f>Seniori!GA34</f>
        <v>0</v>
      </c>
      <c r="GB29" s="131">
        <f>Seniori!GB34</f>
        <v>0</v>
      </c>
      <c r="GC29" s="131">
        <f>Seniori!GC34</f>
        <v>0</v>
      </c>
      <c r="GD29" s="131">
        <f>Seniori!GD34</f>
        <v>0</v>
      </c>
      <c r="GE29" s="131">
        <f>Seniori!GE34</f>
        <v>0</v>
      </c>
      <c r="GF29" s="131">
        <f>Seniori!GF34</f>
        <v>0</v>
      </c>
      <c r="GG29" s="131">
        <f>Seniori!GG34</f>
        <v>0</v>
      </c>
      <c r="GH29" s="131">
        <f>Seniori!GH34</f>
        <v>0</v>
      </c>
      <c r="GI29" s="131">
        <f>Seniori!GI34</f>
        <v>0</v>
      </c>
      <c r="GJ29" s="131">
        <f>Seniori!GJ34</f>
        <v>0</v>
      </c>
      <c r="GK29" s="131">
        <f>Seniori!GK34</f>
        <v>0</v>
      </c>
      <c r="GL29" s="131">
        <f>Seniori!GL34</f>
        <v>0</v>
      </c>
      <c r="GM29" s="131">
        <f>Seniori!GM34</f>
        <v>0</v>
      </c>
      <c r="GN29" s="131">
        <f>Seniori!GN34</f>
        <v>0</v>
      </c>
      <c r="GO29" s="131">
        <f>Seniori!GO34</f>
        <v>0</v>
      </c>
      <c r="GP29" s="131">
        <f>Seniori!GP34</f>
        <v>0</v>
      </c>
      <c r="GQ29" s="131">
        <f>Seniori!GQ34</f>
        <v>0</v>
      </c>
      <c r="GR29" s="131">
        <f>Seniori!GR34</f>
        <v>0</v>
      </c>
      <c r="GS29" s="131">
        <f>Seniori!GS34</f>
        <v>0</v>
      </c>
      <c r="GT29" s="131">
        <f>Seniori!GT34</f>
        <v>0</v>
      </c>
      <c r="GU29" s="131">
        <f>Seniori!GU34</f>
        <v>0</v>
      </c>
      <c r="GV29" s="131">
        <f>Seniori!GV34</f>
        <v>0</v>
      </c>
      <c r="GW29" s="131">
        <f>Seniori!GW34</f>
        <v>0</v>
      </c>
      <c r="GX29" s="131">
        <f>Seniori!GX34</f>
        <v>0</v>
      </c>
      <c r="GY29" s="131">
        <f>Seniori!GY34</f>
        <v>0</v>
      </c>
      <c r="GZ29" s="131">
        <f>Seniori!GZ34</f>
        <v>0</v>
      </c>
      <c r="HA29" s="131">
        <f>Seniori!HA34</f>
        <v>0</v>
      </c>
      <c r="HB29" s="131">
        <f>Seniori!HB34</f>
        <v>0</v>
      </c>
      <c r="HC29" s="131">
        <f>Seniori!HC34</f>
        <v>0</v>
      </c>
      <c r="HD29" s="131">
        <f>Seniori!HD34</f>
        <v>0</v>
      </c>
      <c r="HE29" s="131">
        <f>Seniori!HE34</f>
        <v>0</v>
      </c>
      <c r="HF29" s="131">
        <f>Seniori!HF34</f>
        <v>0</v>
      </c>
      <c r="HG29" s="131">
        <f>Seniori!HG34</f>
        <v>0</v>
      </c>
      <c r="HH29" s="131">
        <f>Seniori!HH34</f>
        <v>0</v>
      </c>
      <c r="HI29" s="131">
        <f>Seniori!HI34</f>
        <v>0</v>
      </c>
      <c r="HJ29" s="131">
        <f>Seniori!HJ34</f>
        <v>0</v>
      </c>
      <c r="HK29" s="131">
        <f>Seniori!HK34</f>
        <v>0</v>
      </c>
      <c r="HL29" s="131">
        <f>Seniori!HL34</f>
        <v>0</v>
      </c>
      <c r="HM29" s="131">
        <f>Seniori!HM34</f>
        <v>0</v>
      </c>
      <c r="HN29" s="131">
        <f>Seniori!HN34</f>
        <v>0</v>
      </c>
      <c r="HO29" s="131">
        <f>Seniori!HO34</f>
        <v>0</v>
      </c>
      <c r="HP29" s="131">
        <f>Seniori!HP34</f>
        <v>0</v>
      </c>
      <c r="HQ29" s="131">
        <f>Seniori!HQ34</f>
        <v>0</v>
      </c>
      <c r="HR29" s="131">
        <f>Seniori!HR34</f>
        <v>0</v>
      </c>
      <c r="HS29" s="131">
        <f>Seniori!HS34</f>
        <v>0</v>
      </c>
      <c r="HT29" s="131">
        <f>Seniori!HT34</f>
        <v>0</v>
      </c>
      <c r="HU29" s="131">
        <f>Seniori!HU34</f>
        <v>0</v>
      </c>
      <c r="HV29" s="131">
        <f>Seniori!HV34</f>
        <v>0</v>
      </c>
      <c r="HW29" s="131">
        <f>Seniori!HW34</f>
        <v>0</v>
      </c>
      <c r="HX29" s="131">
        <f>Seniori!HX34</f>
        <v>0</v>
      </c>
      <c r="HY29" s="131">
        <f>Seniori!HY34</f>
        <v>0</v>
      </c>
      <c r="HZ29" s="131">
        <f>Seniori!HZ34</f>
        <v>0</v>
      </c>
      <c r="IA29" s="131">
        <f>Seniori!IA34</f>
        <v>0</v>
      </c>
      <c r="IB29" s="131">
        <f>Seniori!IB34</f>
        <v>0</v>
      </c>
      <c r="IC29" s="131">
        <f>Seniori!IC34</f>
        <v>0</v>
      </c>
      <c r="ID29" s="131">
        <f>Seniori!ID34</f>
        <v>0</v>
      </c>
      <c r="IE29" s="131">
        <f>Seniori!IE34</f>
        <v>0</v>
      </c>
      <c r="IF29" s="131">
        <f>Seniori!IF34</f>
        <v>0</v>
      </c>
      <c r="IG29" s="131">
        <f>Seniori!IG34</f>
        <v>0</v>
      </c>
      <c r="IH29" s="131">
        <f>Seniori!IH34</f>
        <v>0</v>
      </c>
      <c r="II29" s="131">
        <f>Seniori!II34</f>
        <v>0</v>
      </c>
      <c r="IJ29" s="131">
        <f>Seniori!IJ34</f>
        <v>0</v>
      </c>
      <c r="IK29" s="131">
        <f>Seniori!IK34</f>
        <v>0</v>
      </c>
      <c r="IL29" s="131">
        <f>Seniori!IL34</f>
        <v>0</v>
      </c>
      <c r="IM29" s="131">
        <f>Seniori!IM34</f>
        <v>0</v>
      </c>
      <c r="IN29" s="131">
        <f>Seniori!IN34</f>
        <v>0</v>
      </c>
      <c r="IO29" s="131">
        <f>Seniori!IO34</f>
        <v>0</v>
      </c>
      <c r="IP29" s="131">
        <f>Seniori!IP34</f>
        <v>0</v>
      </c>
      <c r="IQ29" s="131">
        <f>Seniori!IQ34</f>
        <v>0</v>
      </c>
      <c r="IR29" s="131">
        <f>Seniori!IR34</f>
        <v>0</v>
      </c>
      <c r="IS29" s="131">
        <f>Seniori!IS34</f>
        <v>0</v>
      </c>
      <c r="IT29" s="131">
        <f>Seniori!IT34</f>
        <v>0</v>
      </c>
      <c r="IU29" s="131">
        <f>Seniori!IU34</f>
        <v>0</v>
      </c>
      <c r="IV29" s="131">
        <f>Seniori!IV34</f>
        <v>0</v>
      </c>
      <c r="IW29" s="131">
        <f>Seniori!IW34</f>
        <v>0</v>
      </c>
      <c r="IX29" s="131">
        <f>Seniori!IX34</f>
        <v>0</v>
      </c>
      <c r="IY29" s="131">
        <f>Seniori!IY34</f>
        <v>0</v>
      </c>
      <c r="IZ29" s="131">
        <f>Seniori!IZ34</f>
        <v>0</v>
      </c>
      <c r="JA29" s="131">
        <f>Seniori!JA34</f>
        <v>0</v>
      </c>
      <c r="JB29" s="131">
        <f>Seniori!JB34</f>
        <v>0</v>
      </c>
      <c r="JC29" s="131">
        <f>Seniori!JC34</f>
        <v>0</v>
      </c>
      <c r="JD29" s="131">
        <f>Seniori!JD34</f>
        <v>0</v>
      </c>
      <c r="JE29" s="131">
        <f>Seniori!JE34</f>
        <v>0</v>
      </c>
      <c r="JF29" s="131">
        <f>Seniori!JF34</f>
        <v>0</v>
      </c>
      <c r="JG29" s="131">
        <f>Seniori!JG34</f>
        <v>0</v>
      </c>
      <c r="JH29" s="131">
        <f>Seniori!JH34</f>
        <v>0</v>
      </c>
      <c r="JI29" s="131">
        <f>Seniori!JI34</f>
        <v>0</v>
      </c>
      <c r="JJ29" s="131">
        <f>Seniori!JJ34</f>
        <v>0</v>
      </c>
      <c r="JK29" s="131">
        <f>Seniori!JK34</f>
        <v>0</v>
      </c>
      <c r="JL29" s="131">
        <f>Seniori!JL34</f>
        <v>0</v>
      </c>
      <c r="JM29" s="131">
        <f>Seniori!JM34</f>
        <v>0</v>
      </c>
      <c r="JN29" s="131">
        <f>Seniori!JN34</f>
        <v>0</v>
      </c>
      <c r="JO29" s="131">
        <f>Seniori!JO34</f>
        <v>0</v>
      </c>
      <c r="JP29" s="131">
        <f>Seniori!JP34</f>
        <v>0</v>
      </c>
      <c r="JQ29" s="131">
        <f>Seniori!JQ34</f>
        <v>0</v>
      </c>
      <c r="JR29" s="131">
        <f>Seniori!JR34</f>
        <v>0</v>
      </c>
      <c r="JS29" s="131">
        <f>Seniori!JS34</f>
        <v>0</v>
      </c>
      <c r="JT29" s="131">
        <f>Seniori!JT34</f>
        <v>19</v>
      </c>
      <c r="JU29" s="131">
        <f>Seniori!JU34</f>
        <v>0</v>
      </c>
      <c r="JV29" s="131">
        <f>Seniori!JV34</f>
        <v>0</v>
      </c>
      <c r="JW29" s="131">
        <f>Seniori!JW34</f>
        <v>0</v>
      </c>
      <c r="JX29" s="131">
        <f>Seniori!JX34</f>
        <v>0</v>
      </c>
      <c r="JY29" s="131">
        <f>Seniori!JY34</f>
        <v>0</v>
      </c>
      <c r="JZ29" s="131">
        <f>Seniori!JZ34</f>
        <v>0</v>
      </c>
      <c r="KA29" s="131">
        <f>Seniori!KA34</f>
        <v>0</v>
      </c>
      <c r="KB29" s="131">
        <f>Seniori!KB34</f>
        <v>0</v>
      </c>
      <c r="KC29" s="131">
        <f>Seniori!KC34</f>
        <v>0</v>
      </c>
      <c r="KD29" s="131">
        <f>Seniori!KD34</f>
        <v>0</v>
      </c>
      <c r="KE29" s="131">
        <f>Seniori!KE34</f>
        <v>0</v>
      </c>
      <c r="KF29" s="131">
        <f>Seniori!KF34</f>
        <v>0</v>
      </c>
      <c r="KG29" s="131">
        <f>Seniori!KG34</f>
        <v>19</v>
      </c>
      <c r="KH29" s="131">
        <f>Seniori!KH34</f>
        <v>0</v>
      </c>
      <c r="KI29" s="131">
        <f>Seniori!KI34</f>
        <v>0</v>
      </c>
      <c r="KJ29" s="131">
        <f>Seniori!KJ34</f>
        <v>0</v>
      </c>
      <c r="KK29" s="131">
        <f>Seniori!KK34</f>
        <v>0</v>
      </c>
      <c r="KL29" s="131">
        <f>Seniori!KL34</f>
        <v>0</v>
      </c>
      <c r="KM29" s="131">
        <f>Seniori!KM34</f>
        <v>0</v>
      </c>
      <c r="KN29" s="131">
        <f>Seniori!KN34</f>
        <v>0</v>
      </c>
      <c r="KO29" s="131">
        <f>Seniori!KO34</f>
        <v>0</v>
      </c>
      <c r="KP29" s="131">
        <f>Seniori!KP34</f>
        <v>0</v>
      </c>
      <c r="KQ29" s="131">
        <f>Seniori!KQ34</f>
        <v>0</v>
      </c>
      <c r="KR29" s="131">
        <f>Seniori!KR34</f>
        <v>0</v>
      </c>
      <c r="KS29" s="131">
        <f>Seniori!KS34</f>
        <v>0</v>
      </c>
      <c r="KT29" s="131">
        <f>Seniori!KT34</f>
        <v>0</v>
      </c>
      <c r="KU29" s="131">
        <f>Seniori!KU34</f>
        <v>0</v>
      </c>
      <c r="KV29" s="131">
        <f>Seniori!KV34</f>
        <v>0</v>
      </c>
      <c r="KW29" s="131">
        <f>Seniori!KW34</f>
        <v>0</v>
      </c>
      <c r="KX29" s="131">
        <f>Seniori!KX34</f>
        <v>0</v>
      </c>
      <c r="KY29" s="131">
        <f>Seniori!KY34</f>
        <v>0</v>
      </c>
      <c r="KZ29" s="131">
        <f>Seniori!KZ34</f>
        <v>0</v>
      </c>
      <c r="LA29" s="131">
        <f>Seniori!LA34</f>
        <v>0</v>
      </c>
      <c r="LB29" s="131">
        <f>Seniori!LB34</f>
        <v>0</v>
      </c>
      <c r="LC29" s="131">
        <f>Seniori!LC34</f>
        <v>0</v>
      </c>
      <c r="LD29" s="131">
        <f>Seniori!LD34</f>
        <v>0</v>
      </c>
      <c r="LE29" s="131">
        <f>Seniori!LE34</f>
        <v>0</v>
      </c>
      <c r="LF29" s="131">
        <f>Seniori!LF34</f>
        <v>0</v>
      </c>
      <c r="LG29" s="131">
        <f>Seniori!LG34</f>
        <v>0</v>
      </c>
      <c r="LH29" s="131">
        <f>Seniori!LH34</f>
        <v>0</v>
      </c>
      <c r="LI29" s="131">
        <f>Seniori!LI34</f>
        <v>0</v>
      </c>
      <c r="LJ29" s="131">
        <f>Seniori!LJ34</f>
        <v>0</v>
      </c>
      <c r="LK29" s="131">
        <f>Seniori!LK34</f>
        <v>0</v>
      </c>
      <c r="LL29" s="131">
        <f>Seniori!LL34</f>
        <v>0</v>
      </c>
      <c r="LM29" s="131">
        <f>Seniori!LM34</f>
        <v>0</v>
      </c>
      <c r="LN29" s="131">
        <f>Seniori!LN34</f>
        <v>0</v>
      </c>
      <c r="LO29" s="131">
        <f>Seniori!LO34</f>
        <v>0</v>
      </c>
      <c r="LP29" s="131">
        <f>Seniori!LP34</f>
        <v>0</v>
      </c>
      <c r="LQ29" s="131">
        <f>Seniori!LQ34</f>
        <v>0</v>
      </c>
      <c r="LR29" s="131">
        <f>Seniori!LR34</f>
        <v>0</v>
      </c>
      <c r="LS29" s="131">
        <f>Seniori!LS34</f>
        <v>0</v>
      </c>
      <c r="LT29" s="131">
        <f>Seniori!LT34</f>
        <v>0</v>
      </c>
      <c r="LU29" s="131">
        <f>Seniori!LU34</f>
        <v>0</v>
      </c>
      <c r="LV29" s="131">
        <f>Seniori!LV34</f>
        <v>0</v>
      </c>
      <c r="LW29" s="131">
        <f>Seniori!LW34</f>
        <v>0</v>
      </c>
      <c r="LX29" s="131">
        <f>Seniori!LX34</f>
        <v>0</v>
      </c>
      <c r="LY29" s="131">
        <f>Seniori!LY34</f>
        <v>0</v>
      </c>
      <c r="LZ29" s="131">
        <f>Seniori!LZ34</f>
        <v>0</v>
      </c>
      <c r="MA29" s="131">
        <f>Seniori!MA34</f>
        <v>0</v>
      </c>
      <c r="MB29" s="131">
        <f>Seniori!MB34</f>
        <v>0</v>
      </c>
      <c r="MC29" s="131">
        <f>Seniori!MC34</f>
        <v>0</v>
      </c>
      <c r="MD29" s="131">
        <f>Seniori!MD34</f>
        <v>0</v>
      </c>
      <c r="ME29" s="131">
        <f>Seniori!ME34</f>
        <v>0</v>
      </c>
    </row>
    <row r="30" spans="1:343" s="1" customFormat="1" ht="18" customHeight="1" x14ac:dyDescent="0.2">
      <c r="A30" s="12">
        <v>22</v>
      </c>
      <c r="B30" s="11" t="s">
        <v>301</v>
      </c>
      <c r="C30" s="1">
        <v>11767</v>
      </c>
      <c r="D30" s="1">
        <v>2005</v>
      </c>
      <c r="E30" s="4" t="s">
        <v>193</v>
      </c>
      <c r="F30" s="1">
        <v>8039</v>
      </c>
      <c r="G30" s="9" t="s">
        <v>220</v>
      </c>
      <c r="H30" s="4" t="s">
        <v>83</v>
      </c>
      <c r="I30" s="1">
        <f t="shared" si="2"/>
        <v>80.600000000000009</v>
      </c>
      <c r="J30" s="12">
        <f>Tabuľka3[[#This Row],[Stĺpec9]]</f>
        <v>80.600000000000009</v>
      </c>
      <c r="K30" s="131">
        <f>Juniori!K24</f>
        <v>0</v>
      </c>
      <c r="L30" s="131">
        <f>Juniori!L24</f>
        <v>0</v>
      </c>
      <c r="M30" s="131">
        <f>Juniori!M24</f>
        <v>0</v>
      </c>
      <c r="N30" s="131">
        <f>Juniori!N24</f>
        <v>0</v>
      </c>
      <c r="O30" s="131">
        <f>Juniori!O24</f>
        <v>0</v>
      </c>
      <c r="P30" s="131">
        <f>Juniori!P24</f>
        <v>0</v>
      </c>
      <c r="Q30" s="131">
        <f>Juniori!Q24</f>
        <v>0</v>
      </c>
      <c r="R30" s="131">
        <f>Juniori!R24</f>
        <v>0</v>
      </c>
      <c r="S30" s="131">
        <f>Juniori!S24</f>
        <v>0</v>
      </c>
      <c r="T30" s="131">
        <f>Juniori!T24</f>
        <v>0</v>
      </c>
      <c r="U30" s="131">
        <f>Juniori!U24</f>
        <v>0</v>
      </c>
      <c r="V30" s="131">
        <f>Juniori!V24</f>
        <v>0</v>
      </c>
      <c r="W30" s="131">
        <f>Juniori!W24</f>
        <v>0</v>
      </c>
      <c r="X30" s="131">
        <f>Juniori!X24</f>
        <v>0</v>
      </c>
      <c r="Y30" s="131">
        <f>Juniori!Y24</f>
        <v>0</v>
      </c>
      <c r="Z30" s="131">
        <f>Juniori!Z24</f>
        <v>0</v>
      </c>
      <c r="AA30" s="131">
        <f>Juniori!AA24</f>
        <v>0</v>
      </c>
      <c r="AB30" s="131">
        <f>Juniori!AB24</f>
        <v>0</v>
      </c>
      <c r="AC30" s="131">
        <f>Juniori!AC24</f>
        <v>0</v>
      </c>
      <c r="AD30" s="131">
        <f>Juniori!AD24</f>
        <v>0</v>
      </c>
      <c r="AE30" s="131">
        <f>Juniori!AE24</f>
        <v>0</v>
      </c>
      <c r="AF30" s="131">
        <f>Juniori!AF24</f>
        <v>0</v>
      </c>
      <c r="AG30" s="131">
        <f>Juniori!AG24</f>
        <v>0</v>
      </c>
      <c r="AH30" s="131">
        <f>Juniori!AH24</f>
        <v>0</v>
      </c>
      <c r="AI30" s="131">
        <f>Juniori!AI24</f>
        <v>0</v>
      </c>
      <c r="AJ30" s="131">
        <f>Juniori!AJ24</f>
        <v>0</v>
      </c>
      <c r="AK30" s="131">
        <f>Juniori!AK24</f>
        <v>2</v>
      </c>
      <c r="AL30" s="131">
        <f>Juniori!AL24</f>
        <v>5</v>
      </c>
      <c r="AM30" s="131">
        <f>Juniori!AM24</f>
        <v>0</v>
      </c>
      <c r="AN30" s="131">
        <f>Juniori!AN24</f>
        <v>0</v>
      </c>
      <c r="AO30" s="131">
        <f>Juniori!AO24</f>
        <v>0</v>
      </c>
      <c r="AP30" s="131">
        <f>Juniori!AP24</f>
        <v>0</v>
      </c>
      <c r="AQ30" s="131">
        <f>Juniori!AQ24</f>
        <v>0</v>
      </c>
      <c r="AR30" s="131">
        <f>Juniori!AR24</f>
        <v>0</v>
      </c>
      <c r="AS30" s="131">
        <f>Juniori!AS24</f>
        <v>0</v>
      </c>
      <c r="AT30" s="131">
        <f>Juniori!AT24</f>
        <v>0</v>
      </c>
      <c r="AU30" s="131">
        <f>Juniori!AU24</f>
        <v>0</v>
      </c>
      <c r="AV30" s="131">
        <f>Juniori!AV24</f>
        <v>0</v>
      </c>
      <c r="AW30" s="131">
        <f>Juniori!AW24</f>
        <v>0</v>
      </c>
      <c r="AX30" s="131">
        <f>Juniori!AX24</f>
        <v>0</v>
      </c>
      <c r="AY30" s="131">
        <f>Juniori!AY24</f>
        <v>0</v>
      </c>
      <c r="AZ30" s="131">
        <f>Juniori!AZ24</f>
        <v>0</v>
      </c>
      <c r="BA30" s="131">
        <f>Juniori!BA24</f>
        <v>0</v>
      </c>
      <c r="BB30" s="131">
        <f>Juniori!BB24</f>
        <v>0</v>
      </c>
      <c r="BC30" s="131">
        <f>Juniori!BC24</f>
        <v>0</v>
      </c>
      <c r="BD30" s="131">
        <f>Juniori!BD24</f>
        <v>0</v>
      </c>
      <c r="BE30" s="131">
        <f>Juniori!BE24</f>
        <v>0</v>
      </c>
      <c r="BF30" s="131">
        <f>Juniori!BF24</f>
        <v>0</v>
      </c>
      <c r="BG30" s="131">
        <f>Juniori!BG24</f>
        <v>0</v>
      </c>
      <c r="BH30" s="131">
        <f>Juniori!BH24</f>
        <v>0</v>
      </c>
      <c r="BI30" s="131">
        <f>Juniori!BI24</f>
        <v>0</v>
      </c>
      <c r="BJ30" s="131">
        <f>Juniori!BJ24</f>
        <v>0</v>
      </c>
      <c r="BK30" s="131">
        <f>Juniori!BK24</f>
        <v>10</v>
      </c>
      <c r="BL30" s="131">
        <f>Juniori!BL24</f>
        <v>0</v>
      </c>
      <c r="BM30" s="131">
        <f>Juniori!BM24</f>
        <v>0</v>
      </c>
      <c r="BN30" s="131">
        <f>Juniori!BN24</f>
        <v>0</v>
      </c>
      <c r="BO30" s="131">
        <f>Juniori!BO24</f>
        <v>0</v>
      </c>
      <c r="BP30" s="131">
        <f>Juniori!BP24</f>
        <v>0</v>
      </c>
      <c r="BQ30" s="131">
        <f>Juniori!BQ24</f>
        <v>0</v>
      </c>
      <c r="BR30" s="131">
        <f>Juniori!BR24</f>
        <v>0</v>
      </c>
      <c r="BS30" s="131">
        <f>Juniori!BS24</f>
        <v>0</v>
      </c>
      <c r="BT30" s="131">
        <f>Juniori!BT24</f>
        <v>0</v>
      </c>
      <c r="BU30" s="131">
        <f>Juniori!BU24</f>
        <v>0</v>
      </c>
      <c r="BV30" s="131">
        <f>Juniori!BV24</f>
        <v>0</v>
      </c>
      <c r="BW30" s="131">
        <f>Juniori!BW24</f>
        <v>0</v>
      </c>
      <c r="BX30" s="131">
        <f>Juniori!BX24</f>
        <v>0</v>
      </c>
      <c r="BY30" s="131">
        <f>Juniori!BY24</f>
        <v>0</v>
      </c>
      <c r="BZ30" s="131">
        <f>Juniori!BZ24</f>
        <v>0</v>
      </c>
      <c r="CA30" s="131">
        <f>Juniori!CA24</f>
        <v>0</v>
      </c>
      <c r="CB30" s="131">
        <f>Juniori!CB24</f>
        <v>0</v>
      </c>
      <c r="CC30" s="131">
        <f>Juniori!CC24</f>
        <v>0</v>
      </c>
      <c r="CD30" s="131">
        <f>Juniori!CD24</f>
        <v>0</v>
      </c>
      <c r="CE30" s="131">
        <f>Juniori!CE24</f>
        <v>0</v>
      </c>
      <c r="CF30" s="131">
        <f>Juniori!CF24</f>
        <v>0</v>
      </c>
      <c r="CG30" s="131">
        <f>Juniori!CG24</f>
        <v>0</v>
      </c>
      <c r="CH30" s="131">
        <f>Juniori!CH24</f>
        <v>0</v>
      </c>
      <c r="CI30" s="131">
        <f>Juniori!CI24</f>
        <v>0</v>
      </c>
      <c r="CJ30" s="131">
        <f>Juniori!CJ24</f>
        <v>0</v>
      </c>
      <c r="CK30" s="131">
        <f>Juniori!CK24</f>
        <v>0</v>
      </c>
      <c r="CL30" s="131">
        <f>Juniori!CL24</f>
        <v>0</v>
      </c>
      <c r="CM30" s="131">
        <f>Juniori!CM24</f>
        <v>0</v>
      </c>
      <c r="CN30" s="131">
        <f>Juniori!CN24</f>
        <v>2</v>
      </c>
      <c r="CO30" s="131">
        <f>Juniori!CO24</f>
        <v>11</v>
      </c>
      <c r="CP30" s="131">
        <f>Juniori!CP24</f>
        <v>0</v>
      </c>
      <c r="CQ30" s="131">
        <f>Juniori!CQ24</f>
        <v>0</v>
      </c>
      <c r="CR30" s="131">
        <f>Juniori!CR24</f>
        <v>0</v>
      </c>
      <c r="CS30" s="131">
        <f>Juniori!CS24</f>
        <v>0</v>
      </c>
      <c r="CT30" s="131">
        <f>Juniori!CT24</f>
        <v>0</v>
      </c>
      <c r="CU30" s="131">
        <f>Juniori!CU24</f>
        <v>0</v>
      </c>
      <c r="CV30" s="131">
        <f>Juniori!CV24</f>
        <v>0</v>
      </c>
      <c r="CW30" s="131">
        <f>Juniori!CW24</f>
        <v>0</v>
      </c>
      <c r="CX30" s="131">
        <f>Juniori!CX24</f>
        <v>0</v>
      </c>
      <c r="CY30" s="131">
        <f>Juniori!CY24</f>
        <v>0</v>
      </c>
      <c r="CZ30" s="131">
        <f>Juniori!CZ24</f>
        <v>0</v>
      </c>
      <c r="DA30" s="131">
        <f>Juniori!DA24</f>
        <v>0</v>
      </c>
      <c r="DB30" s="131">
        <f>Juniori!DB24</f>
        <v>0</v>
      </c>
      <c r="DC30" s="131">
        <f>Juniori!DC24</f>
        <v>0</v>
      </c>
      <c r="DD30" s="131">
        <f>Juniori!DD24</f>
        <v>0</v>
      </c>
      <c r="DE30" s="131">
        <f>Juniori!DE24</f>
        <v>0</v>
      </c>
      <c r="DF30" s="131">
        <f>Juniori!DF24</f>
        <v>0</v>
      </c>
      <c r="DG30" s="131">
        <f>Juniori!DG24</f>
        <v>0</v>
      </c>
      <c r="DH30" s="131">
        <f>Juniori!DH24</f>
        <v>0</v>
      </c>
      <c r="DI30" s="131">
        <f>Juniori!DI24</f>
        <v>0</v>
      </c>
      <c r="DJ30" s="131">
        <f>Juniori!DJ24</f>
        <v>0</v>
      </c>
      <c r="DK30" s="131">
        <f>Juniori!DK24</f>
        <v>0</v>
      </c>
      <c r="DL30" s="131">
        <f>Juniori!DL24</f>
        <v>0</v>
      </c>
      <c r="DM30" s="131">
        <f>Juniori!DM24</f>
        <v>0</v>
      </c>
      <c r="DN30" s="131">
        <f>Juniori!DN24</f>
        <v>0</v>
      </c>
      <c r="DO30" s="131">
        <f>Juniori!DO24</f>
        <v>0</v>
      </c>
      <c r="DP30" s="131">
        <f>Juniori!DP24</f>
        <v>0</v>
      </c>
      <c r="DQ30" s="131">
        <f>Juniori!DQ24</f>
        <v>0</v>
      </c>
      <c r="DR30" s="131">
        <f>Juniori!DR24</f>
        <v>0</v>
      </c>
      <c r="DS30" s="131">
        <f>Juniori!DS24</f>
        <v>0</v>
      </c>
      <c r="DT30" s="131">
        <f>Juniori!DT24</f>
        <v>0</v>
      </c>
      <c r="DU30" s="131">
        <f>Juniori!DU24</f>
        <v>0</v>
      </c>
      <c r="DV30" s="131">
        <f>Juniori!DV24</f>
        <v>0</v>
      </c>
      <c r="DW30" s="131">
        <f>Juniori!DW24</f>
        <v>0</v>
      </c>
      <c r="DX30" s="131">
        <f>Juniori!DX24</f>
        <v>0</v>
      </c>
      <c r="DY30" s="131">
        <f>Juniori!DY24</f>
        <v>0</v>
      </c>
      <c r="DZ30" s="131">
        <f>Juniori!DZ24</f>
        <v>0</v>
      </c>
      <c r="EA30" s="131">
        <f>Juniori!EA24</f>
        <v>0</v>
      </c>
      <c r="EB30" s="131">
        <f>Juniori!EB24</f>
        <v>0</v>
      </c>
      <c r="EC30" s="131">
        <f>Juniori!EC24</f>
        <v>0</v>
      </c>
      <c r="ED30" s="131">
        <f>Juniori!ED24</f>
        <v>0</v>
      </c>
      <c r="EE30" s="131">
        <f>Juniori!EE24</f>
        <v>0</v>
      </c>
      <c r="EF30" s="131">
        <f>Juniori!EF24</f>
        <v>0</v>
      </c>
      <c r="EG30" s="131">
        <f>Juniori!EG24</f>
        <v>0</v>
      </c>
      <c r="EH30" s="131">
        <f>Juniori!EH24</f>
        <v>0</v>
      </c>
      <c r="EI30" s="131">
        <f>Juniori!EI24</f>
        <v>0</v>
      </c>
      <c r="EJ30" s="131">
        <f>Juniori!EJ24</f>
        <v>0</v>
      </c>
      <c r="EK30" s="131">
        <f>Juniori!EK24</f>
        <v>0</v>
      </c>
      <c r="EL30" s="131">
        <f>Juniori!EL24</f>
        <v>0</v>
      </c>
      <c r="EM30" s="131">
        <f>Juniori!EM24</f>
        <v>0</v>
      </c>
      <c r="EN30" s="131">
        <f>Juniori!EN24</f>
        <v>0</v>
      </c>
      <c r="EO30" s="131">
        <f>Juniori!EO24</f>
        <v>0</v>
      </c>
      <c r="EP30" s="131">
        <f>Juniori!EP24</f>
        <v>0</v>
      </c>
      <c r="EQ30" s="131">
        <f>Juniori!EQ24</f>
        <v>0</v>
      </c>
      <c r="ER30" s="131">
        <f>Juniori!ER24</f>
        <v>0</v>
      </c>
      <c r="ES30" s="131">
        <f>Juniori!ES24</f>
        <v>0</v>
      </c>
      <c r="ET30" s="131">
        <f>Juniori!ET24</f>
        <v>0</v>
      </c>
      <c r="EU30" s="131">
        <f>Juniori!EU24</f>
        <v>0</v>
      </c>
      <c r="EV30" s="131">
        <f>Juniori!EV24</f>
        <v>0</v>
      </c>
      <c r="EW30" s="131">
        <f>Juniori!EW24</f>
        <v>0</v>
      </c>
      <c r="EX30" s="131">
        <f>Juniori!EX24</f>
        <v>0</v>
      </c>
      <c r="EY30" s="131">
        <f>Juniori!EY24</f>
        <v>0</v>
      </c>
      <c r="EZ30" s="131">
        <f>Juniori!EZ24</f>
        <v>0</v>
      </c>
      <c r="FA30" s="131">
        <f>Juniori!FA24</f>
        <v>0</v>
      </c>
      <c r="FB30" s="131">
        <f>Juniori!FB24</f>
        <v>0</v>
      </c>
      <c r="FC30" s="131">
        <f>Juniori!FC24</f>
        <v>0</v>
      </c>
      <c r="FD30" s="131">
        <f>Juniori!FD24</f>
        <v>0</v>
      </c>
      <c r="FE30" s="131">
        <f>Juniori!FE24</f>
        <v>0</v>
      </c>
      <c r="FF30" s="131">
        <f>Juniori!FF24</f>
        <v>0</v>
      </c>
      <c r="FG30" s="131">
        <f>Juniori!FG24</f>
        <v>0</v>
      </c>
      <c r="FH30" s="131">
        <f>Juniori!FH24</f>
        <v>0</v>
      </c>
      <c r="FI30" s="131">
        <f>Juniori!FI24</f>
        <v>0</v>
      </c>
      <c r="FJ30" s="131">
        <f>Juniori!FJ24</f>
        <v>0</v>
      </c>
      <c r="FK30" s="131">
        <f>Juniori!FK24</f>
        <v>0</v>
      </c>
      <c r="FL30" s="131">
        <f>Juniori!FL24</f>
        <v>0</v>
      </c>
      <c r="FM30" s="131">
        <f>Juniori!FM24</f>
        <v>0</v>
      </c>
      <c r="FN30" s="131">
        <f>Juniori!FN24</f>
        <v>0</v>
      </c>
      <c r="FO30" s="131">
        <f>Juniori!FO24</f>
        <v>0</v>
      </c>
      <c r="FP30" s="131">
        <f>Juniori!FP24</f>
        <v>0</v>
      </c>
      <c r="FQ30" s="131">
        <f>Juniori!FQ24</f>
        <v>0</v>
      </c>
      <c r="FR30" s="131">
        <f>Juniori!FR24</f>
        <v>0</v>
      </c>
      <c r="FS30" s="131">
        <f>Juniori!FS24</f>
        <v>0</v>
      </c>
      <c r="FT30" s="131">
        <f>Juniori!FT24</f>
        <v>0</v>
      </c>
      <c r="FU30" s="131">
        <f>Juniori!FU24</f>
        <v>8</v>
      </c>
      <c r="FV30" s="131">
        <f>Juniori!FV24</f>
        <v>0</v>
      </c>
      <c r="FW30" s="131">
        <f>Juniori!FW24</f>
        <v>0</v>
      </c>
      <c r="FX30" s="131">
        <f>Juniori!FX24</f>
        <v>0</v>
      </c>
      <c r="FY30" s="131">
        <f>Juniori!FY24</f>
        <v>0</v>
      </c>
      <c r="FZ30" s="131">
        <f>Juniori!FZ24</f>
        <v>0</v>
      </c>
      <c r="GA30" s="131">
        <f>Juniori!GA24</f>
        <v>0</v>
      </c>
      <c r="GB30" s="131">
        <f>Juniori!GB24</f>
        <v>0</v>
      </c>
      <c r="GC30" s="131">
        <f>Juniori!GC24</f>
        <v>0</v>
      </c>
      <c r="GD30" s="131">
        <f>Juniori!GD24</f>
        <v>0</v>
      </c>
      <c r="GE30" s="131">
        <f>Juniori!GE24</f>
        <v>0</v>
      </c>
      <c r="GF30" s="131">
        <f>Juniori!GF24</f>
        <v>11</v>
      </c>
      <c r="GG30" s="131">
        <f>Juniori!GG24</f>
        <v>0</v>
      </c>
      <c r="GH30" s="131">
        <f>Juniori!GH24</f>
        <v>0</v>
      </c>
      <c r="GI30" s="131">
        <f>Juniori!GI24</f>
        <v>0</v>
      </c>
      <c r="GJ30" s="131">
        <f>Juniori!GJ24</f>
        <v>0</v>
      </c>
      <c r="GK30" s="131">
        <f>Juniori!GK24</f>
        <v>0</v>
      </c>
      <c r="GL30" s="131">
        <f>Juniori!GL24</f>
        <v>0</v>
      </c>
      <c r="GM30" s="131">
        <f>Juniori!GM24</f>
        <v>0</v>
      </c>
      <c r="GN30" s="131">
        <f>Juniori!GN24</f>
        <v>0</v>
      </c>
      <c r="GO30" s="131">
        <f>Juniori!GO24</f>
        <v>0</v>
      </c>
      <c r="GP30" s="131">
        <f>Juniori!GP24</f>
        <v>0</v>
      </c>
      <c r="GQ30" s="131">
        <f>Juniori!GQ24</f>
        <v>0</v>
      </c>
      <c r="GR30" s="131">
        <f>Juniori!GR24</f>
        <v>0</v>
      </c>
      <c r="GS30" s="131">
        <f>Juniori!GS24</f>
        <v>0</v>
      </c>
      <c r="GT30" s="131">
        <f>Juniori!GT24</f>
        <v>0</v>
      </c>
      <c r="GU30" s="131">
        <f>Juniori!GU24</f>
        <v>0</v>
      </c>
      <c r="GV30" s="131">
        <f>Juniori!GV24</f>
        <v>0</v>
      </c>
      <c r="GW30" s="131">
        <f>Juniori!GW24</f>
        <v>0</v>
      </c>
      <c r="GX30" s="131">
        <f>Juniori!GX24</f>
        <v>0</v>
      </c>
      <c r="GY30" s="131">
        <f>Juniori!GY24</f>
        <v>0</v>
      </c>
      <c r="GZ30" s="131">
        <f>Juniori!GZ24</f>
        <v>0</v>
      </c>
      <c r="HA30" s="131">
        <f>Juniori!HA24</f>
        <v>0</v>
      </c>
      <c r="HB30" s="131">
        <f>Juniori!HB24</f>
        <v>0</v>
      </c>
      <c r="HC30" s="131">
        <f>Juniori!HC24</f>
        <v>0</v>
      </c>
      <c r="HD30" s="131">
        <f>Juniori!HD24</f>
        <v>0</v>
      </c>
      <c r="HE30" s="131">
        <f>Juniori!HE24</f>
        <v>0</v>
      </c>
      <c r="HF30" s="131">
        <f>Juniori!HF24</f>
        <v>0</v>
      </c>
      <c r="HG30" s="131">
        <f>Juniori!HG24</f>
        <v>0</v>
      </c>
      <c r="HH30" s="131">
        <f>Juniori!HH24</f>
        <v>0</v>
      </c>
      <c r="HI30" s="131">
        <f>Juniori!HI24</f>
        <v>0</v>
      </c>
      <c r="HJ30" s="131">
        <f>Juniori!HJ24</f>
        <v>0</v>
      </c>
      <c r="HK30" s="131">
        <f>Juniori!HK24</f>
        <v>0</v>
      </c>
      <c r="HL30" s="131">
        <f>Juniori!HL24</f>
        <v>0</v>
      </c>
      <c r="HM30" s="131">
        <f>Juniori!HM24</f>
        <v>0</v>
      </c>
      <c r="HN30" s="131">
        <f>Juniori!HN24</f>
        <v>0</v>
      </c>
      <c r="HO30" s="131">
        <f>Juniori!HO24</f>
        <v>0</v>
      </c>
      <c r="HP30" s="131">
        <f>Juniori!HP24</f>
        <v>0</v>
      </c>
      <c r="HQ30" s="131">
        <f>Juniori!HQ24</f>
        <v>10</v>
      </c>
      <c r="HR30" s="131">
        <f>Juniori!HR24</f>
        <v>0</v>
      </c>
      <c r="HS30" s="131">
        <f>Juniori!HS24</f>
        <v>0</v>
      </c>
      <c r="HT30" s="131">
        <f>Juniori!HT24</f>
        <v>0</v>
      </c>
      <c r="HU30" s="131">
        <f>Juniori!HU24</f>
        <v>0</v>
      </c>
      <c r="HV30" s="131">
        <f>Juniori!HV24</f>
        <v>8.4</v>
      </c>
      <c r="HW30" s="131">
        <f>Juniori!HW24</f>
        <v>0</v>
      </c>
      <c r="HX30" s="131">
        <f>Juniori!HX24</f>
        <v>0</v>
      </c>
      <c r="HY30" s="131">
        <f>Juniori!HY24</f>
        <v>0</v>
      </c>
      <c r="HZ30" s="131">
        <f>Juniori!HZ24</f>
        <v>0</v>
      </c>
      <c r="IA30" s="131">
        <f>Juniori!IA24</f>
        <v>13.2</v>
      </c>
      <c r="IB30" s="131">
        <f>Juniori!IB24</f>
        <v>0</v>
      </c>
      <c r="IC30" s="131">
        <f>Juniori!IC24</f>
        <v>0</v>
      </c>
      <c r="ID30" s="131">
        <f>Juniori!ID24</f>
        <v>0</v>
      </c>
      <c r="IE30" s="131">
        <f>Juniori!IE24</f>
        <v>0</v>
      </c>
      <c r="IF30" s="131">
        <f>Juniori!IF24</f>
        <v>0</v>
      </c>
      <c r="IG30" s="131">
        <f>Juniori!IG24</f>
        <v>0</v>
      </c>
      <c r="IH30" s="131">
        <f>Juniori!IH24</f>
        <v>0</v>
      </c>
      <c r="II30" s="131">
        <f>Juniori!II24</f>
        <v>0</v>
      </c>
      <c r="IJ30" s="131">
        <f>Juniori!IJ24</f>
        <v>0</v>
      </c>
      <c r="IK30" s="131">
        <f>Juniori!IK24</f>
        <v>0</v>
      </c>
      <c r="IL30" s="131">
        <f>Juniori!IL24</f>
        <v>0</v>
      </c>
      <c r="IM30" s="131">
        <f>Juniori!IM24</f>
        <v>0</v>
      </c>
      <c r="IN30" s="131">
        <f>Juniori!IN24</f>
        <v>0</v>
      </c>
      <c r="IO30" s="131">
        <f>Juniori!IO24</f>
        <v>0</v>
      </c>
      <c r="IP30" s="131">
        <f>Juniori!IP24</f>
        <v>0</v>
      </c>
      <c r="IQ30" s="131">
        <f>Juniori!IQ24</f>
        <v>0</v>
      </c>
      <c r="IR30" s="131">
        <f>Juniori!IR24</f>
        <v>0</v>
      </c>
      <c r="IS30" s="131">
        <f>Juniori!IS24</f>
        <v>0</v>
      </c>
      <c r="IT30" s="131">
        <f>Juniori!IT24</f>
        <v>0</v>
      </c>
      <c r="IU30" s="131">
        <f>Juniori!IU24</f>
        <v>0</v>
      </c>
      <c r="IV30" s="131">
        <f>Juniori!IV24</f>
        <v>0</v>
      </c>
      <c r="IW30" s="131">
        <f>Juniori!IW24</f>
        <v>0</v>
      </c>
      <c r="IX30" s="131">
        <f>Juniori!IX24</f>
        <v>0</v>
      </c>
      <c r="IY30" s="131">
        <f>Juniori!IY24</f>
        <v>0</v>
      </c>
      <c r="IZ30" s="131">
        <f>Juniori!IZ24</f>
        <v>0</v>
      </c>
      <c r="JA30" s="131">
        <f>Juniori!JA24</f>
        <v>0</v>
      </c>
      <c r="JB30" s="131">
        <f>Juniori!JB24</f>
        <v>0</v>
      </c>
      <c r="JC30" s="131">
        <f>Juniori!JC24</f>
        <v>0</v>
      </c>
      <c r="JD30" s="131">
        <f>Juniori!JD24</f>
        <v>0</v>
      </c>
      <c r="JE30" s="131">
        <f>Juniori!JE24</f>
        <v>0</v>
      </c>
      <c r="JF30" s="131">
        <f>Juniori!JF24</f>
        <v>0</v>
      </c>
      <c r="JG30" s="131">
        <f>Juniori!JG24</f>
        <v>0</v>
      </c>
      <c r="JH30" s="131">
        <f>Juniori!JH24</f>
        <v>0</v>
      </c>
      <c r="JI30" s="131">
        <f>Juniori!JI24</f>
        <v>0</v>
      </c>
      <c r="JJ30" s="131">
        <f>Juniori!JJ24</f>
        <v>0</v>
      </c>
      <c r="JK30" s="131">
        <f>Juniori!JK24</f>
        <v>0</v>
      </c>
      <c r="JL30" s="131">
        <f>Juniori!JL24</f>
        <v>0</v>
      </c>
      <c r="JM30" s="131">
        <f>Juniori!JM24</f>
        <v>0</v>
      </c>
      <c r="JN30" s="131">
        <f>Juniori!JN24</f>
        <v>0</v>
      </c>
      <c r="JO30" s="131">
        <f>Juniori!JO24</f>
        <v>0</v>
      </c>
      <c r="JP30" s="131">
        <f>Juniori!JP24</f>
        <v>0</v>
      </c>
      <c r="JQ30" s="131">
        <f>Juniori!JQ24</f>
        <v>0</v>
      </c>
      <c r="JR30" s="131">
        <f>Juniori!JR24</f>
        <v>0</v>
      </c>
      <c r="JS30" s="131">
        <f>Juniori!JS24</f>
        <v>0</v>
      </c>
      <c r="JT30" s="131">
        <f>Juniori!JT24</f>
        <v>0</v>
      </c>
      <c r="JU30" s="131">
        <f>Juniori!JU24</f>
        <v>0</v>
      </c>
      <c r="JV30" s="131">
        <f>Juniori!JV24</f>
        <v>0</v>
      </c>
      <c r="JW30" s="131">
        <f>Juniori!JW24</f>
        <v>0</v>
      </c>
      <c r="JX30" s="131">
        <f>Juniori!JX24</f>
        <v>0</v>
      </c>
      <c r="JY30" s="131">
        <f>Juniori!JY24</f>
        <v>0</v>
      </c>
      <c r="JZ30" s="131">
        <f>Juniori!JZ24</f>
        <v>0</v>
      </c>
      <c r="KA30" s="131">
        <f>Juniori!KA24</f>
        <v>0</v>
      </c>
      <c r="KB30" s="131">
        <f>Juniori!KB24</f>
        <v>0</v>
      </c>
      <c r="KC30" s="131">
        <f>Juniori!KC24</f>
        <v>0</v>
      </c>
      <c r="KD30" s="131">
        <f>Juniori!KD24</f>
        <v>0</v>
      </c>
      <c r="KE30" s="131">
        <f>Juniori!KE24</f>
        <v>0</v>
      </c>
      <c r="KF30" s="131">
        <f>Juniori!KF24</f>
        <v>0</v>
      </c>
      <c r="KG30" s="131">
        <f>Juniori!KG24</f>
        <v>0</v>
      </c>
      <c r="KH30" s="131">
        <f>Juniori!KH24</f>
        <v>0</v>
      </c>
      <c r="KI30" s="131">
        <f>Juniori!KI24</f>
        <v>0</v>
      </c>
      <c r="KJ30" s="131">
        <f>Juniori!KJ24</f>
        <v>0</v>
      </c>
      <c r="KK30" s="131">
        <f>Juniori!KK24</f>
        <v>0</v>
      </c>
      <c r="KL30" s="131">
        <f>Juniori!KL24</f>
        <v>0</v>
      </c>
      <c r="KM30" s="131">
        <f>Juniori!KM24</f>
        <v>0</v>
      </c>
      <c r="KN30" s="131">
        <f>Juniori!KN24</f>
        <v>0</v>
      </c>
      <c r="KO30" s="131">
        <f>Juniori!KO24</f>
        <v>0</v>
      </c>
      <c r="KP30" s="131">
        <f>Juniori!KP24</f>
        <v>0</v>
      </c>
      <c r="KQ30" s="131">
        <f>Juniori!KQ24</f>
        <v>0</v>
      </c>
      <c r="KR30" s="131">
        <f>Juniori!KR24</f>
        <v>0</v>
      </c>
      <c r="KS30" s="131">
        <f>Juniori!KS24</f>
        <v>0</v>
      </c>
      <c r="KT30" s="131">
        <f>Juniori!KT24</f>
        <v>0</v>
      </c>
      <c r="KU30" s="131">
        <f>Juniori!KU24</f>
        <v>0</v>
      </c>
      <c r="KV30" s="131">
        <f>Juniori!KV24</f>
        <v>0</v>
      </c>
      <c r="KW30" s="131">
        <f>Juniori!KW24</f>
        <v>0</v>
      </c>
      <c r="KX30" s="131">
        <f>Juniori!KX24</f>
        <v>0</v>
      </c>
      <c r="KY30" s="131">
        <f>Juniori!KY24</f>
        <v>0</v>
      </c>
      <c r="KZ30" s="131">
        <f>Juniori!KZ24</f>
        <v>0</v>
      </c>
      <c r="LA30" s="131">
        <f>Juniori!LA24</f>
        <v>0</v>
      </c>
      <c r="LB30" s="131">
        <f>Juniori!LB24</f>
        <v>0</v>
      </c>
      <c r="LC30" s="131">
        <f>Juniori!LC24</f>
        <v>0</v>
      </c>
      <c r="LD30" s="131">
        <f>Juniori!LD24</f>
        <v>0</v>
      </c>
      <c r="LE30" s="131">
        <f>Juniori!LE24</f>
        <v>0</v>
      </c>
      <c r="LF30" s="131">
        <f>Juniori!LF24</f>
        <v>0</v>
      </c>
      <c r="LG30" s="131">
        <f>Juniori!LG24</f>
        <v>0</v>
      </c>
      <c r="LH30" s="131">
        <f>Juniori!LH24</f>
        <v>0</v>
      </c>
      <c r="LI30" s="131">
        <f>Juniori!LI24</f>
        <v>0</v>
      </c>
      <c r="LJ30" s="131">
        <f>Juniori!LJ24</f>
        <v>0</v>
      </c>
      <c r="LK30" s="131">
        <f>Juniori!LK24</f>
        <v>0</v>
      </c>
      <c r="LL30" s="131">
        <f>Juniori!LL24</f>
        <v>0</v>
      </c>
      <c r="LM30" s="131">
        <f>Juniori!LM24</f>
        <v>0</v>
      </c>
      <c r="LN30" s="131">
        <f>Juniori!LN24</f>
        <v>0</v>
      </c>
      <c r="LO30" s="131">
        <f>Juniori!LO24</f>
        <v>0</v>
      </c>
      <c r="LP30" s="131">
        <f>Juniori!LP24</f>
        <v>0</v>
      </c>
      <c r="LQ30" s="131">
        <f>Juniori!LQ24</f>
        <v>0</v>
      </c>
      <c r="LR30" s="131">
        <f>Juniori!LR24</f>
        <v>0</v>
      </c>
      <c r="LS30" s="131">
        <f>Juniori!LS24</f>
        <v>0</v>
      </c>
      <c r="LT30" s="131">
        <f>Juniori!LT24</f>
        <v>0</v>
      </c>
      <c r="LU30" s="131">
        <f>Juniori!LU24</f>
        <v>0</v>
      </c>
      <c r="LV30" s="131">
        <f>Juniori!LV24</f>
        <v>0</v>
      </c>
      <c r="LW30" s="131">
        <f>Juniori!LW24</f>
        <v>0</v>
      </c>
      <c r="LX30" s="131">
        <f>Juniori!LX24</f>
        <v>0</v>
      </c>
      <c r="LY30" s="131">
        <f>Juniori!LY24</f>
        <v>0</v>
      </c>
      <c r="LZ30" s="131">
        <f>Juniori!LZ24</f>
        <v>0</v>
      </c>
      <c r="MA30" s="131">
        <f>Juniori!MA24</f>
        <v>0</v>
      </c>
      <c r="MB30" s="131">
        <f>Juniori!MB24</f>
        <v>0</v>
      </c>
      <c r="MC30" s="131">
        <f>Juniori!MC24</f>
        <v>0</v>
      </c>
      <c r="MD30" s="131">
        <f>Juniori!MD24</f>
        <v>0</v>
      </c>
      <c r="ME30" s="131">
        <f>Juniori!ME24</f>
        <v>0</v>
      </c>
    </row>
    <row r="31" spans="1:343" s="1" customFormat="1" ht="18" customHeight="1" x14ac:dyDescent="0.2">
      <c r="A31" s="12">
        <v>23</v>
      </c>
      <c r="B31" s="11" t="s">
        <v>228</v>
      </c>
      <c r="C31" s="1">
        <v>9461</v>
      </c>
      <c r="D31" s="1">
        <v>2012</v>
      </c>
      <c r="E31" t="s">
        <v>68</v>
      </c>
      <c r="F31" s="1">
        <v>4112</v>
      </c>
      <c r="G31" s="1" t="s">
        <v>222</v>
      </c>
      <c r="H31" t="s">
        <v>64</v>
      </c>
      <c r="I31" s="1">
        <f>SUM(K31:ME31)</f>
        <v>75</v>
      </c>
      <c r="J31" s="12">
        <f>Tabuľka3[[#This Row],[Stĺpec9]]</f>
        <v>75</v>
      </c>
      <c r="K31" s="131">
        <f>Seniori!K48</f>
        <v>0</v>
      </c>
      <c r="L31" s="131">
        <f>Seniori!L48</f>
        <v>0</v>
      </c>
      <c r="M31" s="131">
        <f>Seniori!M48</f>
        <v>0</v>
      </c>
      <c r="N31" s="131">
        <f>Seniori!N48</f>
        <v>0</v>
      </c>
      <c r="O31" s="131">
        <f>Seniori!O48</f>
        <v>0</v>
      </c>
      <c r="P31" s="131">
        <f>Seniori!P48</f>
        <v>0</v>
      </c>
      <c r="Q31" s="131">
        <f>Seniori!Q48</f>
        <v>0</v>
      </c>
      <c r="R31" s="131">
        <f>Seniori!R48</f>
        <v>0</v>
      </c>
      <c r="S31" s="131">
        <f>Seniori!S48</f>
        <v>0</v>
      </c>
      <c r="T31" s="131">
        <f>Seniori!T48</f>
        <v>0</v>
      </c>
      <c r="U31" s="131">
        <f>Seniori!U48</f>
        <v>0</v>
      </c>
      <c r="V31" s="131">
        <f>Seniori!V48</f>
        <v>0</v>
      </c>
      <c r="W31" s="131">
        <f>Seniori!W48</f>
        <v>0</v>
      </c>
      <c r="X31" s="131">
        <f>Seniori!X48</f>
        <v>0</v>
      </c>
      <c r="Y31" s="131">
        <f>Seniori!Y48</f>
        <v>0</v>
      </c>
      <c r="Z31" s="131">
        <f>Seniori!Z48</f>
        <v>0</v>
      </c>
      <c r="AA31" s="131">
        <f>Seniori!AA48</f>
        <v>0</v>
      </c>
      <c r="AB31" s="131">
        <f>Seniori!AB48</f>
        <v>0</v>
      </c>
      <c r="AC31" s="131">
        <f>Seniori!AC48</f>
        <v>0</v>
      </c>
      <c r="AD31" s="131">
        <f>Seniori!AD48</f>
        <v>0</v>
      </c>
      <c r="AE31" s="131">
        <f>Seniori!AE48</f>
        <v>0</v>
      </c>
      <c r="AF31" s="131">
        <f>Seniori!AF48</f>
        <v>0</v>
      </c>
      <c r="AG31" s="131">
        <f>Seniori!AG48</f>
        <v>0</v>
      </c>
      <c r="AH31" s="131">
        <f>Seniori!AH48</f>
        <v>0</v>
      </c>
      <c r="AI31" s="131">
        <f>Seniori!AI48</f>
        <v>0</v>
      </c>
      <c r="AJ31" s="131">
        <f>Seniori!AJ48</f>
        <v>0</v>
      </c>
      <c r="AK31" s="131">
        <f>Seniori!AK48</f>
        <v>0</v>
      </c>
      <c r="AL31" s="131">
        <f>Seniori!AL48</f>
        <v>0</v>
      </c>
      <c r="AM31" s="131">
        <f>Seniori!AM48</f>
        <v>0</v>
      </c>
      <c r="AN31" s="131">
        <f>Seniori!AN48</f>
        <v>0</v>
      </c>
      <c r="AO31" s="131">
        <f>Seniori!AO48</f>
        <v>0</v>
      </c>
      <c r="AP31" s="131">
        <f>Seniori!AP48</f>
        <v>0</v>
      </c>
      <c r="AQ31" s="131">
        <f>Seniori!AQ48</f>
        <v>0</v>
      </c>
      <c r="AR31" s="131">
        <f>Seniori!AR48</f>
        <v>0</v>
      </c>
      <c r="AS31" s="131">
        <f>Seniori!AS48</f>
        <v>0</v>
      </c>
      <c r="AT31" s="131">
        <f>Seniori!AT48</f>
        <v>0</v>
      </c>
      <c r="AU31" s="131">
        <f>Seniori!AU48</f>
        <v>0</v>
      </c>
      <c r="AV31" s="131">
        <f>Seniori!AV48</f>
        <v>0</v>
      </c>
      <c r="AW31" s="131">
        <f>Seniori!AW48</f>
        <v>0</v>
      </c>
      <c r="AX31" s="131">
        <f>Seniori!AX48</f>
        <v>0</v>
      </c>
      <c r="AY31" s="131">
        <f>Seniori!AY48</f>
        <v>0</v>
      </c>
      <c r="AZ31" s="131">
        <f>Seniori!AZ48</f>
        <v>0</v>
      </c>
      <c r="BA31" s="131">
        <f>Seniori!BA48</f>
        <v>0</v>
      </c>
      <c r="BB31" s="131">
        <f>Seniori!BB48</f>
        <v>0</v>
      </c>
      <c r="BC31" s="131">
        <f>Seniori!BC48</f>
        <v>0</v>
      </c>
      <c r="BD31" s="131">
        <f>Seniori!BD48</f>
        <v>0</v>
      </c>
      <c r="BE31" s="131">
        <f>Seniori!BE48</f>
        <v>0</v>
      </c>
      <c r="BF31" s="131">
        <f>Seniori!BF48</f>
        <v>0</v>
      </c>
      <c r="BG31" s="131">
        <f>Seniori!BG48</f>
        <v>0</v>
      </c>
      <c r="BH31" s="131">
        <f>Seniori!BH48</f>
        <v>0</v>
      </c>
      <c r="BI31" s="131">
        <f>Seniori!BI48</f>
        <v>0</v>
      </c>
      <c r="BJ31" s="131">
        <f>Seniori!BJ48</f>
        <v>0</v>
      </c>
      <c r="BK31" s="131">
        <f>Seniori!BK48</f>
        <v>0</v>
      </c>
      <c r="BL31" s="131">
        <f>Seniori!BL48</f>
        <v>0</v>
      </c>
      <c r="BM31" s="131">
        <f>Seniori!BM48</f>
        <v>0</v>
      </c>
      <c r="BN31" s="131">
        <f>Seniori!BN48</f>
        <v>0</v>
      </c>
      <c r="BO31" s="131">
        <f>Seniori!BO48</f>
        <v>0</v>
      </c>
      <c r="BP31" s="131">
        <f>Seniori!BP48</f>
        <v>0</v>
      </c>
      <c r="BQ31" s="131">
        <f>Seniori!BQ48</f>
        <v>0</v>
      </c>
      <c r="BR31" s="131">
        <f>Seniori!BR48</f>
        <v>0</v>
      </c>
      <c r="BS31" s="131">
        <f>Seniori!BS48</f>
        <v>0</v>
      </c>
      <c r="BT31" s="131">
        <f>Seniori!BT48</f>
        <v>0</v>
      </c>
      <c r="BU31" s="131">
        <f>Seniori!BU48</f>
        <v>0</v>
      </c>
      <c r="BV31" s="131">
        <f>Seniori!BV48</f>
        <v>0</v>
      </c>
      <c r="BW31" s="131">
        <f>Seniori!BW48</f>
        <v>0</v>
      </c>
      <c r="BX31" s="131">
        <f>Seniori!BX48</f>
        <v>0</v>
      </c>
      <c r="BY31" s="131">
        <f>Seniori!BY48</f>
        <v>0</v>
      </c>
      <c r="BZ31" s="131">
        <f>Seniori!BZ48</f>
        <v>0</v>
      </c>
      <c r="CA31" s="131">
        <f>Seniori!CA48</f>
        <v>0</v>
      </c>
      <c r="CB31" s="131">
        <f>Seniori!CB48</f>
        <v>0</v>
      </c>
      <c r="CC31" s="131">
        <f>Seniori!CC48</f>
        <v>0</v>
      </c>
      <c r="CD31" s="131">
        <f>Seniori!CD48</f>
        <v>0</v>
      </c>
      <c r="CE31" s="131">
        <f>Seniori!CE48</f>
        <v>0</v>
      </c>
      <c r="CF31" s="131">
        <f>Seniori!CF48</f>
        <v>0</v>
      </c>
      <c r="CG31" s="131">
        <f>Seniori!CG48</f>
        <v>0</v>
      </c>
      <c r="CH31" s="131">
        <f>Seniori!CH48</f>
        <v>0</v>
      </c>
      <c r="CI31" s="131">
        <f>Seniori!CI48</f>
        <v>0</v>
      </c>
      <c r="CJ31" s="131">
        <f>Seniori!CJ48</f>
        <v>0</v>
      </c>
      <c r="CK31" s="131">
        <f>Seniori!CK48</f>
        <v>0</v>
      </c>
      <c r="CL31" s="131">
        <f>Seniori!CL48</f>
        <v>0</v>
      </c>
      <c r="CM31" s="131">
        <f>Seniori!CM48</f>
        <v>0</v>
      </c>
      <c r="CN31" s="131" t="str">
        <f>Seniori!CN48</f>
        <v>x</v>
      </c>
      <c r="CO31" s="131">
        <f>Seniori!CO48</f>
        <v>1</v>
      </c>
      <c r="CP31" s="131">
        <f>Seniori!CP48</f>
        <v>0</v>
      </c>
      <c r="CQ31" s="131">
        <f>Seniori!CQ48</f>
        <v>0</v>
      </c>
      <c r="CR31" s="131">
        <f>Seniori!CR48</f>
        <v>0</v>
      </c>
      <c r="CS31" s="131">
        <f>Seniori!CS48</f>
        <v>0</v>
      </c>
      <c r="CT31" s="131">
        <f>Seniori!CT48</f>
        <v>0</v>
      </c>
      <c r="CU31" s="131">
        <f>Seniori!CU48</f>
        <v>0</v>
      </c>
      <c r="CV31" s="131">
        <f>Seniori!CV48</f>
        <v>0</v>
      </c>
      <c r="CW31" s="131">
        <f>Seniori!CW48</f>
        <v>0</v>
      </c>
      <c r="CX31" s="131">
        <f>Seniori!CX48</f>
        <v>2</v>
      </c>
      <c r="CY31" s="131">
        <f>Seniori!CY48</f>
        <v>9</v>
      </c>
      <c r="CZ31" s="131">
        <f>Seniori!CZ48</f>
        <v>0</v>
      </c>
      <c r="DA31" s="131">
        <f>Seniori!DA48</f>
        <v>0</v>
      </c>
      <c r="DB31" s="131">
        <f>Seniori!DB48</f>
        <v>0</v>
      </c>
      <c r="DC31" s="131">
        <f>Seniori!DC48</f>
        <v>0</v>
      </c>
      <c r="DD31" s="131">
        <f>Seniori!DD48</f>
        <v>0</v>
      </c>
      <c r="DE31" s="131">
        <f>Seniori!DE48</f>
        <v>0</v>
      </c>
      <c r="DF31" s="131">
        <f>Seniori!DF48</f>
        <v>0</v>
      </c>
      <c r="DG31" s="131">
        <f>Seniori!DG48</f>
        <v>0</v>
      </c>
      <c r="DH31" s="131">
        <f>Seniori!DH48</f>
        <v>0</v>
      </c>
      <c r="DI31" s="131">
        <f>Seniori!DI48</f>
        <v>0</v>
      </c>
      <c r="DJ31" s="131">
        <f>Seniori!DJ48</f>
        <v>0</v>
      </c>
      <c r="DK31" s="131">
        <f>Seniori!DK48</f>
        <v>0</v>
      </c>
      <c r="DL31" s="131">
        <f>Seniori!DL48</f>
        <v>0</v>
      </c>
      <c r="DM31" s="131">
        <f>Seniori!DM48</f>
        <v>0</v>
      </c>
      <c r="DN31" s="131">
        <f>Seniori!DN48</f>
        <v>0</v>
      </c>
      <c r="DO31" s="131">
        <f>Seniori!DO48</f>
        <v>0</v>
      </c>
      <c r="DP31" s="131">
        <f>Seniori!DP48</f>
        <v>0</v>
      </c>
      <c r="DQ31" s="131">
        <f>Seniori!DQ48</f>
        <v>0</v>
      </c>
      <c r="DR31" s="131">
        <f>Seniori!DR48</f>
        <v>0</v>
      </c>
      <c r="DS31" s="131">
        <f>Seniori!DS48</f>
        <v>0</v>
      </c>
      <c r="DT31" s="131">
        <f>Seniori!DT48</f>
        <v>0</v>
      </c>
      <c r="DU31" s="131">
        <f>Seniori!DU48</f>
        <v>0</v>
      </c>
      <c r="DV31" s="131">
        <f>Seniori!DV48</f>
        <v>0</v>
      </c>
      <c r="DW31" s="131">
        <f>Seniori!DW48</f>
        <v>0</v>
      </c>
      <c r="DX31" s="131">
        <f>Seniori!DX48</f>
        <v>0</v>
      </c>
      <c r="DY31" s="131">
        <f>Seniori!DY48</f>
        <v>0</v>
      </c>
      <c r="DZ31" s="131">
        <f>Seniori!DZ48</f>
        <v>0</v>
      </c>
      <c r="EA31" s="131">
        <f>Seniori!EA48</f>
        <v>0</v>
      </c>
      <c r="EB31" s="131">
        <f>Seniori!EB48</f>
        <v>0</v>
      </c>
      <c r="EC31" s="131">
        <f>Seniori!EC48</f>
        <v>0</v>
      </c>
      <c r="ED31" s="131">
        <f>Seniori!ED48</f>
        <v>0</v>
      </c>
      <c r="EE31" s="131">
        <f>Seniori!EE48</f>
        <v>0</v>
      </c>
      <c r="EF31" s="131">
        <f>Seniori!EF48</f>
        <v>0</v>
      </c>
      <c r="EG31" s="131">
        <f>Seniori!EG48</f>
        <v>0</v>
      </c>
      <c r="EH31" s="131">
        <f>Seniori!EH48</f>
        <v>2</v>
      </c>
      <c r="EI31" s="131">
        <f>Seniori!EI48</f>
        <v>6</v>
      </c>
      <c r="EJ31" s="131">
        <f>Seniori!EJ48</f>
        <v>0</v>
      </c>
      <c r="EK31" s="131">
        <f>Seniori!EK48</f>
        <v>0</v>
      </c>
      <c r="EL31" s="131">
        <f>Seniori!EL48</f>
        <v>0</v>
      </c>
      <c r="EM31" s="131">
        <f>Seniori!EM48</f>
        <v>0</v>
      </c>
      <c r="EN31" s="131">
        <f>Seniori!EN48</f>
        <v>0</v>
      </c>
      <c r="EO31" s="131">
        <f>Seniori!EO48</f>
        <v>0</v>
      </c>
      <c r="EP31" s="131">
        <f>Seniori!EP48</f>
        <v>0</v>
      </c>
      <c r="EQ31" s="131">
        <f>Seniori!EQ48</f>
        <v>0</v>
      </c>
      <c r="ER31" s="131">
        <f>Seniori!ER48</f>
        <v>0</v>
      </c>
      <c r="ES31" s="131">
        <f>Seniori!ES48</f>
        <v>0</v>
      </c>
      <c r="ET31" s="131">
        <f>Seniori!ET48</f>
        <v>0</v>
      </c>
      <c r="EU31" s="131">
        <f>Seniori!EU48</f>
        <v>0</v>
      </c>
      <c r="EV31" s="131">
        <f>Seniori!EV48</f>
        <v>0</v>
      </c>
      <c r="EW31" s="131">
        <f>Seniori!EW48</f>
        <v>0</v>
      </c>
      <c r="EX31" s="131">
        <f>Seniori!EX48</f>
        <v>0</v>
      </c>
      <c r="EY31" s="131">
        <f>Seniori!EY48</f>
        <v>0</v>
      </c>
      <c r="EZ31" s="131">
        <f>Seniori!EZ48</f>
        <v>0</v>
      </c>
      <c r="FA31" s="131">
        <f>Seniori!FA48</f>
        <v>0</v>
      </c>
      <c r="FB31" s="131">
        <f>Seniori!FB48</f>
        <v>0</v>
      </c>
      <c r="FC31" s="131">
        <f>Seniori!FC48</f>
        <v>0</v>
      </c>
      <c r="FD31" s="131">
        <f>Seniori!FD48</f>
        <v>0</v>
      </c>
      <c r="FE31" s="131">
        <f>Seniori!FE48</f>
        <v>0</v>
      </c>
      <c r="FF31" s="131">
        <f>Seniori!FF48</f>
        <v>0</v>
      </c>
      <c r="FG31" s="131">
        <f>Seniori!FG48</f>
        <v>0</v>
      </c>
      <c r="FH31" s="131">
        <f>Seniori!FH48</f>
        <v>0</v>
      </c>
      <c r="FI31" s="131">
        <f>Seniori!FI48</f>
        <v>0</v>
      </c>
      <c r="FJ31" s="131">
        <f>Seniori!FJ48</f>
        <v>0</v>
      </c>
      <c r="FK31" s="131">
        <f>Seniori!FK48</f>
        <v>0</v>
      </c>
      <c r="FL31" s="131">
        <f>Seniori!FL48</f>
        <v>0</v>
      </c>
      <c r="FM31" s="131">
        <f>Seniori!FM48</f>
        <v>0</v>
      </c>
      <c r="FN31" s="131">
        <f>Seniori!FN48</f>
        <v>0</v>
      </c>
      <c r="FO31" s="131">
        <f>Seniori!FO48</f>
        <v>0</v>
      </c>
      <c r="FP31" s="131">
        <f>Seniori!FP48</f>
        <v>0</v>
      </c>
      <c r="FQ31" s="131">
        <f>Seniori!FQ48</f>
        <v>0</v>
      </c>
      <c r="FR31" s="131">
        <f>Seniori!FR48</f>
        <v>0</v>
      </c>
      <c r="FS31" s="131">
        <f>Seniori!FS48</f>
        <v>0</v>
      </c>
      <c r="FT31" s="131">
        <f>Seniori!FT48</f>
        <v>0</v>
      </c>
      <c r="FU31" s="131">
        <f>Seniori!FU48</f>
        <v>0</v>
      </c>
      <c r="FV31" s="131">
        <f>Seniori!FV48</f>
        <v>0</v>
      </c>
      <c r="FW31" s="131">
        <f>Seniori!FW48</f>
        <v>0</v>
      </c>
      <c r="FX31" s="131">
        <f>Seniori!FX48</f>
        <v>0</v>
      </c>
      <c r="FY31" s="131">
        <f>Seniori!FY48</f>
        <v>0</v>
      </c>
      <c r="FZ31" s="131">
        <f>Seniori!FZ48</f>
        <v>0</v>
      </c>
      <c r="GA31" s="131">
        <f>Seniori!GA48</f>
        <v>0</v>
      </c>
      <c r="GB31" s="131">
        <f>Seniori!GB48</f>
        <v>0</v>
      </c>
      <c r="GC31" s="131">
        <f>Seniori!GC48</f>
        <v>0</v>
      </c>
      <c r="GD31" s="131">
        <f>Seniori!GD48</f>
        <v>0</v>
      </c>
      <c r="GE31" s="131">
        <f>Seniori!GE48</f>
        <v>0</v>
      </c>
      <c r="GF31" s="131">
        <f>Seniori!GF48</f>
        <v>0</v>
      </c>
      <c r="GG31" s="131">
        <f>Seniori!GG48</f>
        <v>0</v>
      </c>
      <c r="GH31" s="131">
        <f>Seniori!GH48</f>
        <v>0</v>
      </c>
      <c r="GI31" s="131">
        <f>Seniori!GI48</f>
        <v>0</v>
      </c>
      <c r="GJ31" s="131">
        <f>Seniori!GJ48</f>
        <v>0</v>
      </c>
      <c r="GK31" s="131">
        <f>Seniori!GK48</f>
        <v>2</v>
      </c>
      <c r="GL31" s="131">
        <f>Seniori!GL48</f>
        <v>8</v>
      </c>
      <c r="GM31" s="131">
        <f>Seniori!GM48</f>
        <v>0</v>
      </c>
      <c r="GN31" s="131">
        <f>Seniori!GN48</f>
        <v>0</v>
      </c>
      <c r="GO31" s="131">
        <f>Seniori!GO48</f>
        <v>0</v>
      </c>
      <c r="GP31" s="131">
        <f>Seniori!GP48</f>
        <v>0</v>
      </c>
      <c r="GQ31" s="131">
        <f>Seniori!GQ48</f>
        <v>0</v>
      </c>
      <c r="GR31" s="131">
        <f>Seniori!GR48</f>
        <v>0</v>
      </c>
      <c r="GS31" s="131">
        <f>Seniori!GS48</f>
        <v>0</v>
      </c>
      <c r="GT31" s="131">
        <f>Seniori!GT48</f>
        <v>0</v>
      </c>
      <c r="GU31" s="131">
        <f>Seniori!GU48</f>
        <v>0</v>
      </c>
      <c r="GV31" s="131">
        <f>Seniori!GV48</f>
        <v>0</v>
      </c>
      <c r="GW31" s="131">
        <f>Seniori!GW48</f>
        <v>0</v>
      </c>
      <c r="GX31" s="131">
        <f>Seniori!GX48</f>
        <v>0</v>
      </c>
      <c r="GY31" s="131">
        <f>Seniori!GY48</f>
        <v>0</v>
      </c>
      <c r="GZ31" s="131">
        <f>Seniori!GZ48</f>
        <v>0</v>
      </c>
      <c r="HA31" s="131">
        <f>Seniori!HA48</f>
        <v>0</v>
      </c>
      <c r="HB31" s="131">
        <f>Seniori!HB48</f>
        <v>0</v>
      </c>
      <c r="HC31" s="131">
        <f>Seniori!HC48</f>
        <v>0</v>
      </c>
      <c r="HD31" s="131">
        <f>Seniori!HD48</f>
        <v>0</v>
      </c>
      <c r="HE31" s="131">
        <f>Seniori!HE48</f>
        <v>0</v>
      </c>
      <c r="HF31" s="131">
        <f>Seniori!HF48</f>
        <v>0</v>
      </c>
      <c r="HG31" s="131">
        <f>Seniori!HG48</f>
        <v>0</v>
      </c>
      <c r="HH31" s="131">
        <f>Seniori!HH48</f>
        <v>0</v>
      </c>
      <c r="HI31" s="131">
        <f>Seniori!HI48</f>
        <v>0</v>
      </c>
      <c r="HJ31" s="131">
        <f>Seniori!HJ48</f>
        <v>0</v>
      </c>
      <c r="HK31" s="131">
        <f>Seniori!HK48</f>
        <v>0</v>
      </c>
      <c r="HL31" s="131">
        <f>Seniori!HL48</f>
        <v>0</v>
      </c>
      <c r="HM31" s="131">
        <f>Seniori!HM48</f>
        <v>0</v>
      </c>
      <c r="HN31" s="131">
        <f>Seniori!HN48</f>
        <v>0</v>
      </c>
      <c r="HO31" s="131">
        <f>Seniori!HO48</f>
        <v>0</v>
      </c>
      <c r="HP31" s="131">
        <f>Seniori!HP48</f>
        <v>0</v>
      </c>
      <c r="HQ31" s="131">
        <f>Seniori!HQ48</f>
        <v>3</v>
      </c>
      <c r="HR31" s="131">
        <f>Seniori!HR48</f>
        <v>5</v>
      </c>
      <c r="HS31" s="131">
        <f>Seniori!HS48</f>
        <v>0</v>
      </c>
      <c r="HT31" s="131">
        <f>Seniori!HT48</f>
        <v>0</v>
      </c>
      <c r="HU31" s="131">
        <f>Seniori!HU48</f>
        <v>0</v>
      </c>
      <c r="HV31" s="131">
        <f>Seniori!HV48</f>
        <v>0</v>
      </c>
      <c r="HW31" s="131">
        <f>Seniori!HW48</f>
        <v>0</v>
      </c>
      <c r="HX31" s="131">
        <f>Seniori!HX48</f>
        <v>0</v>
      </c>
      <c r="HY31" s="131">
        <f>Seniori!HY48</f>
        <v>0</v>
      </c>
      <c r="HZ31" s="131">
        <f>Seniori!HZ48</f>
        <v>0</v>
      </c>
      <c r="IA31" s="131">
        <f>Seniori!IA48</f>
        <v>0</v>
      </c>
      <c r="IB31" s="131">
        <f>Seniori!IB48</f>
        <v>0</v>
      </c>
      <c r="IC31" s="131">
        <f>Seniori!IC48</f>
        <v>0</v>
      </c>
      <c r="ID31" s="131">
        <f>Seniori!ID48</f>
        <v>0</v>
      </c>
      <c r="IE31" s="131">
        <f>Seniori!IE48</f>
        <v>0</v>
      </c>
      <c r="IF31" s="131">
        <f>Seniori!IF48</f>
        <v>0</v>
      </c>
      <c r="IG31" s="131">
        <f>Seniori!IG48</f>
        <v>0</v>
      </c>
      <c r="IH31" s="131">
        <f>Seniori!IH48</f>
        <v>0</v>
      </c>
      <c r="II31" s="131">
        <f>Seniori!II48</f>
        <v>0</v>
      </c>
      <c r="IJ31" s="131">
        <f>Seniori!IJ48</f>
        <v>0</v>
      </c>
      <c r="IK31" s="131">
        <f>Seniori!IK48</f>
        <v>0</v>
      </c>
      <c r="IL31" s="131">
        <f>Seniori!IL48</f>
        <v>0</v>
      </c>
      <c r="IM31" s="131">
        <f>Seniori!IM48</f>
        <v>0</v>
      </c>
      <c r="IN31" s="131">
        <f>Seniori!IN48</f>
        <v>0</v>
      </c>
      <c r="IO31" s="131">
        <f>Seniori!IO48</f>
        <v>0</v>
      </c>
      <c r="IP31" s="131">
        <f>Seniori!IP48</f>
        <v>0</v>
      </c>
      <c r="IQ31" s="131">
        <f>Seniori!IQ48</f>
        <v>0</v>
      </c>
      <c r="IR31" s="131">
        <f>Seniori!IR48</f>
        <v>0</v>
      </c>
      <c r="IS31" s="131">
        <f>Seniori!IS48</f>
        <v>0</v>
      </c>
      <c r="IT31" s="131">
        <f>Seniori!IT48</f>
        <v>0</v>
      </c>
      <c r="IU31" s="131">
        <f>Seniori!IU48</f>
        <v>0</v>
      </c>
      <c r="IV31" s="131">
        <f>Seniori!IV48</f>
        <v>0</v>
      </c>
      <c r="IW31" s="131">
        <f>Seniori!IW48</f>
        <v>0</v>
      </c>
      <c r="IX31" s="131">
        <f>Seniori!IX48</f>
        <v>0</v>
      </c>
      <c r="IY31" s="131">
        <f>Seniori!IY48</f>
        <v>0</v>
      </c>
      <c r="IZ31" s="131">
        <f>Seniori!IZ48</f>
        <v>0</v>
      </c>
      <c r="JA31" s="131">
        <f>Seniori!JA48</f>
        <v>0</v>
      </c>
      <c r="JB31" s="131">
        <f>Seniori!JB48</f>
        <v>0</v>
      </c>
      <c r="JC31" s="131">
        <f>Seniori!JC48</f>
        <v>0</v>
      </c>
      <c r="JD31" s="131">
        <f>Seniori!JD48</f>
        <v>0</v>
      </c>
      <c r="JE31" s="131">
        <f>Seniori!JE48</f>
        <v>0</v>
      </c>
      <c r="JF31" s="131">
        <f>Seniori!JF48</f>
        <v>0</v>
      </c>
      <c r="JG31" s="131">
        <f>Seniori!JG48</f>
        <v>0</v>
      </c>
      <c r="JH31" s="131">
        <f>Seniori!JH48</f>
        <v>0</v>
      </c>
      <c r="JI31" s="131">
        <f>Seniori!JI48</f>
        <v>0</v>
      </c>
      <c r="JJ31" s="131">
        <f>Seniori!JJ48</f>
        <v>0</v>
      </c>
      <c r="JK31" s="131">
        <f>Seniori!JK48</f>
        <v>0</v>
      </c>
      <c r="JL31" s="131">
        <f>Seniori!JL48</f>
        <v>0</v>
      </c>
      <c r="JM31" s="131">
        <f>Seniori!JM48</f>
        <v>0</v>
      </c>
      <c r="JN31" s="131">
        <f>Seniori!JN48</f>
        <v>0</v>
      </c>
      <c r="JO31" s="131">
        <f>Seniori!JO48</f>
        <v>0</v>
      </c>
      <c r="JP31" s="131" t="str">
        <f>Seniori!JP48</f>
        <v>x</v>
      </c>
      <c r="JQ31" s="131">
        <f>Seniori!JQ48</f>
        <v>6</v>
      </c>
      <c r="JR31" s="131">
        <f>Seniori!JR48</f>
        <v>0</v>
      </c>
      <c r="JS31" s="131">
        <f>Seniori!JS48</f>
        <v>0</v>
      </c>
      <c r="JT31" s="131">
        <f>Seniori!JT48</f>
        <v>0</v>
      </c>
      <c r="JU31" s="131">
        <f>Seniori!JU48</f>
        <v>0</v>
      </c>
      <c r="JV31" s="131">
        <f>Seniori!JV48</f>
        <v>0</v>
      </c>
      <c r="JW31" s="131">
        <f>Seniori!JW48</f>
        <v>0</v>
      </c>
      <c r="JX31" s="131">
        <f>Seniori!JX48</f>
        <v>0</v>
      </c>
      <c r="JY31" s="131">
        <f>Seniori!JY48</f>
        <v>0</v>
      </c>
      <c r="JZ31" s="131">
        <f>Seniori!JZ48</f>
        <v>0</v>
      </c>
      <c r="KA31" s="131">
        <f>Seniori!KA48</f>
        <v>0</v>
      </c>
      <c r="KB31" s="131">
        <f>Seniori!KB48</f>
        <v>0</v>
      </c>
      <c r="KC31" s="131">
        <f>Seniori!KC48</f>
        <v>1</v>
      </c>
      <c r="KD31" s="131">
        <f>Seniori!KD48</f>
        <v>8</v>
      </c>
      <c r="KE31" s="131">
        <f>Seniori!KE48</f>
        <v>0</v>
      </c>
      <c r="KF31" s="131">
        <f>Seniori!KF48</f>
        <v>0</v>
      </c>
      <c r="KG31" s="131">
        <f>Seniori!KG48</f>
        <v>0</v>
      </c>
      <c r="KH31" s="131">
        <f>Seniori!KH48</f>
        <v>0</v>
      </c>
      <c r="KI31" s="131">
        <f>Seniori!KI48</f>
        <v>0</v>
      </c>
      <c r="KJ31" s="131">
        <f>Seniori!KJ48</f>
        <v>0</v>
      </c>
      <c r="KK31" s="131">
        <f>Seniori!KK48</f>
        <v>0</v>
      </c>
      <c r="KL31" s="131">
        <f>Seniori!KL48</f>
        <v>0</v>
      </c>
      <c r="KM31" s="131">
        <f>Seniori!KM48</f>
        <v>0</v>
      </c>
      <c r="KN31" s="131">
        <f>Seniori!KN48</f>
        <v>0</v>
      </c>
      <c r="KO31" s="131">
        <f>Seniori!KO48</f>
        <v>0</v>
      </c>
      <c r="KP31" s="131">
        <f>Seniori!KP48</f>
        <v>0</v>
      </c>
      <c r="KQ31" s="131">
        <f>Seniori!KQ48</f>
        <v>0</v>
      </c>
      <c r="KR31" s="131">
        <f>Seniori!KR48</f>
        <v>0</v>
      </c>
      <c r="KS31" s="131">
        <f>Seniori!KS48</f>
        <v>0</v>
      </c>
      <c r="KT31" s="131">
        <f>Seniori!KT48</f>
        <v>0</v>
      </c>
      <c r="KU31" s="131">
        <f>Seniori!KU48</f>
        <v>0</v>
      </c>
      <c r="KV31" s="131">
        <f>Seniori!KV48</f>
        <v>0</v>
      </c>
      <c r="KW31" s="131">
        <f>Seniori!KW48</f>
        <v>0</v>
      </c>
      <c r="KX31" s="131">
        <f>Seniori!KX48</f>
        <v>0</v>
      </c>
      <c r="KY31" s="131">
        <f>Seniori!KY48</f>
        <v>0</v>
      </c>
      <c r="KZ31" s="131">
        <f>Seniori!KZ48</f>
        <v>0</v>
      </c>
      <c r="LA31" s="131">
        <f>Seniori!LA48</f>
        <v>0</v>
      </c>
      <c r="LB31" s="131">
        <f>Seniori!LB48</f>
        <v>0</v>
      </c>
      <c r="LC31" s="131">
        <f>Seniori!LC48</f>
        <v>0</v>
      </c>
      <c r="LD31" s="131">
        <f>Seniori!LD48</f>
        <v>5</v>
      </c>
      <c r="LE31" s="131">
        <f>Seniori!LE48</f>
        <v>0</v>
      </c>
      <c r="LF31" s="131">
        <f>Seniori!LF48</f>
        <v>0</v>
      </c>
      <c r="LG31" s="131">
        <f>Seniori!LG48</f>
        <v>0</v>
      </c>
      <c r="LH31" s="131">
        <f>Seniori!LH48</f>
        <v>4</v>
      </c>
      <c r="LI31" s="131">
        <f>Seniori!LI48</f>
        <v>0</v>
      </c>
      <c r="LJ31" s="131">
        <f>Seniori!LJ48</f>
        <v>0</v>
      </c>
      <c r="LK31" s="131">
        <f>Seniori!LK48</f>
        <v>0</v>
      </c>
      <c r="LL31" s="131">
        <f>Seniori!LL48</f>
        <v>0</v>
      </c>
      <c r="LM31" s="131">
        <f>Seniori!LM48</f>
        <v>0</v>
      </c>
      <c r="LN31" s="131">
        <f>Seniori!LN48</f>
        <v>0</v>
      </c>
      <c r="LO31" s="131">
        <f>Seniori!LO48</f>
        <v>0</v>
      </c>
      <c r="LP31" s="131">
        <f>Seniori!LP48</f>
        <v>0</v>
      </c>
      <c r="LQ31" s="131">
        <f>Seniori!LQ48</f>
        <v>0</v>
      </c>
      <c r="LR31" s="131">
        <f>Seniori!LR48</f>
        <v>4</v>
      </c>
      <c r="LS31" s="131">
        <f>Seniori!LS48</f>
        <v>5</v>
      </c>
      <c r="LT31" s="131">
        <f>Seniori!LT48</f>
        <v>0</v>
      </c>
      <c r="LU31" s="131">
        <f>Seniori!LU48</f>
        <v>0</v>
      </c>
      <c r="LV31" s="131">
        <f>Seniori!LV48</f>
        <v>0</v>
      </c>
      <c r="LW31" s="131">
        <f>Seniori!LW48</f>
        <v>0</v>
      </c>
      <c r="LX31" s="131">
        <f>Seniori!LX48</f>
        <v>0</v>
      </c>
      <c r="LY31" s="131">
        <f>Seniori!LY48</f>
        <v>0</v>
      </c>
      <c r="LZ31" s="131">
        <f>Seniori!LZ48</f>
        <v>0</v>
      </c>
      <c r="MA31" s="131">
        <f>Seniori!MA48</f>
        <v>3</v>
      </c>
      <c r="MB31" s="131">
        <f>Seniori!MB48</f>
        <v>1</v>
      </c>
      <c r="MC31" s="131">
        <f>Seniori!MC48</f>
        <v>0</v>
      </c>
      <c r="MD31" s="131">
        <f>Seniori!MD48</f>
        <v>0</v>
      </c>
      <c r="ME31" s="131">
        <f>Seniori!ME48</f>
        <v>0</v>
      </c>
    </row>
    <row r="32" spans="1:343" s="1" customFormat="1" ht="18" customHeight="1" x14ac:dyDescent="0.2">
      <c r="A32" s="12">
        <v>24</v>
      </c>
      <c r="B32" s="11" t="s">
        <v>294</v>
      </c>
      <c r="C32" s="1">
        <v>11679</v>
      </c>
      <c r="D32" s="1">
        <v>2018</v>
      </c>
      <c r="E32" s="4" t="s">
        <v>49</v>
      </c>
      <c r="F32" s="1">
        <v>4920</v>
      </c>
      <c r="G32" s="9" t="s">
        <v>222</v>
      </c>
      <c r="H32" s="4" t="s">
        <v>51</v>
      </c>
      <c r="I32" s="1">
        <f t="shared" ref="I32:I34" si="3">SUM(K32:ME32)</f>
        <v>74.400000000000006</v>
      </c>
      <c r="J32" s="12">
        <f>Tabuľka3[[#This Row],[Stĺpec9]]</f>
        <v>74.400000000000006</v>
      </c>
      <c r="K32" s="131">
        <f>Seniori!K35</f>
        <v>0</v>
      </c>
      <c r="L32" s="131">
        <f>Seniori!L35</f>
        <v>0</v>
      </c>
      <c r="M32" s="131">
        <f>Seniori!M35</f>
        <v>0</v>
      </c>
      <c r="N32" s="131">
        <f>Seniori!N35</f>
        <v>0</v>
      </c>
      <c r="O32" s="131">
        <f>Seniori!O35</f>
        <v>0</v>
      </c>
      <c r="P32" s="131">
        <f>Seniori!P35</f>
        <v>0</v>
      </c>
      <c r="Q32" s="131">
        <f>Seniori!Q35</f>
        <v>0</v>
      </c>
      <c r="R32" s="131">
        <f>Seniori!R35</f>
        <v>0</v>
      </c>
      <c r="S32" s="131">
        <f>Seniori!S35</f>
        <v>0</v>
      </c>
      <c r="T32" s="131">
        <f>Seniori!T35</f>
        <v>0</v>
      </c>
      <c r="U32" s="131">
        <f>Seniori!U35</f>
        <v>0</v>
      </c>
      <c r="V32" s="131">
        <f>Seniori!V35</f>
        <v>0</v>
      </c>
      <c r="W32" s="131">
        <f>Seniori!W35</f>
        <v>0</v>
      </c>
      <c r="X32" s="131">
        <f>Seniori!X35</f>
        <v>0</v>
      </c>
      <c r="Y32" s="131">
        <f>Seniori!Y35</f>
        <v>0</v>
      </c>
      <c r="Z32" s="131">
        <f>Seniori!Z35</f>
        <v>0</v>
      </c>
      <c r="AA32" s="131">
        <f>Seniori!AA35</f>
        <v>0</v>
      </c>
      <c r="AB32" s="131">
        <f>Seniori!AB35</f>
        <v>0</v>
      </c>
      <c r="AC32" s="131">
        <f>Seniori!AC35</f>
        <v>0</v>
      </c>
      <c r="AD32" s="131">
        <f>Seniori!AD35</f>
        <v>0</v>
      </c>
      <c r="AE32" s="131">
        <f>Seniori!AE35</f>
        <v>0</v>
      </c>
      <c r="AF32" s="131">
        <f>Seniori!AF35</f>
        <v>0</v>
      </c>
      <c r="AG32" s="131">
        <f>Seniori!AG35</f>
        <v>0</v>
      </c>
      <c r="AH32" s="131">
        <f>Seniori!AH35</f>
        <v>0</v>
      </c>
      <c r="AI32" s="131">
        <f>Seniori!AI35</f>
        <v>0</v>
      </c>
      <c r="AJ32" s="131">
        <f>Seniori!AJ35</f>
        <v>7</v>
      </c>
      <c r="AK32" s="131">
        <f>Seniori!AK35</f>
        <v>0</v>
      </c>
      <c r="AL32" s="131">
        <f>Seniori!AL35</f>
        <v>0</v>
      </c>
      <c r="AM32" s="131">
        <f>Seniori!AM35</f>
        <v>0</v>
      </c>
      <c r="AN32" s="131">
        <f>Seniori!AN35</f>
        <v>0</v>
      </c>
      <c r="AO32" s="131">
        <f>Seniori!AO35</f>
        <v>0</v>
      </c>
      <c r="AP32" s="131">
        <f>Seniori!AP35</f>
        <v>0</v>
      </c>
      <c r="AQ32" s="131">
        <f>Seniori!AQ35</f>
        <v>0</v>
      </c>
      <c r="AR32" s="131">
        <f>Seniori!AR35</f>
        <v>0</v>
      </c>
      <c r="AS32" s="131">
        <f>Seniori!AS35</f>
        <v>0</v>
      </c>
      <c r="AT32" s="131">
        <f>Seniori!AT35</f>
        <v>0</v>
      </c>
      <c r="AU32" s="131">
        <f>Seniori!AU35</f>
        <v>0</v>
      </c>
      <c r="AV32" s="131">
        <f>Seniori!AV35</f>
        <v>0</v>
      </c>
      <c r="AW32" s="131">
        <f>Seniori!AW35</f>
        <v>0</v>
      </c>
      <c r="AX32" s="131">
        <f>Seniori!AX35</f>
        <v>0</v>
      </c>
      <c r="AY32" s="131">
        <f>Seniori!AY35</f>
        <v>0</v>
      </c>
      <c r="AZ32" s="131">
        <f>Seniori!AZ35</f>
        <v>0</v>
      </c>
      <c r="BA32" s="131">
        <f>Seniori!BA35</f>
        <v>0</v>
      </c>
      <c r="BB32" s="131">
        <f>Seniori!BB35</f>
        <v>0</v>
      </c>
      <c r="BC32" s="131">
        <f>Seniori!BC35</f>
        <v>0</v>
      </c>
      <c r="BD32" s="131">
        <f>Seniori!BD35</f>
        <v>0</v>
      </c>
      <c r="BE32" s="131">
        <f>Seniori!BE35</f>
        <v>0</v>
      </c>
      <c r="BF32" s="131">
        <f>Seniori!BF35</f>
        <v>0</v>
      </c>
      <c r="BG32" s="131">
        <f>Seniori!BG35</f>
        <v>0</v>
      </c>
      <c r="BH32" s="131">
        <f>Seniori!BH35</f>
        <v>0</v>
      </c>
      <c r="BI32" s="131">
        <f>Seniori!BI35</f>
        <v>0</v>
      </c>
      <c r="BJ32" s="131">
        <f>Seniori!BJ35</f>
        <v>0</v>
      </c>
      <c r="BK32" s="131">
        <f>Seniori!BK35</f>
        <v>0</v>
      </c>
      <c r="BL32" s="131">
        <f>Seniori!BL35</f>
        <v>0</v>
      </c>
      <c r="BM32" s="131">
        <f>Seniori!BM35</f>
        <v>0</v>
      </c>
      <c r="BN32" s="131">
        <f>Seniori!BN35</f>
        <v>0</v>
      </c>
      <c r="BO32" s="131">
        <f>Seniori!BO35</f>
        <v>0</v>
      </c>
      <c r="BP32" s="131">
        <f>Seniori!BP35</f>
        <v>0</v>
      </c>
      <c r="BQ32" s="131">
        <f>Seniori!BQ35</f>
        <v>0</v>
      </c>
      <c r="BR32" s="131">
        <f>Seniori!BR35</f>
        <v>0</v>
      </c>
      <c r="BS32" s="131">
        <f>Seniori!BS35</f>
        <v>6</v>
      </c>
      <c r="BT32" s="131">
        <f>Seniori!BT35</f>
        <v>0</v>
      </c>
      <c r="BU32" s="131">
        <f>Seniori!BU35</f>
        <v>0</v>
      </c>
      <c r="BV32" s="131">
        <f>Seniori!BV35</f>
        <v>0</v>
      </c>
      <c r="BW32" s="131">
        <f>Seniori!BW35</f>
        <v>6</v>
      </c>
      <c r="BX32" s="131">
        <f>Seniori!BX35</f>
        <v>0</v>
      </c>
      <c r="BY32" s="131">
        <f>Seniori!BY35</f>
        <v>0</v>
      </c>
      <c r="BZ32" s="131">
        <f>Seniori!BZ35</f>
        <v>0</v>
      </c>
      <c r="CA32" s="131">
        <f>Seniori!CA35</f>
        <v>0</v>
      </c>
      <c r="CB32" s="131">
        <f>Seniori!CB35</f>
        <v>0</v>
      </c>
      <c r="CC32" s="131">
        <f>Seniori!CC35</f>
        <v>0</v>
      </c>
      <c r="CD32" s="131">
        <f>Seniori!CD35</f>
        <v>0</v>
      </c>
      <c r="CE32" s="131">
        <f>Seniori!CE35</f>
        <v>0</v>
      </c>
      <c r="CF32" s="131">
        <f>Seniori!CF35</f>
        <v>0</v>
      </c>
      <c r="CG32" s="131">
        <f>Seniori!CG35</f>
        <v>0</v>
      </c>
      <c r="CH32" s="131">
        <f>Seniori!CH35</f>
        <v>0</v>
      </c>
      <c r="CI32" s="131">
        <f>Seniori!CI35</f>
        <v>0</v>
      </c>
      <c r="CJ32" s="131">
        <f>Seniori!CJ35</f>
        <v>0</v>
      </c>
      <c r="CK32" s="131">
        <f>Seniori!CK35</f>
        <v>0</v>
      </c>
      <c r="CL32" s="131">
        <f>Seniori!CL35</f>
        <v>0</v>
      </c>
      <c r="CM32" s="131">
        <f>Seniori!CM35</f>
        <v>6</v>
      </c>
      <c r="CN32" s="131">
        <f>Seniori!CN35</f>
        <v>0</v>
      </c>
      <c r="CO32" s="131">
        <f>Seniori!CO35</f>
        <v>0</v>
      </c>
      <c r="CP32" s="131">
        <f>Seniori!CP35</f>
        <v>0</v>
      </c>
      <c r="CQ32" s="131">
        <f>Seniori!CQ35</f>
        <v>0</v>
      </c>
      <c r="CR32" s="131">
        <f>Seniori!CR35</f>
        <v>0</v>
      </c>
      <c r="CS32" s="131">
        <f>Seniori!CS35</f>
        <v>0</v>
      </c>
      <c r="CT32" s="131">
        <f>Seniori!CT35</f>
        <v>0</v>
      </c>
      <c r="CU32" s="131">
        <f>Seniori!CU35</f>
        <v>0</v>
      </c>
      <c r="CV32" s="131">
        <f>Seniori!CV35</f>
        <v>0</v>
      </c>
      <c r="CW32" s="131">
        <f>Seniori!CW35</f>
        <v>0</v>
      </c>
      <c r="CX32" s="131">
        <f>Seniori!CX35</f>
        <v>0</v>
      </c>
      <c r="CY32" s="131">
        <f>Seniori!CY35</f>
        <v>0</v>
      </c>
      <c r="CZ32" s="131">
        <f>Seniori!CZ35</f>
        <v>0</v>
      </c>
      <c r="DA32" s="131">
        <f>Seniori!DA35</f>
        <v>10</v>
      </c>
      <c r="DB32" s="131">
        <f>Seniori!DB35</f>
        <v>0</v>
      </c>
      <c r="DC32" s="131">
        <f>Seniori!DC35</f>
        <v>0</v>
      </c>
      <c r="DD32" s="131">
        <f>Seniori!DD35</f>
        <v>0</v>
      </c>
      <c r="DE32" s="131">
        <f>Seniori!DE35</f>
        <v>0</v>
      </c>
      <c r="DF32" s="131">
        <f>Seniori!DF35</f>
        <v>0</v>
      </c>
      <c r="DG32" s="131">
        <f>Seniori!DG35</f>
        <v>0</v>
      </c>
      <c r="DH32" s="131">
        <f>Seniori!DH35</f>
        <v>0</v>
      </c>
      <c r="DI32" s="131">
        <f>Seniori!DI35</f>
        <v>3</v>
      </c>
      <c r="DJ32" s="131">
        <f>Seniori!DJ35</f>
        <v>0</v>
      </c>
      <c r="DK32" s="131">
        <f>Seniori!DK35</f>
        <v>0</v>
      </c>
      <c r="DL32" s="131">
        <f>Seniori!DL35</f>
        <v>0</v>
      </c>
      <c r="DM32" s="131">
        <f>Seniori!DM35</f>
        <v>0</v>
      </c>
      <c r="DN32" s="131">
        <f>Seniori!DN35</f>
        <v>0</v>
      </c>
      <c r="DO32" s="131">
        <f>Seniori!DO35</f>
        <v>0</v>
      </c>
      <c r="DP32" s="131">
        <f>Seniori!DP35</f>
        <v>0</v>
      </c>
      <c r="DQ32" s="131">
        <f>Seniori!DQ35</f>
        <v>0</v>
      </c>
      <c r="DR32" s="131">
        <f>Seniori!DR35</f>
        <v>0</v>
      </c>
      <c r="DS32" s="131">
        <f>Seniori!DS35</f>
        <v>0</v>
      </c>
      <c r="DT32" s="131">
        <f>Seniori!DT35</f>
        <v>0</v>
      </c>
      <c r="DU32" s="131">
        <f>Seniori!DU35</f>
        <v>0</v>
      </c>
      <c r="DV32" s="131">
        <f>Seniori!DV35</f>
        <v>0</v>
      </c>
      <c r="DW32" s="131">
        <f>Seniori!DW35</f>
        <v>0</v>
      </c>
      <c r="DX32" s="131">
        <f>Seniori!DX35</f>
        <v>0</v>
      </c>
      <c r="DY32" s="131">
        <f>Seniori!DY35</f>
        <v>0</v>
      </c>
      <c r="DZ32" s="131">
        <f>Seniori!DZ35</f>
        <v>0</v>
      </c>
      <c r="EA32" s="131">
        <f>Seniori!EA35</f>
        <v>0</v>
      </c>
      <c r="EB32" s="131">
        <f>Seniori!EB35</f>
        <v>0</v>
      </c>
      <c r="EC32" s="131">
        <f>Seniori!EC35</f>
        <v>0</v>
      </c>
      <c r="ED32" s="131">
        <f>Seniori!ED35</f>
        <v>0</v>
      </c>
      <c r="EE32" s="131">
        <f>Seniori!EE35</f>
        <v>0</v>
      </c>
      <c r="EF32" s="131">
        <f>Seniori!EF35</f>
        <v>0</v>
      </c>
      <c r="EG32" s="131">
        <f>Seniori!EG35</f>
        <v>0</v>
      </c>
      <c r="EH32" s="131">
        <f>Seniori!EH35</f>
        <v>0</v>
      </c>
      <c r="EI32" s="131">
        <f>Seniori!EI35</f>
        <v>0</v>
      </c>
      <c r="EJ32" s="131">
        <f>Seniori!EJ35</f>
        <v>0</v>
      </c>
      <c r="EK32" s="131">
        <f>Seniori!EK35</f>
        <v>0</v>
      </c>
      <c r="EL32" s="131">
        <f>Seniori!EL35</f>
        <v>0</v>
      </c>
      <c r="EM32" s="131">
        <f>Seniori!EM35</f>
        <v>8.4</v>
      </c>
      <c r="EN32" s="131">
        <f>Seniori!EN35</f>
        <v>0</v>
      </c>
      <c r="EO32" s="131">
        <f>Seniori!EO35</f>
        <v>0</v>
      </c>
      <c r="EP32" s="131">
        <f>Seniori!EP35</f>
        <v>0</v>
      </c>
      <c r="EQ32" s="131">
        <f>Seniori!EQ35</f>
        <v>0</v>
      </c>
      <c r="ER32" s="131">
        <f>Seniori!ER35</f>
        <v>0</v>
      </c>
      <c r="ES32" s="131">
        <f>Seniori!ES35</f>
        <v>0</v>
      </c>
      <c r="ET32" s="131">
        <f>Seniori!ET35</f>
        <v>0</v>
      </c>
      <c r="EU32" s="131">
        <f>Seniori!EU35</f>
        <v>0</v>
      </c>
      <c r="EV32" s="131">
        <f>Seniori!EV35</f>
        <v>0</v>
      </c>
      <c r="EW32" s="131">
        <f>Seniori!EW35</f>
        <v>12</v>
      </c>
      <c r="EX32" s="131">
        <f>Seniori!EX35</f>
        <v>0</v>
      </c>
      <c r="EY32" s="131">
        <f>Seniori!EY35</f>
        <v>0</v>
      </c>
      <c r="EZ32" s="131">
        <f>Seniori!EZ35</f>
        <v>0</v>
      </c>
      <c r="FA32" s="131">
        <f>Seniori!FA35</f>
        <v>0</v>
      </c>
      <c r="FB32" s="131">
        <f>Seniori!FB35</f>
        <v>0</v>
      </c>
      <c r="FC32" s="131">
        <f>Seniori!FC35</f>
        <v>0</v>
      </c>
      <c r="FD32" s="131">
        <f>Seniori!FD35</f>
        <v>0</v>
      </c>
      <c r="FE32" s="131">
        <f>Seniori!FE35</f>
        <v>0</v>
      </c>
      <c r="FF32" s="131">
        <f>Seniori!FF35</f>
        <v>0</v>
      </c>
      <c r="FG32" s="131">
        <f>Seniori!FG35</f>
        <v>0</v>
      </c>
      <c r="FH32" s="131">
        <f>Seniori!FH35</f>
        <v>0</v>
      </c>
      <c r="FI32" s="131">
        <f>Seniori!FI35</f>
        <v>0</v>
      </c>
      <c r="FJ32" s="131">
        <f>Seniori!FJ35</f>
        <v>0</v>
      </c>
      <c r="FK32" s="131">
        <f>Seniori!FK35</f>
        <v>0</v>
      </c>
      <c r="FL32" s="131">
        <f>Seniori!FL35</f>
        <v>0</v>
      </c>
      <c r="FM32" s="131">
        <f>Seniori!FM35</f>
        <v>0</v>
      </c>
      <c r="FN32" s="131">
        <f>Seniori!FN35</f>
        <v>0</v>
      </c>
      <c r="FO32" s="131">
        <f>Seniori!FO35</f>
        <v>0</v>
      </c>
      <c r="FP32" s="131">
        <f>Seniori!FP35</f>
        <v>0</v>
      </c>
      <c r="FQ32" s="131">
        <f>Seniori!FQ35</f>
        <v>0</v>
      </c>
      <c r="FR32" s="131">
        <f>Seniori!FR35</f>
        <v>7</v>
      </c>
      <c r="FS32" s="131">
        <f>Seniori!FS35</f>
        <v>0</v>
      </c>
      <c r="FT32" s="131">
        <f>Seniori!FT35</f>
        <v>7</v>
      </c>
      <c r="FU32" s="131">
        <f>Seniori!FU35</f>
        <v>0</v>
      </c>
      <c r="FV32" s="131">
        <f>Seniori!FV35</f>
        <v>0</v>
      </c>
      <c r="FW32" s="131">
        <f>Seniori!FW35</f>
        <v>0</v>
      </c>
      <c r="FX32" s="131">
        <f>Seniori!FX35</f>
        <v>0</v>
      </c>
      <c r="FY32" s="131">
        <f>Seniori!FY35</f>
        <v>0</v>
      </c>
      <c r="FZ32" s="131">
        <f>Seniori!FZ35</f>
        <v>0</v>
      </c>
      <c r="GA32" s="131">
        <f>Seniori!GA35</f>
        <v>0</v>
      </c>
      <c r="GB32" s="131">
        <f>Seniori!GB35</f>
        <v>2</v>
      </c>
      <c r="GC32" s="131">
        <f>Seniori!GC35</f>
        <v>0</v>
      </c>
      <c r="GD32" s="131">
        <f>Seniori!GD35</f>
        <v>0</v>
      </c>
      <c r="GE32" s="131">
        <f>Seniori!GE35</f>
        <v>0</v>
      </c>
      <c r="GF32" s="131">
        <f>Seniori!GF35</f>
        <v>0</v>
      </c>
      <c r="GG32" s="131">
        <f>Seniori!GG35</f>
        <v>0</v>
      </c>
      <c r="GH32" s="131">
        <f>Seniori!GH35</f>
        <v>0</v>
      </c>
      <c r="GI32" s="131">
        <f>Seniori!GI35</f>
        <v>0</v>
      </c>
      <c r="GJ32" s="131">
        <f>Seniori!GJ35</f>
        <v>0</v>
      </c>
      <c r="GK32" s="131">
        <f>Seniori!GK35</f>
        <v>0</v>
      </c>
      <c r="GL32" s="131">
        <f>Seniori!GL35</f>
        <v>0</v>
      </c>
      <c r="GM32" s="131">
        <f>Seniori!GM35</f>
        <v>0</v>
      </c>
      <c r="GN32" s="131">
        <f>Seniori!GN35</f>
        <v>0</v>
      </c>
      <c r="GO32" s="131">
        <f>Seniori!GO35</f>
        <v>0</v>
      </c>
      <c r="GP32" s="131">
        <f>Seniori!GP35</f>
        <v>0</v>
      </c>
      <c r="GQ32" s="131">
        <f>Seniori!GQ35</f>
        <v>0</v>
      </c>
      <c r="GR32" s="131">
        <f>Seniori!GR35</f>
        <v>0</v>
      </c>
      <c r="GS32" s="131">
        <f>Seniori!GS35</f>
        <v>0</v>
      </c>
      <c r="GT32" s="131">
        <f>Seniori!GT35</f>
        <v>0</v>
      </c>
      <c r="GU32" s="131">
        <f>Seniori!GU35</f>
        <v>0</v>
      </c>
      <c r="GV32" s="131">
        <f>Seniori!GV35</f>
        <v>0</v>
      </c>
      <c r="GW32" s="131">
        <f>Seniori!GW35</f>
        <v>0</v>
      </c>
      <c r="GX32" s="131">
        <f>Seniori!GX35</f>
        <v>0</v>
      </c>
      <c r="GY32" s="131">
        <f>Seniori!GY35</f>
        <v>0</v>
      </c>
      <c r="GZ32" s="131">
        <f>Seniori!GZ35</f>
        <v>0</v>
      </c>
      <c r="HA32" s="131">
        <f>Seniori!HA35</f>
        <v>0</v>
      </c>
      <c r="HB32" s="131">
        <f>Seniori!HB35</f>
        <v>0</v>
      </c>
      <c r="HC32" s="131">
        <f>Seniori!HC35</f>
        <v>0</v>
      </c>
      <c r="HD32" s="131">
        <f>Seniori!HD35</f>
        <v>0</v>
      </c>
      <c r="HE32" s="131">
        <f>Seniori!HE35</f>
        <v>0</v>
      </c>
      <c r="HF32" s="131">
        <f>Seniori!HF35</f>
        <v>0</v>
      </c>
      <c r="HG32" s="131">
        <f>Seniori!HG35</f>
        <v>0</v>
      </c>
      <c r="HH32" s="131">
        <f>Seniori!HH35</f>
        <v>0</v>
      </c>
      <c r="HI32" s="131">
        <f>Seniori!HI35</f>
        <v>0</v>
      </c>
      <c r="HJ32" s="131">
        <f>Seniori!HJ35</f>
        <v>0</v>
      </c>
      <c r="HK32" s="131">
        <f>Seniori!HK35</f>
        <v>0</v>
      </c>
      <c r="HL32" s="131">
        <f>Seniori!HL35</f>
        <v>0</v>
      </c>
      <c r="HM32" s="131">
        <f>Seniori!HM35</f>
        <v>0</v>
      </c>
      <c r="HN32" s="131">
        <f>Seniori!HN35</f>
        <v>0</v>
      </c>
      <c r="HO32" s="131">
        <f>Seniori!HO35</f>
        <v>0</v>
      </c>
      <c r="HP32" s="131">
        <f>Seniori!HP35</f>
        <v>0</v>
      </c>
      <c r="HQ32" s="131">
        <f>Seniori!HQ35</f>
        <v>0</v>
      </c>
      <c r="HR32" s="131">
        <f>Seniori!HR35</f>
        <v>0</v>
      </c>
      <c r="HS32" s="131">
        <f>Seniori!HS35</f>
        <v>0</v>
      </c>
      <c r="HT32" s="131">
        <f>Seniori!HT35</f>
        <v>0</v>
      </c>
      <c r="HU32" s="131">
        <f>Seniori!HU35</f>
        <v>0</v>
      </c>
      <c r="HV32" s="131">
        <f>Seniori!HV35</f>
        <v>0</v>
      </c>
      <c r="HW32" s="131">
        <f>Seniori!HW35</f>
        <v>0</v>
      </c>
      <c r="HX32" s="131">
        <f>Seniori!HX35</f>
        <v>0</v>
      </c>
      <c r="HY32" s="131">
        <f>Seniori!HY35</f>
        <v>0</v>
      </c>
      <c r="HZ32" s="131">
        <f>Seniori!HZ35</f>
        <v>0</v>
      </c>
      <c r="IA32" s="131">
        <f>Seniori!IA35</f>
        <v>0</v>
      </c>
      <c r="IB32" s="131">
        <f>Seniori!IB35</f>
        <v>0</v>
      </c>
      <c r="IC32" s="131">
        <f>Seniori!IC35</f>
        <v>0</v>
      </c>
      <c r="ID32" s="131">
        <f>Seniori!ID35</f>
        <v>0</v>
      </c>
      <c r="IE32" s="131">
        <f>Seniori!IE35</f>
        <v>0</v>
      </c>
      <c r="IF32" s="131">
        <f>Seniori!IF35</f>
        <v>0</v>
      </c>
      <c r="IG32" s="131">
        <f>Seniori!IG35</f>
        <v>0</v>
      </c>
      <c r="IH32" s="131">
        <f>Seniori!IH35</f>
        <v>0</v>
      </c>
      <c r="II32" s="131">
        <f>Seniori!II35</f>
        <v>0</v>
      </c>
      <c r="IJ32" s="131">
        <f>Seniori!IJ35</f>
        <v>0</v>
      </c>
      <c r="IK32" s="131">
        <f>Seniori!IK35</f>
        <v>0</v>
      </c>
      <c r="IL32" s="131">
        <f>Seniori!IL35</f>
        <v>0</v>
      </c>
      <c r="IM32" s="131">
        <f>Seniori!IM35</f>
        <v>0</v>
      </c>
      <c r="IN32" s="131">
        <f>Seniori!IN35</f>
        <v>0</v>
      </c>
      <c r="IO32" s="131">
        <f>Seniori!IO35</f>
        <v>0</v>
      </c>
      <c r="IP32" s="131">
        <f>Seniori!IP35</f>
        <v>0</v>
      </c>
      <c r="IQ32" s="131">
        <f>Seniori!IQ35</f>
        <v>0</v>
      </c>
      <c r="IR32" s="131">
        <f>Seniori!IR35</f>
        <v>0</v>
      </c>
      <c r="IS32" s="131">
        <f>Seniori!IS35</f>
        <v>0</v>
      </c>
      <c r="IT32" s="131">
        <f>Seniori!IT35</f>
        <v>0</v>
      </c>
      <c r="IU32" s="131">
        <f>Seniori!IU35</f>
        <v>0</v>
      </c>
      <c r="IV32" s="131">
        <f>Seniori!IV35</f>
        <v>0</v>
      </c>
      <c r="IW32" s="131">
        <f>Seniori!IW35</f>
        <v>0</v>
      </c>
      <c r="IX32" s="131">
        <f>Seniori!IX35</f>
        <v>0</v>
      </c>
      <c r="IY32" s="131">
        <f>Seniori!IY35</f>
        <v>0</v>
      </c>
      <c r="IZ32" s="131">
        <f>Seniori!IZ35</f>
        <v>0</v>
      </c>
      <c r="JA32" s="131">
        <f>Seniori!JA35</f>
        <v>0</v>
      </c>
      <c r="JB32" s="131">
        <f>Seniori!JB35</f>
        <v>0</v>
      </c>
      <c r="JC32" s="131">
        <f>Seniori!JC35</f>
        <v>0</v>
      </c>
      <c r="JD32" s="131">
        <f>Seniori!JD35</f>
        <v>0</v>
      </c>
      <c r="JE32" s="131">
        <f>Seniori!JE35</f>
        <v>0</v>
      </c>
      <c r="JF32" s="131">
        <f>Seniori!JF35</f>
        <v>0</v>
      </c>
      <c r="JG32" s="131">
        <f>Seniori!JG35</f>
        <v>0</v>
      </c>
      <c r="JH32" s="131">
        <f>Seniori!JH35</f>
        <v>0</v>
      </c>
      <c r="JI32" s="131">
        <f>Seniori!JI35</f>
        <v>0</v>
      </c>
      <c r="JJ32" s="131">
        <f>Seniori!JJ35</f>
        <v>0</v>
      </c>
      <c r="JK32" s="131">
        <f>Seniori!JK35</f>
        <v>0</v>
      </c>
      <c r="JL32" s="131">
        <f>Seniori!JL35</f>
        <v>0</v>
      </c>
      <c r="JM32" s="131">
        <f>Seniori!JM35</f>
        <v>0</v>
      </c>
      <c r="JN32" s="131">
        <f>Seniori!JN35</f>
        <v>0</v>
      </c>
      <c r="JO32" s="131">
        <f>Seniori!JO35</f>
        <v>0</v>
      </c>
      <c r="JP32" s="131">
        <f>Seniori!JP35</f>
        <v>0</v>
      </c>
      <c r="JQ32" s="131">
        <f>Seniori!JQ35</f>
        <v>0</v>
      </c>
      <c r="JR32" s="131">
        <f>Seniori!JR35</f>
        <v>0</v>
      </c>
      <c r="JS32" s="131">
        <f>Seniori!JS35</f>
        <v>0</v>
      </c>
      <c r="JT32" s="131">
        <f>Seniori!JT35</f>
        <v>0</v>
      </c>
      <c r="JU32" s="131">
        <f>Seniori!JU35</f>
        <v>0</v>
      </c>
      <c r="JV32" s="131">
        <f>Seniori!JV35</f>
        <v>0</v>
      </c>
      <c r="JW32" s="131">
        <f>Seniori!JW35</f>
        <v>0</v>
      </c>
      <c r="JX32" s="131">
        <f>Seniori!JX35</f>
        <v>0</v>
      </c>
      <c r="JY32" s="131">
        <f>Seniori!JY35</f>
        <v>0</v>
      </c>
      <c r="JZ32" s="131">
        <f>Seniori!JZ35</f>
        <v>0</v>
      </c>
      <c r="KA32" s="131">
        <f>Seniori!KA35</f>
        <v>0</v>
      </c>
      <c r="KB32" s="131">
        <f>Seniori!KB35</f>
        <v>0</v>
      </c>
      <c r="KC32" s="131">
        <f>Seniori!KC35</f>
        <v>0</v>
      </c>
      <c r="KD32" s="131">
        <f>Seniori!KD35</f>
        <v>0</v>
      </c>
      <c r="KE32" s="131">
        <f>Seniori!KE35</f>
        <v>0</v>
      </c>
      <c r="KF32" s="131">
        <f>Seniori!KF35</f>
        <v>0</v>
      </c>
      <c r="KG32" s="131">
        <f>Seniori!KG35</f>
        <v>0</v>
      </c>
      <c r="KH32" s="131">
        <f>Seniori!KH35</f>
        <v>0</v>
      </c>
      <c r="KI32" s="131">
        <f>Seniori!KI35</f>
        <v>0</v>
      </c>
      <c r="KJ32" s="131">
        <f>Seniori!KJ35</f>
        <v>0</v>
      </c>
      <c r="KK32" s="131">
        <f>Seniori!KK35</f>
        <v>0</v>
      </c>
      <c r="KL32" s="131">
        <f>Seniori!KL35</f>
        <v>0</v>
      </c>
      <c r="KM32" s="131">
        <f>Seniori!KM35</f>
        <v>0</v>
      </c>
      <c r="KN32" s="131">
        <f>Seniori!KN35</f>
        <v>0</v>
      </c>
      <c r="KO32" s="131">
        <f>Seniori!KO35</f>
        <v>0</v>
      </c>
      <c r="KP32" s="131">
        <f>Seniori!KP35</f>
        <v>0</v>
      </c>
      <c r="KQ32" s="131">
        <f>Seniori!KQ35</f>
        <v>0</v>
      </c>
      <c r="KR32" s="131">
        <f>Seniori!KR35</f>
        <v>0</v>
      </c>
      <c r="KS32" s="131">
        <f>Seniori!KS35</f>
        <v>0</v>
      </c>
      <c r="KT32" s="131">
        <f>Seniori!KT35</f>
        <v>0</v>
      </c>
      <c r="KU32" s="131">
        <f>Seniori!KU35</f>
        <v>0</v>
      </c>
      <c r="KV32" s="131">
        <f>Seniori!KV35</f>
        <v>0</v>
      </c>
      <c r="KW32" s="131">
        <f>Seniori!KW35</f>
        <v>0</v>
      </c>
      <c r="KX32" s="131">
        <f>Seniori!KX35</f>
        <v>0</v>
      </c>
      <c r="KY32" s="131">
        <f>Seniori!KY35</f>
        <v>0</v>
      </c>
      <c r="KZ32" s="131">
        <f>Seniori!KZ35</f>
        <v>0</v>
      </c>
      <c r="LA32" s="131">
        <f>Seniori!LA35</f>
        <v>0</v>
      </c>
      <c r="LB32" s="131">
        <f>Seniori!LB35</f>
        <v>0</v>
      </c>
      <c r="LC32" s="131">
        <f>Seniori!LC35</f>
        <v>0</v>
      </c>
      <c r="LD32" s="131">
        <f>Seniori!LD35</f>
        <v>0</v>
      </c>
      <c r="LE32" s="131">
        <f>Seniori!LE35</f>
        <v>0</v>
      </c>
      <c r="LF32" s="131">
        <f>Seniori!LF35</f>
        <v>0</v>
      </c>
      <c r="LG32" s="131">
        <f>Seniori!LG35</f>
        <v>0</v>
      </c>
      <c r="LH32" s="131">
        <f>Seniori!LH35</f>
        <v>0</v>
      </c>
      <c r="LI32" s="131">
        <f>Seniori!LI35</f>
        <v>0</v>
      </c>
      <c r="LJ32" s="131">
        <f>Seniori!LJ35</f>
        <v>0</v>
      </c>
      <c r="LK32" s="131">
        <f>Seniori!LK35</f>
        <v>0</v>
      </c>
      <c r="LL32" s="131">
        <f>Seniori!LL35</f>
        <v>0</v>
      </c>
      <c r="LM32" s="131">
        <f>Seniori!LM35</f>
        <v>0</v>
      </c>
      <c r="LN32" s="131">
        <f>Seniori!LN35</f>
        <v>0</v>
      </c>
      <c r="LO32" s="131">
        <f>Seniori!LO35</f>
        <v>0</v>
      </c>
      <c r="LP32" s="131">
        <f>Seniori!LP35</f>
        <v>0</v>
      </c>
      <c r="LQ32" s="131">
        <f>Seniori!LQ35</f>
        <v>0</v>
      </c>
      <c r="LR32" s="131">
        <f>Seniori!LR35</f>
        <v>0</v>
      </c>
      <c r="LS32" s="131">
        <f>Seniori!LS35</f>
        <v>0</v>
      </c>
      <c r="LT32" s="131">
        <f>Seniori!LT35</f>
        <v>0</v>
      </c>
      <c r="LU32" s="131">
        <f>Seniori!LU35</f>
        <v>0</v>
      </c>
      <c r="LV32" s="131">
        <f>Seniori!LV35</f>
        <v>0</v>
      </c>
      <c r="LW32" s="131">
        <f>Seniori!LW35</f>
        <v>0</v>
      </c>
      <c r="LX32" s="131">
        <f>Seniori!LX35</f>
        <v>0</v>
      </c>
      <c r="LY32" s="131">
        <f>Seniori!LY35</f>
        <v>0</v>
      </c>
      <c r="LZ32" s="131">
        <f>Seniori!LZ35</f>
        <v>0</v>
      </c>
      <c r="MA32" s="131">
        <f>Seniori!MA35</f>
        <v>0</v>
      </c>
      <c r="MB32" s="131">
        <f>Seniori!MB35</f>
        <v>0</v>
      </c>
      <c r="MC32" s="131">
        <f>Seniori!MC35</f>
        <v>0</v>
      </c>
      <c r="MD32" s="131">
        <f>Seniori!MD35</f>
        <v>0</v>
      </c>
      <c r="ME32" s="131">
        <f>Seniori!ME35</f>
        <v>0</v>
      </c>
    </row>
    <row r="33" spans="1:343" s="1" customFormat="1" ht="18" customHeight="1" x14ac:dyDescent="0.2">
      <c r="A33" s="12">
        <v>24</v>
      </c>
      <c r="B33" s="11" t="s">
        <v>279</v>
      </c>
      <c r="C33" s="1">
        <v>11747</v>
      </c>
      <c r="D33" s="1">
        <v>2017</v>
      </c>
      <c r="E33" s="4" t="s">
        <v>157</v>
      </c>
      <c r="F33" s="1">
        <v>7124</v>
      </c>
      <c r="G33" s="9" t="s">
        <v>220</v>
      </c>
      <c r="H33" s="4" t="s">
        <v>42</v>
      </c>
      <c r="I33" s="1">
        <f>SUM(K33:ME33)</f>
        <v>79.400000000000006</v>
      </c>
      <c r="J33" s="12">
        <f>Tabuľka3[[#This Row],[Stĺpec36]]+Tabuľka3[[#This Row],[Stĺpec65]]+Tabuľka3[[#This Row],[Stĺpec409]]+Tabuľka3[[#This Row],[Stĺpec408]]+Tabuľka3[[#This Row],[Stĺpec144]]+Tabuľka3[[#This Row],[Stĺpec145]]+Tabuľka3[[#This Row],[Stĺpec235]]+Tabuľka3[[#This Row],[Stĺpec245]]+Tabuľka3[[#This Row],[Stĺpec233]]+Tabuľka3[[#This Row],[Stĺpec238]]+Tabuľka3[[#This Row],[Stĺpec204]]+Tabuľka3[[#This Row],[Stĺpec211]]+Tabuľka3[[#This Row],[Stĺpec313]]+Tabuľka3[[#This Row],[Stĺpec312]]+Tabuľka3[[#This Row],[Stĺpec321]]</f>
        <v>74.400000000000006</v>
      </c>
      <c r="K33" s="131">
        <f>Juniori!K23</f>
        <v>0</v>
      </c>
      <c r="L33" s="131">
        <f>Juniori!L23</f>
        <v>0</v>
      </c>
      <c r="M33" s="131">
        <f>Juniori!M23</f>
        <v>0</v>
      </c>
      <c r="N33" s="131">
        <f>Juniori!N23</f>
        <v>0</v>
      </c>
      <c r="O33" s="131">
        <f>Juniori!O23</f>
        <v>0</v>
      </c>
      <c r="P33" s="131">
        <f>Juniori!P23</f>
        <v>0</v>
      </c>
      <c r="Q33" s="131">
        <f>Juniori!Q23</f>
        <v>0</v>
      </c>
      <c r="R33" s="131">
        <f>Juniori!R23</f>
        <v>0</v>
      </c>
      <c r="S33" s="131">
        <f>Juniori!S23</f>
        <v>0</v>
      </c>
      <c r="T33" s="131">
        <f>Juniori!T23</f>
        <v>0</v>
      </c>
      <c r="U33" s="131">
        <f>Juniori!U23</f>
        <v>0</v>
      </c>
      <c r="V33" s="131">
        <f>Juniori!V23</f>
        <v>0</v>
      </c>
      <c r="W33" s="131">
        <f>Juniori!W23</f>
        <v>0</v>
      </c>
      <c r="X33" s="131">
        <f>Juniori!X23</f>
        <v>0</v>
      </c>
      <c r="Y33" s="131">
        <f>Juniori!Y23</f>
        <v>0</v>
      </c>
      <c r="Z33" s="131">
        <f>Juniori!Z23</f>
        <v>0</v>
      </c>
      <c r="AA33" s="131">
        <f>Juniori!AA23</f>
        <v>0</v>
      </c>
      <c r="AB33" s="131">
        <f>Juniori!AB23</f>
        <v>0</v>
      </c>
      <c r="AC33" s="131">
        <f>Juniori!AC23</f>
        <v>0</v>
      </c>
      <c r="AD33" s="131">
        <f>Juniori!AD23</f>
        <v>0</v>
      </c>
      <c r="AE33" s="131">
        <f>Juniori!AE23</f>
        <v>0</v>
      </c>
      <c r="AF33" s="131">
        <f>Juniori!AF23</f>
        <v>0</v>
      </c>
      <c r="AG33" s="131">
        <f>Juniori!AG23</f>
        <v>0</v>
      </c>
      <c r="AH33" s="131">
        <f>Juniori!AH23</f>
        <v>0</v>
      </c>
      <c r="AI33" s="131" t="str">
        <f>Juniori!AI23</f>
        <v>x</v>
      </c>
      <c r="AJ33" s="131">
        <f>Juniori!AJ23</f>
        <v>7</v>
      </c>
      <c r="AK33" s="131">
        <f>Juniori!AK23</f>
        <v>0</v>
      </c>
      <c r="AL33" s="131">
        <f>Juniori!AL23</f>
        <v>0</v>
      </c>
      <c r="AM33" s="131">
        <f>Juniori!AM23</f>
        <v>0</v>
      </c>
      <c r="AN33" s="131">
        <f>Juniori!AN23</f>
        <v>0</v>
      </c>
      <c r="AO33" s="131">
        <f>Juniori!AO23</f>
        <v>0</v>
      </c>
      <c r="AP33" s="131">
        <f>Juniori!AP23</f>
        <v>0</v>
      </c>
      <c r="AQ33" s="131">
        <f>Juniori!AQ23</f>
        <v>0</v>
      </c>
      <c r="AR33" s="131">
        <f>Juniori!AR23</f>
        <v>0</v>
      </c>
      <c r="AS33" s="131">
        <f>Juniori!AS23</f>
        <v>0</v>
      </c>
      <c r="AT33" s="131">
        <f>Juniori!AT23</f>
        <v>0</v>
      </c>
      <c r="AU33" s="131">
        <f>Juniori!AU23</f>
        <v>0</v>
      </c>
      <c r="AV33" s="131">
        <f>Juniori!AV23</f>
        <v>0</v>
      </c>
      <c r="AW33" s="131">
        <f>Juniori!AW23</f>
        <v>0</v>
      </c>
      <c r="AX33" s="131">
        <f>Juniori!AX23</f>
        <v>0</v>
      </c>
      <c r="AY33" s="131">
        <f>Juniori!AY23</f>
        <v>0</v>
      </c>
      <c r="AZ33" s="131">
        <f>Juniori!AZ23</f>
        <v>0</v>
      </c>
      <c r="BA33" s="131">
        <f>Juniori!BA23</f>
        <v>0</v>
      </c>
      <c r="BB33" s="131">
        <f>Juniori!BB23</f>
        <v>0</v>
      </c>
      <c r="BC33" s="131">
        <f>Juniori!BC23</f>
        <v>0</v>
      </c>
      <c r="BD33" s="131">
        <f>Juniori!BD23</f>
        <v>0</v>
      </c>
      <c r="BE33" s="131">
        <f>Juniori!BE23</f>
        <v>0</v>
      </c>
      <c r="BF33" s="131">
        <f>Juniori!BF23</f>
        <v>0</v>
      </c>
      <c r="BG33" s="131">
        <f>Juniori!BG23</f>
        <v>0</v>
      </c>
      <c r="BH33" s="131">
        <f>Juniori!BH23</f>
        <v>0</v>
      </c>
      <c r="BI33" s="131">
        <f>Juniori!BI23</f>
        <v>0</v>
      </c>
      <c r="BJ33" s="131">
        <f>Juniori!BJ23</f>
        <v>8</v>
      </c>
      <c r="BK33" s="131">
        <f>Juniori!BK23</f>
        <v>0</v>
      </c>
      <c r="BL33" s="131">
        <f>Juniori!BL23</f>
        <v>0</v>
      </c>
      <c r="BM33" s="131">
        <f>Juniori!BM23</f>
        <v>0</v>
      </c>
      <c r="BN33" s="131">
        <f>Juniori!BN23</f>
        <v>0</v>
      </c>
      <c r="BO33" s="131">
        <f>Juniori!BO23</f>
        <v>0</v>
      </c>
      <c r="BP33" s="131">
        <f>Juniori!BP23</f>
        <v>0</v>
      </c>
      <c r="BQ33" s="131">
        <f>Juniori!BQ23</f>
        <v>0</v>
      </c>
      <c r="BR33" s="131">
        <f>Juniori!BR23</f>
        <v>0</v>
      </c>
      <c r="BS33" s="131">
        <f>Juniori!BS23</f>
        <v>0</v>
      </c>
      <c r="BT33" s="131">
        <f>Juniori!BT23</f>
        <v>0</v>
      </c>
      <c r="BU33" s="131">
        <f>Juniori!BU23</f>
        <v>0</v>
      </c>
      <c r="BV33" s="131">
        <f>Juniori!BV23</f>
        <v>0</v>
      </c>
      <c r="BW33" s="131">
        <f>Juniori!BW23</f>
        <v>0</v>
      </c>
      <c r="BX33" s="131">
        <f>Juniori!BX23</f>
        <v>0</v>
      </c>
      <c r="BY33" s="131">
        <f>Juniori!BY23</f>
        <v>0</v>
      </c>
      <c r="BZ33" s="131">
        <f>Juniori!BZ23</f>
        <v>0</v>
      </c>
      <c r="CA33" s="131">
        <f>Juniori!CA23</f>
        <v>0</v>
      </c>
      <c r="CB33" s="131">
        <f>Juniori!CB23</f>
        <v>0</v>
      </c>
      <c r="CC33" s="131">
        <f>Juniori!CC23</f>
        <v>0</v>
      </c>
      <c r="CD33" s="131">
        <f>Juniori!CD23</f>
        <v>0</v>
      </c>
      <c r="CE33" s="131">
        <f>Juniori!CE23</f>
        <v>0</v>
      </c>
      <c r="CF33" s="131">
        <f>Juniori!CF23</f>
        <v>0</v>
      </c>
      <c r="CG33" s="131">
        <f>Juniori!CG23</f>
        <v>0</v>
      </c>
      <c r="CH33" s="131">
        <f>Juniori!CH23</f>
        <v>0</v>
      </c>
      <c r="CI33" s="131">
        <f>Juniori!CI23</f>
        <v>0</v>
      </c>
      <c r="CJ33" s="131">
        <f>Juniori!CJ23</f>
        <v>0</v>
      </c>
      <c r="CK33" s="131">
        <f>Juniori!CK23</f>
        <v>0</v>
      </c>
      <c r="CL33" s="131">
        <f>Juniori!CL23</f>
        <v>0</v>
      </c>
      <c r="CM33" s="131">
        <f>Juniori!CM23</f>
        <v>0</v>
      </c>
      <c r="CN33" s="131">
        <f>Juniori!CN23</f>
        <v>0</v>
      </c>
      <c r="CO33" s="131">
        <f>Juniori!CO23</f>
        <v>0</v>
      </c>
      <c r="CP33" s="131">
        <f>Juniori!CP23</f>
        <v>0</v>
      </c>
      <c r="CQ33" s="131">
        <f>Juniori!CQ23</f>
        <v>0</v>
      </c>
      <c r="CR33" s="131">
        <f>Juniori!CR23</f>
        <v>0</v>
      </c>
      <c r="CS33" s="131">
        <f>Juniori!CS23</f>
        <v>0</v>
      </c>
      <c r="CT33" s="131">
        <f>Juniori!CT23</f>
        <v>0</v>
      </c>
      <c r="CU33" s="131">
        <f>Juniori!CU23</f>
        <v>0</v>
      </c>
      <c r="CV33" s="131">
        <f>Juniori!CV23</f>
        <v>0</v>
      </c>
      <c r="CW33" s="131">
        <f>Juniori!CW23</f>
        <v>0</v>
      </c>
      <c r="CX33" s="131">
        <f>Juniori!CX23</f>
        <v>0</v>
      </c>
      <c r="CY33" s="131">
        <f>Juniori!CY23</f>
        <v>0</v>
      </c>
      <c r="CZ33" s="131">
        <f>Juniori!CZ23</f>
        <v>0</v>
      </c>
      <c r="DA33" s="131">
        <f>Juniori!DA23</f>
        <v>1</v>
      </c>
      <c r="DB33" s="131">
        <f>Juniori!DB23</f>
        <v>1</v>
      </c>
      <c r="DC33" s="131">
        <f>Juniori!DC23</f>
        <v>0</v>
      </c>
      <c r="DD33" s="131">
        <f>Juniori!DD23</f>
        <v>0</v>
      </c>
      <c r="DE33" s="131">
        <f>Juniori!DE23</f>
        <v>0</v>
      </c>
      <c r="DF33" s="131">
        <f>Juniori!DF23</f>
        <v>0</v>
      </c>
      <c r="DG33" s="131">
        <f>Juniori!DG23</f>
        <v>0</v>
      </c>
      <c r="DH33" s="131">
        <f>Juniori!DH23</f>
        <v>0</v>
      </c>
      <c r="DI33" s="131">
        <f>Juniori!DI23</f>
        <v>2</v>
      </c>
      <c r="DJ33" s="131">
        <f>Juniori!DJ23</f>
        <v>0</v>
      </c>
      <c r="DK33" s="131">
        <f>Juniori!DK23</f>
        <v>0</v>
      </c>
      <c r="DL33" s="131">
        <f>Juniori!DL23</f>
        <v>0</v>
      </c>
      <c r="DM33" s="131">
        <f>Juniori!DM23</f>
        <v>0</v>
      </c>
      <c r="DN33" s="131">
        <f>Juniori!DN23</f>
        <v>0</v>
      </c>
      <c r="DO33" s="131">
        <f>Juniori!DO23</f>
        <v>0</v>
      </c>
      <c r="DP33" s="131">
        <f>Juniori!DP23</f>
        <v>0</v>
      </c>
      <c r="DQ33" s="131">
        <f>Juniori!DQ23</f>
        <v>0</v>
      </c>
      <c r="DR33" s="131">
        <f>Juniori!DR23</f>
        <v>0</v>
      </c>
      <c r="DS33" s="131">
        <f>Juniori!DS23</f>
        <v>0</v>
      </c>
      <c r="DT33" s="131">
        <f>Juniori!DT23</f>
        <v>0</v>
      </c>
      <c r="DU33" s="131">
        <f>Juniori!DU23</f>
        <v>0</v>
      </c>
      <c r="DV33" s="131">
        <f>Juniori!DV23</f>
        <v>0</v>
      </c>
      <c r="DW33" s="131">
        <f>Juniori!DW23</f>
        <v>0</v>
      </c>
      <c r="DX33" s="131">
        <f>Juniori!DX23</f>
        <v>0</v>
      </c>
      <c r="DY33" s="131">
        <f>Juniori!DY23</f>
        <v>0</v>
      </c>
      <c r="DZ33" s="131">
        <f>Juniori!DZ23</f>
        <v>0</v>
      </c>
      <c r="EA33" s="131">
        <f>Juniori!EA23</f>
        <v>0</v>
      </c>
      <c r="EB33" s="131">
        <f>Juniori!EB23</f>
        <v>0</v>
      </c>
      <c r="EC33" s="131">
        <f>Juniori!EC23</f>
        <v>0</v>
      </c>
      <c r="ED33" s="131">
        <f>Juniori!ED23</f>
        <v>0</v>
      </c>
      <c r="EE33" s="131">
        <f>Juniori!EE23</f>
        <v>0</v>
      </c>
      <c r="EF33" s="131">
        <f>Juniori!EF23</f>
        <v>0</v>
      </c>
      <c r="EG33" s="131">
        <f>Juniori!EG23</f>
        <v>0</v>
      </c>
      <c r="EH33" s="131">
        <f>Juniori!EH23</f>
        <v>0</v>
      </c>
      <c r="EI33" s="131">
        <f>Juniori!EI23</f>
        <v>0</v>
      </c>
      <c r="EJ33" s="131">
        <f>Juniori!EJ23</f>
        <v>0</v>
      </c>
      <c r="EK33" s="131">
        <f>Juniori!EK23</f>
        <v>0</v>
      </c>
      <c r="EL33" s="131">
        <f>Juniori!EL23</f>
        <v>0</v>
      </c>
      <c r="EM33" s="131">
        <f>Juniori!EM23</f>
        <v>2</v>
      </c>
      <c r="EN33" s="131">
        <f>Juniori!EN23</f>
        <v>4.8</v>
      </c>
      <c r="EO33" s="131">
        <f>Juniori!EO23</f>
        <v>0</v>
      </c>
      <c r="EP33" s="131">
        <f>Juniori!EP23</f>
        <v>0</v>
      </c>
      <c r="EQ33" s="131">
        <f>Juniori!EQ23</f>
        <v>0</v>
      </c>
      <c r="ER33" s="131">
        <f>Juniori!ER23</f>
        <v>0</v>
      </c>
      <c r="ES33" s="131">
        <f>Juniori!ES23</f>
        <v>0</v>
      </c>
      <c r="ET33" s="131">
        <f>Juniori!ET23</f>
        <v>0</v>
      </c>
      <c r="EU33" s="131">
        <f>Juniori!EU23</f>
        <v>0</v>
      </c>
      <c r="EV33" s="131">
        <f>Juniori!EV23</f>
        <v>0</v>
      </c>
      <c r="EW33" s="131">
        <f>Juniori!EW23</f>
        <v>9</v>
      </c>
      <c r="EX33" s="131">
        <f>Juniori!EX23</f>
        <v>3.5999999999999996</v>
      </c>
      <c r="EY33" s="131">
        <f>Juniori!EY23</f>
        <v>0</v>
      </c>
      <c r="EZ33" s="131">
        <f>Juniori!EZ23</f>
        <v>0</v>
      </c>
      <c r="FA33" s="131">
        <f>Juniori!FA23</f>
        <v>0</v>
      </c>
      <c r="FB33" s="131">
        <f>Juniori!FB23</f>
        <v>0</v>
      </c>
      <c r="FC33" s="131">
        <f>Juniori!FC23</f>
        <v>0</v>
      </c>
      <c r="FD33" s="131">
        <f>Juniori!FD23</f>
        <v>0</v>
      </c>
      <c r="FE33" s="131">
        <f>Juniori!FE23</f>
        <v>0</v>
      </c>
      <c r="FF33" s="131">
        <f>Juniori!FF23</f>
        <v>0</v>
      </c>
      <c r="FG33" s="131">
        <f>Juniori!FG23</f>
        <v>0</v>
      </c>
      <c r="FH33" s="131">
        <f>Juniori!FH23</f>
        <v>0</v>
      </c>
      <c r="FI33" s="131">
        <f>Juniori!FI23</f>
        <v>0</v>
      </c>
      <c r="FJ33" s="131">
        <f>Juniori!FJ23</f>
        <v>0</v>
      </c>
      <c r="FK33" s="131">
        <f>Juniori!FK23</f>
        <v>0</v>
      </c>
      <c r="FL33" s="131">
        <f>Juniori!FL23</f>
        <v>0</v>
      </c>
      <c r="FM33" s="131">
        <f>Juniori!FM23</f>
        <v>0</v>
      </c>
      <c r="FN33" s="131">
        <f>Juniori!FN23</f>
        <v>0</v>
      </c>
      <c r="FO33" s="131">
        <f>Juniori!FO23</f>
        <v>0</v>
      </c>
      <c r="FP33" s="131">
        <f>Juniori!FP23</f>
        <v>0</v>
      </c>
      <c r="FQ33" s="131">
        <f>Juniori!FQ23</f>
        <v>0</v>
      </c>
      <c r="FR33" s="131">
        <f>Juniori!FR23</f>
        <v>0</v>
      </c>
      <c r="FS33" s="131">
        <f>Juniori!FS23</f>
        <v>0</v>
      </c>
      <c r="FT33" s="131">
        <f>Juniori!FT23</f>
        <v>1</v>
      </c>
      <c r="FU33" s="131">
        <f>Juniori!FU23</f>
        <v>0</v>
      </c>
      <c r="FV33" s="131">
        <f>Juniori!FV23</f>
        <v>0</v>
      </c>
      <c r="FW33" s="131">
        <f>Juniori!FW23</f>
        <v>0</v>
      </c>
      <c r="FX33" s="131">
        <f>Juniori!FX23</f>
        <v>0</v>
      </c>
      <c r="FY33" s="131">
        <f>Juniori!FY23</f>
        <v>0</v>
      </c>
      <c r="FZ33" s="131">
        <f>Juniori!FZ23</f>
        <v>0</v>
      </c>
      <c r="GA33" s="131">
        <f>Juniori!GA23</f>
        <v>0</v>
      </c>
      <c r="GB33" s="131">
        <f>Juniori!GB23</f>
        <v>7</v>
      </c>
      <c r="GC33" s="131">
        <f>Juniori!GC23</f>
        <v>0</v>
      </c>
      <c r="GD33" s="131">
        <f>Juniori!GD23</f>
        <v>0</v>
      </c>
      <c r="GE33" s="131">
        <f>Juniori!GE23</f>
        <v>0</v>
      </c>
      <c r="GF33" s="131">
        <f>Juniori!GF23</f>
        <v>0</v>
      </c>
      <c r="GG33" s="131">
        <f>Juniori!GG23</f>
        <v>0</v>
      </c>
      <c r="GH33" s="131">
        <f>Juniori!GH23</f>
        <v>0</v>
      </c>
      <c r="GI33" s="131">
        <f>Juniori!GI23</f>
        <v>0</v>
      </c>
      <c r="GJ33" s="131">
        <f>Juniori!GJ23</f>
        <v>0</v>
      </c>
      <c r="GK33" s="131">
        <f>Juniori!GK23</f>
        <v>0</v>
      </c>
      <c r="GL33" s="131">
        <f>Juniori!GL23</f>
        <v>0</v>
      </c>
      <c r="GM33" s="131">
        <f>Juniori!GM23</f>
        <v>0</v>
      </c>
      <c r="GN33" s="131">
        <f>Juniori!GN23</f>
        <v>0</v>
      </c>
      <c r="GO33" s="131">
        <f>Juniori!GO23</f>
        <v>0</v>
      </c>
      <c r="GP33" s="131">
        <f>Juniori!GP23</f>
        <v>0</v>
      </c>
      <c r="GQ33" s="131">
        <f>Juniori!GQ23</f>
        <v>0</v>
      </c>
      <c r="GR33" s="131">
        <f>Juniori!GR23</f>
        <v>0</v>
      </c>
      <c r="GS33" s="131">
        <f>Juniori!GS23</f>
        <v>0</v>
      </c>
      <c r="GT33" s="131">
        <f>Juniori!GT23</f>
        <v>0</v>
      </c>
      <c r="GU33" s="131">
        <f>Juniori!GU23</f>
        <v>0</v>
      </c>
      <c r="GV33" s="131">
        <f>Juniori!GV23</f>
        <v>0</v>
      </c>
      <c r="GW33" s="131">
        <f>Juniori!GW23</f>
        <v>0</v>
      </c>
      <c r="GX33" s="131">
        <f>Juniori!GX23</f>
        <v>0</v>
      </c>
      <c r="GY33" s="131">
        <f>Juniori!GY23</f>
        <v>0</v>
      </c>
      <c r="GZ33" s="131">
        <f>Juniori!GZ23</f>
        <v>0</v>
      </c>
      <c r="HA33" s="131">
        <f>Juniori!HA23</f>
        <v>0</v>
      </c>
      <c r="HB33" s="131">
        <f>Juniori!HB23</f>
        <v>0</v>
      </c>
      <c r="HC33" s="131">
        <f>Juniori!HC23</f>
        <v>0</v>
      </c>
      <c r="HD33" s="131">
        <f>Juniori!HD23</f>
        <v>0</v>
      </c>
      <c r="HE33" s="131">
        <f>Juniori!HE23</f>
        <v>0</v>
      </c>
      <c r="HF33" s="131">
        <f>Juniori!HF23</f>
        <v>0</v>
      </c>
      <c r="HG33" s="131">
        <f>Juniori!HG23</f>
        <v>0</v>
      </c>
      <c r="HH33" s="131">
        <f>Juniori!HH23</f>
        <v>0</v>
      </c>
      <c r="HI33" s="131">
        <f>Juniori!HI23</f>
        <v>0</v>
      </c>
      <c r="HJ33" s="131">
        <f>Juniori!HJ23</f>
        <v>0</v>
      </c>
      <c r="HK33" s="131">
        <f>Juniori!HK23</f>
        <v>0</v>
      </c>
      <c r="HL33" s="131">
        <f>Juniori!HL23</f>
        <v>0</v>
      </c>
      <c r="HM33" s="131">
        <f>Juniori!HM23</f>
        <v>0</v>
      </c>
      <c r="HN33" s="131">
        <f>Juniori!HN23</f>
        <v>0</v>
      </c>
      <c r="HO33" s="131">
        <f>Juniori!HO23</f>
        <v>0</v>
      </c>
      <c r="HP33" s="131">
        <f>Juniori!HP23</f>
        <v>0</v>
      </c>
      <c r="HQ33" s="131">
        <f>Juniori!HQ23</f>
        <v>0</v>
      </c>
      <c r="HR33" s="131">
        <f>Juniori!HR23</f>
        <v>0</v>
      </c>
      <c r="HS33" s="131">
        <f>Juniori!HS23</f>
        <v>0</v>
      </c>
      <c r="HT33" s="131">
        <f>Juniori!HT23</f>
        <v>0</v>
      </c>
      <c r="HU33" s="131">
        <f>Juniori!HU23</f>
        <v>0</v>
      </c>
      <c r="HV33" s="131">
        <f>Juniori!HV23</f>
        <v>0</v>
      </c>
      <c r="HW33" s="131">
        <f>Juniori!HW23</f>
        <v>0</v>
      </c>
      <c r="HX33" s="131">
        <f>Juniori!HX23</f>
        <v>0</v>
      </c>
      <c r="HY33" s="131">
        <f>Juniori!HY23</f>
        <v>0</v>
      </c>
      <c r="HZ33" s="131">
        <f>Juniori!HZ23</f>
        <v>0</v>
      </c>
      <c r="IA33" s="131">
        <f>Juniori!IA23</f>
        <v>0</v>
      </c>
      <c r="IB33" s="131">
        <f>Juniori!IB23</f>
        <v>0</v>
      </c>
      <c r="IC33" s="131">
        <f>Juniori!IC23</f>
        <v>0</v>
      </c>
      <c r="ID33" s="131">
        <f>Juniori!ID23</f>
        <v>0</v>
      </c>
      <c r="IE33" s="131">
        <f>Juniori!IE23</f>
        <v>0</v>
      </c>
      <c r="IF33" s="131">
        <f>Juniori!IF23</f>
        <v>0</v>
      </c>
      <c r="IG33" s="131">
        <f>Juniori!IG23</f>
        <v>0</v>
      </c>
      <c r="IH33" s="131">
        <f>Juniori!IH23</f>
        <v>0</v>
      </c>
      <c r="II33" s="131">
        <f>Juniori!II23</f>
        <v>0</v>
      </c>
      <c r="IJ33" s="131">
        <f>Juniori!IJ23</f>
        <v>0</v>
      </c>
      <c r="IK33" s="131">
        <f>Juniori!IK23</f>
        <v>0</v>
      </c>
      <c r="IL33" s="131">
        <f>Juniori!IL23</f>
        <v>0</v>
      </c>
      <c r="IM33" s="131">
        <f>Juniori!IM23</f>
        <v>0</v>
      </c>
      <c r="IN33" s="131">
        <f>Juniori!IN23</f>
        <v>5</v>
      </c>
      <c r="IO33" s="131">
        <f>Juniori!IO23</f>
        <v>0</v>
      </c>
      <c r="IP33" s="131">
        <f>Juniori!IP23</f>
        <v>0</v>
      </c>
      <c r="IQ33" s="131">
        <f>Juniori!IQ23</f>
        <v>4</v>
      </c>
      <c r="IR33" s="131">
        <f>Juniori!IR23</f>
        <v>0</v>
      </c>
      <c r="IS33" s="131">
        <f>Juniori!IS23</f>
        <v>0</v>
      </c>
      <c r="IT33" s="131">
        <f>Juniori!IT23</f>
        <v>0</v>
      </c>
      <c r="IU33" s="131">
        <f>Juniori!IU23</f>
        <v>3</v>
      </c>
      <c r="IV33" s="131">
        <f>Juniori!IV23</f>
        <v>0</v>
      </c>
      <c r="IW33" s="131">
        <f>Juniori!IW23</f>
        <v>0</v>
      </c>
      <c r="IX33" s="131">
        <f>Juniori!IX23</f>
        <v>0</v>
      </c>
      <c r="IY33" s="131">
        <f>Juniori!IY23</f>
        <v>0</v>
      </c>
      <c r="IZ33" s="131">
        <f>Juniori!IZ23</f>
        <v>0</v>
      </c>
      <c r="JA33" s="131">
        <f>Juniori!JA23</f>
        <v>0</v>
      </c>
      <c r="JB33" s="131">
        <f>Juniori!JB23</f>
        <v>0</v>
      </c>
      <c r="JC33" s="131">
        <f>Juniori!JC23</f>
        <v>0</v>
      </c>
      <c r="JD33" s="131">
        <f>Juniori!JD23</f>
        <v>0</v>
      </c>
      <c r="JE33" s="131">
        <f>Juniori!JE23</f>
        <v>0</v>
      </c>
      <c r="JF33" s="131">
        <f>Juniori!JF23</f>
        <v>0</v>
      </c>
      <c r="JG33" s="131">
        <f>Juniori!JG23</f>
        <v>0</v>
      </c>
      <c r="JH33" s="131">
        <f>Juniori!JH23</f>
        <v>0</v>
      </c>
      <c r="JI33" s="131">
        <f>Juniori!JI23</f>
        <v>0</v>
      </c>
      <c r="JJ33" s="131">
        <f>Juniori!JJ23</f>
        <v>0</v>
      </c>
      <c r="JK33" s="131">
        <f>Juniori!JK23</f>
        <v>0</v>
      </c>
      <c r="JL33" s="131">
        <f>Juniori!JL23</f>
        <v>0</v>
      </c>
      <c r="JM33" s="131">
        <f>Juniori!JM23</f>
        <v>0</v>
      </c>
      <c r="JN33" s="131">
        <f>Juniori!JN23</f>
        <v>0</v>
      </c>
      <c r="JO33" s="131">
        <f>Juniori!JO23</f>
        <v>0</v>
      </c>
      <c r="JP33" s="131">
        <f>Juniori!JP23</f>
        <v>0</v>
      </c>
      <c r="JQ33" s="131">
        <f>Juniori!JQ23</f>
        <v>0</v>
      </c>
      <c r="JR33" s="131">
        <f>Juniori!JR23</f>
        <v>0</v>
      </c>
      <c r="JS33" s="131">
        <f>Juniori!JS23</f>
        <v>0</v>
      </c>
      <c r="JT33" s="131">
        <f>Juniori!JT23</f>
        <v>0</v>
      </c>
      <c r="JU33" s="131">
        <f>Juniori!JU23</f>
        <v>0</v>
      </c>
      <c r="JV33" s="131">
        <f>Juniori!JV23</f>
        <v>0</v>
      </c>
      <c r="JW33" s="131">
        <f>Juniori!JW23</f>
        <v>0</v>
      </c>
      <c r="JX33" s="131">
        <f>Juniori!JX23</f>
        <v>0</v>
      </c>
      <c r="JY33" s="131">
        <f>Juniori!JY23</f>
        <v>0</v>
      </c>
      <c r="JZ33" s="131">
        <f>Juniori!JZ23</f>
        <v>0</v>
      </c>
      <c r="KA33" s="131">
        <f>Juniori!KA23</f>
        <v>0</v>
      </c>
      <c r="KB33" s="131">
        <f>Juniori!KB23</f>
        <v>0</v>
      </c>
      <c r="KC33" s="131">
        <f>Juniori!KC23</f>
        <v>0</v>
      </c>
      <c r="KD33" s="131">
        <f>Juniori!KD23</f>
        <v>0</v>
      </c>
      <c r="KE33" s="131">
        <f>Juniori!KE23</f>
        <v>0</v>
      </c>
      <c r="KF33" s="131">
        <f>Juniori!KF23</f>
        <v>0</v>
      </c>
      <c r="KG33" s="131">
        <f>Juniori!KG23</f>
        <v>0</v>
      </c>
      <c r="KH33" s="131">
        <f>Juniori!KH23</f>
        <v>0</v>
      </c>
      <c r="KI33" s="131">
        <f>Juniori!KI23</f>
        <v>0</v>
      </c>
      <c r="KJ33" s="131">
        <f>Juniori!KJ23</f>
        <v>0</v>
      </c>
      <c r="KK33" s="131">
        <f>Juniori!KK23</f>
        <v>0</v>
      </c>
      <c r="KL33" s="131">
        <f>Juniori!KL23</f>
        <v>0</v>
      </c>
      <c r="KM33" s="131">
        <f>Juniori!KM23</f>
        <v>0</v>
      </c>
      <c r="KN33" s="131">
        <f>Juniori!KN23</f>
        <v>0</v>
      </c>
      <c r="KO33" s="131">
        <f>Juniori!KO23</f>
        <v>3</v>
      </c>
      <c r="KP33" s="131" t="str">
        <f>Juniori!KP23</f>
        <v>x</v>
      </c>
      <c r="KQ33" s="131">
        <f>Juniori!KQ23</f>
        <v>0</v>
      </c>
      <c r="KR33" s="131">
        <f>Juniori!KR23</f>
        <v>0</v>
      </c>
      <c r="KS33" s="131">
        <f>Juniori!KS23</f>
        <v>0</v>
      </c>
      <c r="KT33" s="131">
        <f>Juniori!KT23</f>
        <v>0</v>
      </c>
      <c r="KU33" s="131">
        <f>Juniori!KU23</f>
        <v>0</v>
      </c>
      <c r="KV33" s="131">
        <f>Juniori!KV23</f>
        <v>4</v>
      </c>
      <c r="KW33" s="131">
        <f>Juniori!KW23</f>
        <v>0</v>
      </c>
      <c r="KX33" s="131">
        <f>Juniori!KX23</f>
        <v>0</v>
      </c>
      <c r="KY33" s="131">
        <f>Juniori!KY23</f>
        <v>0</v>
      </c>
      <c r="KZ33" s="131">
        <f>Juniori!KZ23</f>
        <v>0</v>
      </c>
      <c r="LA33" s="131">
        <f>Juniori!LA23</f>
        <v>0</v>
      </c>
      <c r="LB33" s="131">
        <f>Juniori!LB23</f>
        <v>0</v>
      </c>
      <c r="LC33" s="131">
        <f>Juniori!LC23</f>
        <v>0</v>
      </c>
      <c r="LD33" s="131">
        <f>Juniori!LD23</f>
        <v>0</v>
      </c>
      <c r="LE33" s="131">
        <f>Juniori!LE23</f>
        <v>0</v>
      </c>
      <c r="LF33" s="131">
        <f>Juniori!LF23</f>
        <v>0</v>
      </c>
      <c r="LG33" s="131">
        <f>Juniori!LG23</f>
        <v>0</v>
      </c>
      <c r="LH33" s="131">
        <f>Juniori!LH23</f>
        <v>0</v>
      </c>
      <c r="LI33" s="131">
        <f>Juniori!LI23</f>
        <v>0</v>
      </c>
      <c r="LJ33" s="131">
        <f>Juniori!LJ23</f>
        <v>0</v>
      </c>
      <c r="LK33" s="131">
        <f>Juniori!LK23</f>
        <v>0</v>
      </c>
      <c r="LL33" s="131">
        <f>Juniori!LL23</f>
        <v>0</v>
      </c>
      <c r="LM33" s="131">
        <f>Juniori!LM23</f>
        <v>0</v>
      </c>
      <c r="LN33" s="131">
        <f>Juniori!LN23</f>
        <v>0</v>
      </c>
      <c r="LO33" s="131">
        <f>Juniori!LO23</f>
        <v>3</v>
      </c>
      <c r="LP33" s="131">
        <f>Juniori!LP23</f>
        <v>4</v>
      </c>
      <c r="LQ33" s="131">
        <f>Juniori!LQ23</f>
        <v>0</v>
      </c>
      <c r="LR33" s="131">
        <f>Juniori!LR23</f>
        <v>0</v>
      </c>
      <c r="LS33" s="131">
        <f>Juniori!LS23</f>
        <v>0</v>
      </c>
      <c r="LT33" s="131">
        <f>Juniori!LT23</f>
        <v>0</v>
      </c>
      <c r="LU33" s="131">
        <f>Juniori!LU23</f>
        <v>0</v>
      </c>
      <c r="LV33" s="131">
        <f>Juniori!LV23</f>
        <v>0</v>
      </c>
      <c r="LW33" s="131">
        <f>Juniori!LW23</f>
        <v>0</v>
      </c>
      <c r="LX33" s="131">
        <f>Juniori!LX23</f>
        <v>0</v>
      </c>
      <c r="LY33" s="131">
        <f>Juniori!LY23</f>
        <v>0</v>
      </c>
      <c r="LZ33" s="131">
        <f>Juniori!LZ23</f>
        <v>7</v>
      </c>
      <c r="MA33" s="131">
        <f>Juniori!MA23</f>
        <v>0</v>
      </c>
      <c r="MB33" s="131">
        <f>Juniori!MB23</f>
        <v>0</v>
      </c>
      <c r="MC33" s="131">
        <f>Juniori!MC23</f>
        <v>0</v>
      </c>
      <c r="MD33" s="131">
        <f>Juniori!MD23</f>
        <v>0</v>
      </c>
      <c r="ME33" s="131">
        <f>Juniori!ME23</f>
        <v>0</v>
      </c>
    </row>
    <row r="34" spans="1:343" s="1" customFormat="1" ht="18" customHeight="1" x14ac:dyDescent="0.2">
      <c r="A34" s="12">
        <v>26</v>
      </c>
      <c r="B34" s="11" t="s">
        <v>76</v>
      </c>
      <c r="C34" s="1">
        <v>9679</v>
      </c>
      <c r="D34" s="1">
        <v>2003</v>
      </c>
      <c r="E34" s="4" t="s">
        <v>306</v>
      </c>
      <c r="F34" s="1">
        <v>3178</v>
      </c>
      <c r="G34" s="9" t="s">
        <v>222</v>
      </c>
      <c r="H34" s="4" t="s">
        <v>281</v>
      </c>
      <c r="I34" s="1">
        <f t="shared" si="3"/>
        <v>73.599999999999994</v>
      </c>
      <c r="J34" s="12">
        <f>Tabuľka3[[#This Row],[Stĺpec9]]</f>
        <v>73.599999999999994</v>
      </c>
      <c r="K34" s="131">
        <f>Seniori!K50</f>
        <v>0</v>
      </c>
      <c r="L34" s="131">
        <f>Seniori!L50</f>
        <v>0</v>
      </c>
      <c r="M34" s="131">
        <f>Seniori!M50</f>
        <v>0</v>
      </c>
      <c r="N34" s="131">
        <f>Seniori!N50</f>
        <v>0</v>
      </c>
      <c r="O34" s="131">
        <f>Seniori!O50</f>
        <v>0</v>
      </c>
      <c r="P34" s="131">
        <f>Seniori!P50</f>
        <v>0</v>
      </c>
      <c r="Q34" s="131">
        <f>Seniori!Q50</f>
        <v>0</v>
      </c>
      <c r="R34" s="131">
        <f>Seniori!R50</f>
        <v>0</v>
      </c>
      <c r="S34" s="131">
        <f>Seniori!S50</f>
        <v>0</v>
      </c>
      <c r="T34" s="131">
        <f>Seniori!T50</f>
        <v>0</v>
      </c>
      <c r="U34" s="131">
        <f>Seniori!U50</f>
        <v>0</v>
      </c>
      <c r="V34" s="131">
        <f>Seniori!V50</f>
        <v>0</v>
      </c>
      <c r="W34" s="131">
        <f>Seniori!W50</f>
        <v>0</v>
      </c>
      <c r="X34" s="131">
        <f>Seniori!X50</f>
        <v>0</v>
      </c>
      <c r="Y34" s="131">
        <f>Seniori!Y50</f>
        <v>0</v>
      </c>
      <c r="Z34" s="131">
        <f>Seniori!Z50</f>
        <v>0</v>
      </c>
      <c r="AA34" s="131">
        <f>Seniori!AA50</f>
        <v>0</v>
      </c>
      <c r="AB34" s="131">
        <f>Seniori!AB50</f>
        <v>0</v>
      </c>
      <c r="AC34" s="131">
        <f>Seniori!AC50</f>
        <v>0</v>
      </c>
      <c r="AD34" s="131">
        <f>Seniori!AD50</f>
        <v>0</v>
      </c>
      <c r="AE34" s="131">
        <f>Seniori!AE50</f>
        <v>0</v>
      </c>
      <c r="AF34" s="131">
        <f>Seniori!AF50</f>
        <v>0</v>
      </c>
      <c r="AG34" s="131">
        <f>Seniori!AG50</f>
        <v>0</v>
      </c>
      <c r="AH34" s="131">
        <f>Seniori!AH50</f>
        <v>0</v>
      </c>
      <c r="AI34" s="131">
        <f>Seniori!AI50</f>
        <v>0</v>
      </c>
      <c r="AJ34" s="131">
        <f>Seniori!AJ50</f>
        <v>0</v>
      </c>
      <c r="AK34" s="131">
        <f>Seniori!AK50</f>
        <v>0</v>
      </c>
      <c r="AL34" s="131">
        <f>Seniori!AL50</f>
        <v>0</v>
      </c>
      <c r="AM34" s="131">
        <f>Seniori!AM50</f>
        <v>6</v>
      </c>
      <c r="AN34" s="131">
        <f>Seniori!AN50</f>
        <v>11</v>
      </c>
      <c r="AO34" s="131">
        <f>Seniori!AO50</f>
        <v>0</v>
      </c>
      <c r="AP34" s="131">
        <f>Seniori!AP50</f>
        <v>0</v>
      </c>
      <c r="AQ34" s="131">
        <f>Seniori!AQ50</f>
        <v>0</v>
      </c>
      <c r="AR34" s="131">
        <f>Seniori!AR50</f>
        <v>0</v>
      </c>
      <c r="AS34" s="131">
        <f>Seniori!AS50</f>
        <v>0</v>
      </c>
      <c r="AT34" s="131">
        <f>Seniori!AT50</f>
        <v>0</v>
      </c>
      <c r="AU34" s="131">
        <f>Seniori!AU50</f>
        <v>0</v>
      </c>
      <c r="AV34" s="131">
        <f>Seniori!AV50</f>
        <v>0</v>
      </c>
      <c r="AW34" s="131">
        <f>Seniori!AW50</f>
        <v>0</v>
      </c>
      <c r="AX34" s="131">
        <f>Seniori!AX50</f>
        <v>0</v>
      </c>
      <c r="AY34" s="131">
        <f>Seniori!AY50</f>
        <v>0</v>
      </c>
      <c r="AZ34" s="131">
        <f>Seniori!AZ50</f>
        <v>0</v>
      </c>
      <c r="BA34" s="131">
        <f>Seniori!BA50</f>
        <v>0</v>
      </c>
      <c r="BB34" s="131">
        <f>Seniori!BB50</f>
        <v>0</v>
      </c>
      <c r="BC34" s="131">
        <f>Seniori!BC50</f>
        <v>0</v>
      </c>
      <c r="BD34" s="131">
        <f>Seniori!BD50</f>
        <v>0</v>
      </c>
      <c r="BE34" s="131">
        <f>Seniori!BE50</f>
        <v>0</v>
      </c>
      <c r="BF34" s="131">
        <f>Seniori!BF50</f>
        <v>0</v>
      </c>
      <c r="BG34" s="131">
        <f>Seniori!BG50</f>
        <v>0</v>
      </c>
      <c r="BH34" s="131">
        <f>Seniori!BH50</f>
        <v>0</v>
      </c>
      <c r="BI34" s="131">
        <f>Seniori!BI50</f>
        <v>0</v>
      </c>
      <c r="BJ34" s="131">
        <f>Seniori!BJ50</f>
        <v>0</v>
      </c>
      <c r="BK34" s="131">
        <f>Seniori!BK50</f>
        <v>0</v>
      </c>
      <c r="BL34" s="131">
        <f>Seniori!BL50</f>
        <v>0</v>
      </c>
      <c r="BM34" s="131">
        <f>Seniori!BM50</f>
        <v>10</v>
      </c>
      <c r="BN34" s="131">
        <f>Seniori!BN50</f>
        <v>14</v>
      </c>
      <c r="BO34" s="131">
        <f>Seniori!BO50</f>
        <v>0</v>
      </c>
      <c r="BP34" s="131">
        <f>Seniori!BP50</f>
        <v>0</v>
      </c>
      <c r="BQ34" s="131">
        <f>Seniori!BQ50</f>
        <v>0</v>
      </c>
      <c r="BR34" s="131">
        <f>Seniori!BR50</f>
        <v>0</v>
      </c>
      <c r="BS34" s="131">
        <f>Seniori!BS50</f>
        <v>0</v>
      </c>
      <c r="BT34" s="131">
        <f>Seniori!BT50</f>
        <v>0</v>
      </c>
      <c r="BU34" s="131">
        <f>Seniori!BU50</f>
        <v>0</v>
      </c>
      <c r="BV34" s="131">
        <f>Seniori!BV50</f>
        <v>0</v>
      </c>
      <c r="BW34" s="131">
        <f>Seniori!BW50</f>
        <v>0</v>
      </c>
      <c r="BX34" s="131">
        <f>Seniori!BX50</f>
        <v>0</v>
      </c>
      <c r="BY34" s="131">
        <f>Seniori!BY50</f>
        <v>0</v>
      </c>
      <c r="BZ34" s="131">
        <f>Seniori!BZ50</f>
        <v>0</v>
      </c>
      <c r="CA34" s="131">
        <f>Seniori!CA50</f>
        <v>0</v>
      </c>
      <c r="CB34" s="131">
        <f>Seniori!CB50</f>
        <v>0</v>
      </c>
      <c r="CC34" s="131">
        <f>Seniori!CC50</f>
        <v>0</v>
      </c>
      <c r="CD34" s="131">
        <f>Seniori!CD50</f>
        <v>0</v>
      </c>
      <c r="CE34" s="131">
        <f>Seniori!CE50</f>
        <v>0</v>
      </c>
      <c r="CF34" s="131">
        <f>Seniori!CF50</f>
        <v>0</v>
      </c>
      <c r="CG34" s="131">
        <f>Seniori!CG50</f>
        <v>0</v>
      </c>
      <c r="CH34" s="131">
        <f>Seniori!CH50</f>
        <v>0</v>
      </c>
      <c r="CI34" s="131">
        <f>Seniori!CI50</f>
        <v>0</v>
      </c>
      <c r="CJ34" s="131">
        <f>Seniori!CJ50</f>
        <v>0</v>
      </c>
      <c r="CK34" s="131">
        <f>Seniori!CK50</f>
        <v>0</v>
      </c>
      <c r="CL34" s="131">
        <f>Seniori!CL50</f>
        <v>0</v>
      </c>
      <c r="CM34" s="131">
        <f>Seniori!CM50</f>
        <v>0</v>
      </c>
      <c r="CN34" s="131">
        <f>Seniori!CN50</f>
        <v>0</v>
      </c>
      <c r="CO34" s="131">
        <f>Seniori!CO50</f>
        <v>0</v>
      </c>
      <c r="CP34" s="131">
        <f>Seniori!CP50</f>
        <v>0</v>
      </c>
      <c r="CQ34" s="131">
        <f>Seniori!CQ50</f>
        <v>0</v>
      </c>
      <c r="CR34" s="131">
        <f>Seniori!CR50</f>
        <v>0</v>
      </c>
      <c r="CS34" s="131">
        <f>Seniori!CS50</f>
        <v>0</v>
      </c>
      <c r="CT34" s="131">
        <f>Seniori!CT50</f>
        <v>0</v>
      </c>
      <c r="CU34" s="131">
        <f>Seniori!CU50</f>
        <v>0</v>
      </c>
      <c r="CV34" s="131">
        <f>Seniori!CV50</f>
        <v>0</v>
      </c>
      <c r="CW34" s="131">
        <f>Seniori!CW50</f>
        <v>0</v>
      </c>
      <c r="CX34" s="131">
        <f>Seniori!CX50</f>
        <v>0</v>
      </c>
      <c r="CY34" s="131">
        <f>Seniori!CY50</f>
        <v>0</v>
      </c>
      <c r="CZ34" s="131">
        <f>Seniori!CZ50</f>
        <v>0</v>
      </c>
      <c r="DA34" s="131">
        <f>Seniori!DA50</f>
        <v>0</v>
      </c>
      <c r="DB34" s="131">
        <f>Seniori!DB50</f>
        <v>0</v>
      </c>
      <c r="DC34" s="131">
        <f>Seniori!DC50</f>
        <v>0</v>
      </c>
      <c r="DD34" s="131">
        <f>Seniori!DD50</f>
        <v>0</v>
      </c>
      <c r="DE34" s="131">
        <f>Seniori!DE50</f>
        <v>0</v>
      </c>
      <c r="DF34" s="131">
        <f>Seniori!DF50</f>
        <v>0</v>
      </c>
      <c r="DG34" s="131">
        <f>Seniori!DG50</f>
        <v>0</v>
      </c>
      <c r="DH34" s="131">
        <f>Seniori!DH50</f>
        <v>0</v>
      </c>
      <c r="DI34" s="131">
        <f>Seniori!DI50</f>
        <v>0</v>
      </c>
      <c r="DJ34" s="131">
        <f>Seniori!DJ50</f>
        <v>0</v>
      </c>
      <c r="DK34" s="131">
        <f>Seniori!DK50</f>
        <v>0</v>
      </c>
      <c r="DL34" s="131">
        <f>Seniori!DL50</f>
        <v>0</v>
      </c>
      <c r="DM34" s="131">
        <f>Seniori!DM50</f>
        <v>0</v>
      </c>
      <c r="DN34" s="131">
        <f>Seniori!DN50</f>
        <v>0</v>
      </c>
      <c r="DO34" s="131">
        <f>Seniori!DO50</f>
        <v>0</v>
      </c>
      <c r="DP34" s="131">
        <f>Seniori!DP50</f>
        <v>0</v>
      </c>
      <c r="DQ34" s="131">
        <f>Seniori!DQ50</f>
        <v>0</v>
      </c>
      <c r="DR34" s="131">
        <f>Seniori!DR50</f>
        <v>0</v>
      </c>
      <c r="DS34" s="131">
        <f>Seniori!DS50</f>
        <v>0</v>
      </c>
      <c r="DT34" s="131">
        <f>Seniori!DT50</f>
        <v>0</v>
      </c>
      <c r="DU34" s="131">
        <f>Seniori!DU50</f>
        <v>0</v>
      </c>
      <c r="DV34" s="131">
        <f>Seniori!DV50</f>
        <v>0</v>
      </c>
      <c r="DW34" s="131">
        <f>Seniori!DW50</f>
        <v>0</v>
      </c>
      <c r="DX34" s="131">
        <f>Seniori!DX50</f>
        <v>0</v>
      </c>
      <c r="DY34" s="131">
        <f>Seniori!DY50</f>
        <v>0</v>
      </c>
      <c r="DZ34" s="131">
        <f>Seniori!DZ50</f>
        <v>0</v>
      </c>
      <c r="EA34" s="131">
        <f>Seniori!EA50</f>
        <v>0</v>
      </c>
      <c r="EB34" s="131">
        <f>Seniori!EB50</f>
        <v>0</v>
      </c>
      <c r="EC34" s="131">
        <f>Seniori!EC50</f>
        <v>0</v>
      </c>
      <c r="ED34" s="131">
        <f>Seniori!ED50</f>
        <v>0</v>
      </c>
      <c r="EE34" s="131">
        <f>Seniori!EE50</f>
        <v>0</v>
      </c>
      <c r="EF34" s="131">
        <f>Seniori!EF50</f>
        <v>0</v>
      </c>
      <c r="EG34" s="131">
        <f>Seniori!EG50</f>
        <v>0</v>
      </c>
      <c r="EH34" s="131">
        <f>Seniori!EH50</f>
        <v>0</v>
      </c>
      <c r="EI34" s="131">
        <f>Seniori!EI50</f>
        <v>0</v>
      </c>
      <c r="EJ34" s="131">
        <f>Seniori!EJ50</f>
        <v>0</v>
      </c>
      <c r="EK34" s="131">
        <f>Seniori!EK50</f>
        <v>0</v>
      </c>
      <c r="EL34" s="131">
        <f>Seniori!EL50</f>
        <v>0</v>
      </c>
      <c r="EM34" s="131">
        <f>Seniori!EM50</f>
        <v>0</v>
      </c>
      <c r="EN34" s="131">
        <f>Seniori!EN50</f>
        <v>0</v>
      </c>
      <c r="EO34" s="131">
        <f>Seniori!EO50</f>
        <v>0</v>
      </c>
      <c r="EP34" s="131">
        <f>Seniori!EP50</f>
        <v>0</v>
      </c>
      <c r="EQ34" s="131">
        <f>Seniori!EQ50</f>
        <v>0</v>
      </c>
      <c r="ER34" s="131">
        <f>Seniori!ER50</f>
        <v>0</v>
      </c>
      <c r="ES34" s="131">
        <f>Seniori!ES50</f>
        <v>0</v>
      </c>
      <c r="ET34" s="131">
        <f>Seniori!ET50</f>
        <v>0</v>
      </c>
      <c r="EU34" s="131">
        <f>Seniori!EU50</f>
        <v>0</v>
      </c>
      <c r="EV34" s="131">
        <f>Seniori!EV50</f>
        <v>0</v>
      </c>
      <c r="EW34" s="131">
        <f>Seniori!EW50</f>
        <v>0</v>
      </c>
      <c r="EX34" s="131">
        <f>Seniori!EX50</f>
        <v>0</v>
      </c>
      <c r="EY34" s="131">
        <f>Seniori!EY50</f>
        <v>0</v>
      </c>
      <c r="EZ34" s="131">
        <f>Seniori!EZ50</f>
        <v>0</v>
      </c>
      <c r="FA34" s="131">
        <f>Seniori!FA50</f>
        <v>0</v>
      </c>
      <c r="FB34" s="131">
        <f>Seniori!FB50</f>
        <v>0</v>
      </c>
      <c r="FC34" s="131">
        <f>Seniori!FC50</f>
        <v>0</v>
      </c>
      <c r="FD34" s="131">
        <f>Seniori!FD50</f>
        <v>0</v>
      </c>
      <c r="FE34" s="131">
        <f>Seniori!FE50</f>
        <v>0</v>
      </c>
      <c r="FF34" s="131">
        <f>Seniori!FF50</f>
        <v>0</v>
      </c>
      <c r="FG34" s="131">
        <f>Seniori!FG50</f>
        <v>0</v>
      </c>
      <c r="FH34" s="131">
        <f>Seniori!FH50</f>
        <v>0</v>
      </c>
      <c r="FI34" s="131">
        <f>Seniori!FI50</f>
        <v>0</v>
      </c>
      <c r="FJ34" s="131">
        <f>Seniori!FJ50</f>
        <v>0</v>
      </c>
      <c r="FK34" s="131">
        <f>Seniori!FK50</f>
        <v>0</v>
      </c>
      <c r="FL34" s="131">
        <f>Seniori!FL50</f>
        <v>9</v>
      </c>
      <c r="FM34" s="131">
        <f>Seniori!FM50</f>
        <v>8</v>
      </c>
      <c r="FN34" s="131">
        <f>Seniori!FN50</f>
        <v>0</v>
      </c>
      <c r="FO34" s="131">
        <f>Seniori!FO50</f>
        <v>0</v>
      </c>
      <c r="FP34" s="131">
        <f>Seniori!FP50</f>
        <v>0</v>
      </c>
      <c r="FQ34" s="131">
        <f>Seniori!FQ50</f>
        <v>0</v>
      </c>
      <c r="FR34" s="131">
        <f>Seniori!FR50</f>
        <v>0</v>
      </c>
      <c r="FS34" s="131">
        <f>Seniori!FS50</f>
        <v>0</v>
      </c>
      <c r="FT34" s="131">
        <f>Seniori!FT50</f>
        <v>0</v>
      </c>
      <c r="FU34" s="131">
        <f>Seniori!FU50</f>
        <v>0</v>
      </c>
      <c r="FV34" s="131">
        <f>Seniori!FV50</f>
        <v>0</v>
      </c>
      <c r="FW34" s="131" t="str">
        <f>Seniori!FW50</f>
        <v>x</v>
      </c>
      <c r="FX34" s="131">
        <f>Seniori!FX50</f>
        <v>0</v>
      </c>
      <c r="FY34" s="131">
        <f>Seniori!FY50</f>
        <v>0</v>
      </c>
      <c r="FZ34" s="131">
        <f>Seniori!FZ50</f>
        <v>0</v>
      </c>
      <c r="GA34" s="131">
        <f>Seniori!GA50</f>
        <v>0</v>
      </c>
      <c r="GB34" s="131">
        <f>Seniori!GB50</f>
        <v>0</v>
      </c>
      <c r="GC34" s="131">
        <f>Seniori!GC50</f>
        <v>0</v>
      </c>
      <c r="GD34" s="131">
        <f>Seniori!GD50</f>
        <v>15.6</v>
      </c>
      <c r="GE34" s="131">
        <f>Seniori!GE50</f>
        <v>0</v>
      </c>
      <c r="GF34" s="131">
        <f>Seniori!GF50</f>
        <v>0</v>
      </c>
      <c r="GG34" s="131">
        <f>Seniori!GG50</f>
        <v>0</v>
      </c>
      <c r="GH34" s="131">
        <f>Seniori!GH50</f>
        <v>0</v>
      </c>
      <c r="GI34" s="131">
        <f>Seniori!GI50</f>
        <v>0</v>
      </c>
      <c r="GJ34" s="131">
        <f>Seniori!GJ50</f>
        <v>0</v>
      </c>
      <c r="GK34" s="131">
        <f>Seniori!GK50</f>
        <v>0</v>
      </c>
      <c r="GL34" s="131">
        <f>Seniori!GL50</f>
        <v>0</v>
      </c>
      <c r="GM34" s="131">
        <f>Seniori!GM50</f>
        <v>0</v>
      </c>
      <c r="GN34" s="131">
        <f>Seniori!GN50</f>
        <v>0</v>
      </c>
      <c r="GO34" s="131">
        <f>Seniori!GO50</f>
        <v>0</v>
      </c>
      <c r="GP34" s="131">
        <f>Seniori!GP50</f>
        <v>0</v>
      </c>
      <c r="GQ34" s="131">
        <f>Seniori!GQ50</f>
        <v>0</v>
      </c>
      <c r="GR34" s="131">
        <f>Seniori!GR50</f>
        <v>0</v>
      </c>
      <c r="GS34" s="131">
        <f>Seniori!GS50</f>
        <v>0</v>
      </c>
      <c r="GT34" s="131">
        <f>Seniori!GT50</f>
        <v>0</v>
      </c>
      <c r="GU34" s="131">
        <f>Seniori!GU50</f>
        <v>0</v>
      </c>
      <c r="GV34" s="131">
        <f>Seniori!GV50</f>
        <v>0</v>
      </c>
      <c r="GW34" s="131">
        <f>Seniori!GW50</f>
        <v>0</v>
      </c>
      <c r="GX34" s="131">
        <f>Seniori!GX50</f>
        <v>0</v>
      </c>
      <c r="GY34" s="131">
        <f>Seniori!GY50</f>
        <v>0</v>
      </c>
      <c r="GZ34" s="131">
        <f>Seniori!GZ50</f>
        <v>0</v>
      </c>
      <c r="HA34" s="131">
        <f>Seniori!HA50</f>
        <v>0</v>
      </c>
      <c r="HB34" s="131">
        <f>Seniori!HB50</f>
        <v>0</v>
      </c>
      <c r="HC34" s="131">
        <f>Seniori!HC50</f>
        <v>0</v>
      </c>
      <c r="HD34" s="131">
        <f>Seniori!HD50</f>
        <v>0</v>
      </c>
      <c r="HE34" s="131">
        <f>Seniori!HE50</f>
        <v>0</v>
      </c>
      <c r="HF34" s="131">
        <f>Seniori!HF50</f>
        <v>0</v>
      </c>
      <c r="HG34" s="131">
        <f>Seniori!HG50</f>
        <v>0</v>
      </c>
      <c r="HH34" s="131">
        <f>Seniori!HH50</f>
        <v>0</v>
      </c>
      <c r="HI34" s="131">
        <f>Seniori!HI50</f>
        <v>0</v>
      </c>
      <c r="HJ34" s="131">
        <f>Seniori!HJ50</f>
        <v>0</v>
      </c>
      <c r="HK34" s="131">
        <f>Seniori!HK50</f>
        <v>0</v>
      </c>
      <c r="HL34" s="131">
        <f>Seniori!HL50</f>
        <v>0</v>
      </c>
      <c r="HM34" s="131">
        <f>Seniori!HM50</f>
        <v>0</v>
      </c>
      <c r="HN34" s="131">
        <f>Seniori!HN50</f>
        <v>0</v>
      </c>
      <c r="HO34" s="131">
        <f>Seniori!HO50</f>
        <v>0</v>
      </c>
      <c r="HP34" s="131">
        <f>Seniori!HP50</f>
        <v>0</v>
      </c>
      <c r="HQ34" s="131">
        <f>Seniori!HQ50</f>
        <v>0</v>
      </c>
      <c r="HR34" s="131">
        <f>Seniori!HR50</f>
        <v>0</v>
      </c>
      <c r="HS34" s="131">
        <f>Seniori!HS50</f>
        <v>0</v>
      </c>
      <c r="HT34" s="131">
        <f>Seniori!HT50</f>
        <v>0</v>
      </c>
      <c r="HU34" s="131">
        <f>Seniori!HU50</f>
        <v>0</v>
      </c>
      <c r="HV34" s="131">
        <f>Seniori!HV50</f>
        <v>0</v>
      </c>
      <c r="HW34" s="131">
        <f>Seniori!HW50</f>
        <v>0</v>
      </c>
      <c r="HX34" s="131">
        <f>Seniori!HX50</f>
        <v>0</v>
      </c>
      <c r="HY34" s="131">
        <f>Seniori!HY50</f>
        <v>0</v>
      </c>
      <c r="HZ34" s="131">
        <f>Seniori!HZ50</f>
        <v>0</v>
      </c>
      <c r="IA34" s="131">
        <f>Seniori!IA50</f>
        <v>0</v>
      </c>
      <c r="IB34" s="131">
        <f>Seniori!IB50</f>
        <v>0</v>
      </c>
      <c r="IC34" s="131">
        <f>Seniori!IC50</f>
        <v>0</v>
      </c>
      <c r="ID34" s="131">
        <f>Seniori!ID50</f>
        <v>0</v>
      </c>
      <c r="IE34" s="131">
        <f>Seniori!IE50</f>
        <v>0</v>
      </c>
      <c r="IF34" s="131">
        <f>Seniori!IF50</f>
        <v>0</v>
      </c>
      <c r="IG34" s="131">
        <f>Seniori!IG50</f>
        <v>0</v>
      </c>
      <c r="IH34" s="131">
        <f>Seniori!IH50</f>
        <v>0</v>
      </c>
      <c r="II34" s="131">
        <f>Seniori!II50</f>
        <v>0</v>
      </c>
      <c r="IJ34" s="131">
        <f>Seniori!IJ50</f>
        <v>0</v>
      </c>
      <c r="IK34" s="131">
        <f>Seniori!IK50</f>
        <v>0</v>
      </c>
      <c r="IL34" s="131">
        <f>Seniori!IL50</f>
        <v>0</v>
      </c>
      <c r="IM34" s="131">
        <f>Seniori!IM50</f>
        <v>0</v>
      </c>
      <c r="IN34" s="131">
        <f>Seniori!IN50</f>
        <v>0</v>
      </c>
      <c r="IO34" s="131">
        <f>Seniori!IO50</f>
        <v>0</v>
      </c>
      <c r="IP34" s="131">
        <f>Seniori!IP50</f>
        <v>0</v>
      </c>
      <c r="IQ34" s="131">
        <f>Seniori!IQ50</f>
        <v>0</v>
      </c>
      <c r="IR34" s="131">
        <f>Seniori!IR50</f>
        <v>0</v>
      </c>
      <c r="IS34" s="131">
        <f>Seniori!IS50</f>
        <v>0</v>
      </c>
      <c r="IT34" s="131">
        <f>Seniori!IT50</f>
        <v>0</v>
      </c>
      <c r="IU34" s="131">
        <f>Seniori!IU50</f>
        <v>0</v>
      </c>
      <c r="IV34" s="131">
        <f>Seniori!IV50</f>
        <v>0</v>
      </c>
      <c r="IW34" s="131">
        <f>Seniori!IW50</f>
        <v>0</v>
      </c>
      <c r="IX34" s="131">
        <f>Seniori!IX50</f>
        <v>0</v>
      </c>
      <c r="IY34" s="131">
        <f>Seniori!IY50</f>
        <v>0</v>
      </c>
      <c r="IZ34" s="131">
        <f>Seniori!IZ50</f>
        <v>0</v>
      </c>
      <c r="JA34" s="131">
        <f>Seniori!JA50</f>
        <v>0</v>
      </c>
      <c r="JB34" s="131">
        <f>Seniori!JB50</f>
        <v>0</v>
      </c>
      <c r="JC34" s="131">
        <f>Seniori!JC50</f>
        <v>0</v>
      </c>
      <c r="JD34" s="131">
        <f>Seniori!JD50</f>
        <v>0</v>
      </c>
      <c r="JE34" s="131">
        <f>Seniori!JE50</f>
        <v>0</v>
      </c>
      <c r="JF34" s="131">
        <f>Seniori!JF50</f>
        <v>0</v>
      </c>
      <c r="JG34" s="131">
        <f>Seniori!JG50</f>
        <v>0</v>
      </c>
      <c r="JH34" s="131">
        <f>Seniori!JH50</f>
        <v>0</v>
      </c>
      <c r="JI34" s="131">
        <f>Seniori!JI50</f>
        <v>0</v>
      </c>
      <c r="JJ34" s="131">
        <f>Seniori!JJ50</f>
        <v>0</v>
      </c>
      <c r="JK34" s="131">
        <f>Seniori!JK50</f>
        <v>0</v>
      </c>
      <c r="JL34" s="131">
        <f>Seniori!JL50</f>
        <v>0</v>
      </c>
      <c r="JM34" s="131">
        <f>Seniori!JM50</f>
        <v>0</v>
      </c>
      <c r="JN34" s="131">
        <f>Seniori!JN50</f>
        <v>0</v>
      </c>
      <c r="JO34" s="131">
        <f>Seniori!JO50</f>
        <v>0</v>
      </c>
      <c r="JP34" s="131">
        <f>Seniori!JP50</f>
        <v>0</v>
      </c>
      <c r="JQ34" s="131">
        <f>Seniori!JQ50</f>
        <v>0</v>
      </c>
      <c r="JR34" s="131">
        <f>Seniori!JR50</f>
        <v>0</v>
      </c>
      <c r="JS34" s="131">
        <f>Seniori!JS50</f>
        <v>0</v>
      </c>
      <c r="JT34" s="131">
        <f>Seniori!JT50</f>
        <v>0</v>
      </c>
      <c r="JU34" s="131">
        <f>Seniori!JU50</f>
        <v>0</v>
      </c>
      <c r="JV34" s="131">
        <f>Seniori!JV50</f>
        <v>0</v>
      </c>
      <c r="JW34" s="131">
        <f>Seniori!JW50</f>
        <v>0</v>
      </c>
      <c r="JX34" s="131">
        <f>Seniori!JX50</f>
        <v>0</v>
      </c>
      <c r="JY34" s="131">
        <f>Seniori!JY50</f>
        <v>0</v>
      </c>
      <c r="JZ34" s="131">
        <f>Seniori!JZ50</f>
        <v>0</v>
      </c>
      <c r="KA34" s="131">
        <f>Seniori!KA50</f>
        <v>0</v>
      </c>
      <c r="KB34" s="131">
        <f>Seniori!KB50</f>
        <v>0</v>
      </c>
      <c r="KC34" s="131">
        <f>Seniori!KC50</f>
        <v>0</v>
      </c>
      <c r="KD34" s="131">
        <f>Seniori!KD50</f>
        <v>0</v>
      </c>
      <c r="KE34" s="131">
        <f>Seniori!KE50</f>
        <v>0</v>
      </c>
      <c r="KF34" s="131">
        <f>Seniori!KF50</f>
        <v>0</v>
      </c>
      <c r="KG34" s="131">
        <f>Seniori!KG50</f>
        <v>0</v>
      </c>
      <c r="KH34" s="131">
        <f>Seniori!KH50</f>
        <v>0</v>
      </c>
      <c r="KI34" s="131">
        <f>Seniori!KI50</f>
        <v>0</v>
      </c>
      <c r="KJ34" s="131">
        <f>Seniori!KJ50</f>
        <v>0</v>
      </c>
      <c r="KK34" s="131">
        <f>Seniori!KK50</f>
        <v>0</v>
      </c>
      <c r="KL34" s="131">
        <f>Seniori!KL50</f>
        <v>0</v>
      </c>
      <c r="KM34" s="131">
        <f>Seniori!KM50</f>
        <v>0</v>
      </c>
      <c r="KN34" s="131">
        <f>Seniori!KN50</f>
        <v>0</v>
      </c>
      <c r="KO34" s="131">
        <f>Seniori!KO50</f>
        <v>0</v>
      </c>
      <c r="KP34" s="131">
        <f>Seniori!KP50</f>
        <v>0</v>
      </c>
      <c r="KQ34" s="131">
        <f>Seniori!KQ50</f>
        <v>0</v>
      </c>
      <c r="KR34" s="131">
        <f>Seniori!KR50</f>
        <v>0</v>
      </c>
      <c r="KS34" s="131">
        <f>Seniori!KS50</f>
        <v>0</v>
      </c>
      <c r="KT34" s="131">
        <f>Seniori!KT50</f>
        <v>0</v>
      </c>
      <c r="KU34" s="131">
        <f>Seniori!KU50</f>
        <v>0</v>
      </c>
      <c r="KV34" s="131">
        <f>Seniori!KV50</f>
        <v>0</v>
      </c>
      <c r="KW34" s="131">
        <f>Seniori!KW50</f>
        <v>0</v>
      </c>
      <c r="KX34" s="131">
        <f>Seniori!KX50</f>
        <v>0</v>
      </c>
      <c r="KY34" s="131">
        <f>Seniori!KY50</f>
        <v>0</v>
      </c>
      <c r="KZ34" s="131">
        <f>Seniori!KZ50</f>
        <v>0</v>
      </c>
      <c r="LA34" s="131">
        <f>Seniori!LA50</f>
        <v>0</v>
      </c>
      <c r="LB34" s="131">
        <f>Seniori!LB50</f>
        <v>0</v>
      </c>
      <c r="LC34" s="131">
        <f>Seniori!LC50</f>
        <v>0</v>
      </c>
      <c r="LD34" s="131">
        <f>Seniori!LD50</f>
        <v>0</v>
      </c>
      <c r="LE34" s="131">
        <f>Seniori!LE50</f>
        <v>0</v>
      </c>
      <c r="LF34" s="131">
        <f>Seniori!LF50</f>
        <v>0</v>
      </c>
      <c r="LG34" s="131">
        <f>Seniori!LG50</f>
        <v>0</v>
      </c>
      <c r="LH34" s="131">
        <f>Seniori!LH50</f>
        <v>0</v>
      </c>
      <c r="LI34" s="131">
        <f>Seniori!LI50</f>
        <v>0</v>
      </c>
      <c r="LJ34" s="131">
        <f>Seniori!LJ50</f>
        <v>0</v>
      </c>
      <c r="LK34" s="131">
        <f>Seniori!LK50</f>
        <v>0</v>
      </c>
      <c r="LL34" s="131">
        <f>Seniori!LL50</f>
        <v>0</v>
      </c>
      <c r="LM34" s="131">
        <f>Seniori!LM50</f>
        <v>0</v>
      </c>
      <c r="LN34" s="131">
        <f>Seniori!LN50</f>
        <v>0</v>
      </c>
      <c r="LO34" s="131">
        <f>Seniori!LO50</f>
        <v>0</v>
      </c>
      <c r="LP34" s="131">
        <f>Seniori!LP50</f>
        <v>0</v>
      </c>
      <c r="LQ34" s="131">
        <f>Seniori!LQ50</f>
        <v>0</v>
      </c>
      <c r="LR34" s="131">
        <f>Seniori!LR50</f>
        <v>0</v>
      </c>
      <c r="LS34" s="131">
        <f>Seniori!LS50</f>
        <v>0</v>
      </c>
      <c r="LT34" s="131">
        <f>Seniori!LT50</f>
        <v>0</v>
      </c>
      <c r="LU34" s="131">
        <f>Seniori!LU50</f>
        <v>0</v>
      </c>
      <c r="LV34" s="131">
        <f>Seniori!LV50</f>
        <v>0</v>
      </c>
      <c r="LW34" s="131">
        <f>Seniori!LW50</f>
        <v>0</v>
      </c>
      <c r="LX34" s="131">
        <f>Seniori!LX50</f>
        <v>0</v>
      </c>
      <c r="LY34" s="131">
        <f>Seniori!LY50</f>
        <v>0</v>
      </c>
      <c r="LZ34" s="131">
        <f>Seniori!LZ50</f>
        <v>0</v>
      </c>
      <c r="MA34" s="131">
        <f>Seniori!MA50</f>
        <v>0</v>
      </c>
      <c r="MB34" s="131">
        <f>Seniori!MB50</f>
        <v>0</v>
      </c>
      <c r="MC34" s="131">
        <f>Seniori!MC50</f>
        <v>0</v>
      </c>
      <c r="MD34" s="131">
        <f>Seniori!MD50</f>
        <v>0</v>
      </c>
      <c r="ME34" s="131">
        <f>Seniori!ME50</f>
        <v>0</v>
      </c>
    </row>
    <row r="35" spans="1:343" s="1" customFormat="1" ht="18" customHeight="1" x14ac:dyDescent="0.2">
      <c r="A35" s="12">
        <v>27</v>
      </c>
      <c r="B35" s="37" t="s">
        <v>264</v>
      </c>
      <c r="C35" s="1">
        <v>11682</v>
      </c>
      <c r="D35" s="1">
        <v>2018</v>
      </c>
      <c r="E35" s="4" t="s">
        <v>152</v>
      </c>
      <c r="F35" s="1">
        <v>6761</v>
      </c>
      <c r="G35" s="9" t="s">
        <v>220</v>
      </c>
      <c r="H35" s="4" t="s">
        <v>34</v>
      </c>
      <c r="I35" s="1">
        <f>SUM(K35:ME35)</f>
        <v>67</v>
      </c>
      <c r="J35" s="12">
        <f>Tabuľka3[[#This Row],[Stĺpec9]]</f>
        <v>67</v>
      </c>
      <c r="K35" s="131">
        <f>Juniori!K16</f>
        <v>0</v>
      </c>
      <c r="L35" s="131">
        <f>Juniori!L16</f>
        <v>0</v>
      </c>
      <c r="M35" s="131">
        <f>Juniori!M16</f>
        <v>7</v>
      </c>
      <c r="N35" s="131">
        <f>Juniori!N16</f>
        <v>0</v>
      </c>
      <c r="O35" s="131">
        <f>Juniori!O16</f>
        <v>0</v>
      </c>
      <c r="P35" s="131">
        <f>Juniori!P16</f>
        <v>0</v>
      </c>
      <c r="Q35" s="131">
        <f>Juniori!Q16</f>
        <v>0</v>
      </c>
      <c r="R35" s="131">
        <f>Juniori!R16</f>
        <v>0</v>
      </c>
      <c r="S35" s="131">
        <f>Juniori!S16</f>
        <v>4</v>
      </c>
      <c r="T35" s="131">
        <f>Juniori!T16</f>
        <v>10</v>
      </c>
      <c r="U35" s="131">
        <f>Juniori!U16</f>
        <v>0</v>
      </c>
      <c r="V35" s="131">
        <f>Juniori!V16</f>
        <v>0</v>
      </c>
      <c r="W35" s="131">
        <f>Juniori!W16</f>
        <v>0</v>
      </c>
      <c r="X35" s="131">
        <f>Juniori!X16</f>
        <v>0</v>
      </c>
      <c r="Y35" s="131">
        <f>Juniori!Y16</f>
        <v>0</v>
      </c>
      <c r="Z35" s="131">
        <f>Juniori!Z16</f>
        <v>0</v>
      </c>
      <c r="AA35" s="131">
        <f>Juniori!AA16</f>
        <v>0</v>
      </c>
      <c r="AB35" s="131">
        <f>Juniori!AB16</f>
        <v>2</v>
      </c>
      <c r="AC35" s="131">
        <f>Juniori!AC16</f>
        <v>0</v>
      </c>
      <c r="AD35" s="131">
        <f>Juniori!AD16</f>
        <v>0</v>
      </c>
      <c r="AE35" s="131">
        <f>Juniori!AE16</f>
        <v>0</v>
      </c>
      <c r="AF35" s="131" t="str">
        <f>Juniori!AF16</f>
        <v>x</v>
      </c>
      <c r="AG35" s="131">
        <f>Juniori!AG16</f>
        <v>0</v>
      </c>
      <c r="AH35" s="131">
        <f>Juniori!AH16</f>
        <v>0</v>
      </c>
      <c r="AI35" s="131">
        <f>Juniori!AI16</f>
        <v>0</v>
      </c>
      <c r="AJ35" s="131">
        <f>Juniori!AJ16</f>
        <v>0</v>
      </c>
      <c r="AK35" s="131">
        <f>Juniori!AK16</f>
        <v>0</v>
      </c>
      <c r="AL35" s="131">
        <f>Juniori!AL16</f>
        <v>0</v>
      </c>
      <c r="AM35" s="131">
        <f>Juniori!AM16</f>
        <v>0</v>
      </c>
      <c r="AN35" s="131">
        <f>Juniori!AN16</f>
        <v>0</v>
      </c>
      <c r="AO35" s="131">
        <f>Juniori!AO16</f>
        <v>0</v>
      </c>
      <c r="AP35" s="131">
        <f>Juniori!AP16</f>
        <v>0</v>
      </c>
      <c r="AQ35" s="131">
        <f>Juniori!AQ16</f>
        <v>0</v>
      </c>
      <c r="AR35" s="131">
        <f>Juniori!AR16</f>
        <v>0</v>
      </c>
      <c r="AS35" s="131">
        <f>Juniori!AS16</f>
        <v>0</v>
      </c>
      <c r="AT35" s="131">
        <f>Juniori!AT16</f>
        <v>0</v>
      </c>
      <c r="AU35" s="131">
        <f>Juniori!AU16</f>
        <v>0</v>
      </c>
      <c r="AV35" s="131">
        <f>Juniori!AV16</f>
        <v>0</v>
      </c>
      <c r="AW35" s="131">
        <f>Juniori!AW16</f>
        <v>0</v>
      </c>
      <c r="AX35" s="131">
        <f>Juniori!AX16</f>
        <v>0</v>
      </c>
      <c r="AY35" s="131">
        <f>Juniori!AY16</f>
        <v>0</v>
      </c>
      <c r="AZ35" s="131">
        <f>Juniori!AZ16</f>
        <v>0</v>
      </c>
      <c r="BA35" s="131">
        <f>Juniori!BA16</f>
        <v>0</v>
      </c>
      <c r="BB35" s="131">
        <f>Juniori!BB16</f>
        <v>0</v>
      </c>
      <c r="BC35" s="131">
        <f>Juniori!BC16</f>
        <v>0</v>
      </c>
      <c r="BD35" s="131">
        <f>Juniori!BD16</f>
        <v>0</v>
      </c>
      <c r="BE35" s="131">
        <f>Juniori!BE16</f>
        <v>0</v>
      </c>
      <c r="BF35" s="131">
        <f>Juniori!BF16</f>
        <v>0</v>
      </c>
      <c r="BG35" s="131">
        <f>Juniori!BG16</f>
        <v>0</v>
      </c>
      <c r="BH35" s="131">
        <f>Juniori!BH16</f>
        <v>0</v>
      </c>
      <c r="BI35" s="131">
        <f>Juniori!BI16</f>
        <v>0</v>
      </c>
      <c r="BJ35" s="131">
        <f>Juniori!BJ16</f>
        <v>0</v>
      </c>
      <c r="BK35" s="131">
        <f>Juniori!BK16</f>
        <v>0</v>
      </c>
      <c r="BL35" s="131">
        <f>Juniori!BL16</f>
        <v>0</v>
      </c>
      <c r="BM35" s="131">
        <f>Juniori!BM16</f>
        <v>0</v>
      </c>
      <c r="BN35" s="131">
        <f>Juniori!BN16</f>
        <v>0</v>
      </c>
      <c r="BO35" s="131">
        <f>Juniori!BO16</f>
        <v>0</v>
      </c>
      <c r="BP35" s="131">
        <f>Juniori!BP16</f>
        <v>0</v>
      </c>
      <c r="BQ35" s="131">
        <f>Juniori!BQ16</f>
        <v>0</v>
      </c>
      <c r="BR35" s="131">
        <f>Juniori!BR16</f>
        <v>0</v>
      </c>
      <c r="BS35" s="131">
        <f>Juniori!BS16</f>
        <v>0</v>
      </c>
      <c r="BT35" s="131">
        <f>Juniori!BT16</f>
        <v>0</v>
      </c>
      <c r="BU35" s="131">
        <f>Juniori!BU16</f>
        <v>0</v>
      </c>
      <c r="BV35" s="131">
        <f>Juniori!BV16</f>
        <v>0</v>
      </c>
      <c r="BW35" s="131">
        <f>Juniori!BW16</f>
        <v>0</v>
      </c>
      <c r="BX35" s="131">
        <f>Juniori!BX16</f>
        <v>0</v>
      </c>
      <c r="BY35" s="131">
        <f>Juniori!BY16</f>
        <v>0</v>
      </c>
      <c r="BZ35" s="131">
        <f>Juniori!BZ16</f>
        <v>0</v>
      </c>
      <c r="CA35" s="131">
        <f>Juniori!CA16</f>
        <v>0</v>
      </c>
      <c r="CB35" s="131">
        <f>Juniori!CB16</f>
        <v>0</v>
      </c>
      <c r="CC35" s="131">
        <f>Juniori!CC16</f>
        <v>0</v>
      </c>
      <c r="CD35" s="131">
        <f>Juniori!CD16</f>
        <v>0</v>
      </c>
      <c r="CE35" s="131">
        <f>Juniori!CE16</f>
        <v>0</v>
      </c>
      <c r="CF35" s="131">
        <f>Juniori!CF16</f>
        <v>0</v>
      </c>
      <c r="CG35" s="131">
        <f>Juniori!CG16</f>
        <v>0</v>
      </c>
      <c r="CH35" s="131">
        <f>Juniori!CH16</f>
        <v>0</v>
      </c>
      <c r="CI35" s="131">
        <f>Juniori!CI16</f>
        <v>0</v>
      </c>
      <c r="CJ35" s="131">
        <f>Juniori!CJ16</f>
        <v>0</v>
      </c>
      <c r="CK35" s="131">
        <f>Juniori!CK16</f>
        <v>0</v>
      </c>
      <c r="CL35" s="131">
        <f>Juniori!CL16</f>
        <v>0</v>
      </c>
      <c r="CM35" s="131">
        <f>Juniori!CM16</f>
        <v>0</v>
      </c>
      <c r="CN35" s="131">
        <f>Juniori!CN16</f>
        <v>0</v>
      </c>
      <c r="CO35" s="131">
        <f>Juniori!CO16</f>
        <v>0</v>
      </c>
      <c r="CP35" s="131">
        <f>Juniori!CP16</f>
        <v>0</v>
      </c>
      <c r="CQ35" s="131">
        <f>Juniori!CQ16</f>
        <v>0</v>
      </c>
      <c r="CR35" s="131">
        <f>Juniori!CR16</f>
        <v>0</v>
      </c>
      <c r="CS35" s="131">
        <f>Juniori!CS16</f>
        <v>0</v>
      </c>
      <c r="CT35" s="131">
        <f>Juniori!CT16</f>
        <v>0</v>
      </c>
      <c r="CU35" s="131">
        <f>Juniori!CU16</f>
        <v>0</v>
      </c>
      <c r="CV35" s="131">
        <f>Juniori!CV16</f>
        <v>0</v>
      </c>
      <c r="CW35" s="131">
        <f>Juniori!CW16</f>
        <v>0</v>
      </c>
      <c r="CX35" s="131">
        <f>Juniori!CX16</f>
        <v>0</v>
      </c>
      <c r="CY35" s="131">
        <f>Juniori!CY16</f>
        <v>0</v>
      </c>
      <c r="CZ35" s="131">
        <f>Juniori!CZ16</f>
        <v>0</v>
      </c>
      <c r="DA35" s="131">
        <f>Juniori!DA16</f>
        <v>0</v>
      </c>
      <c r="DB35" s="131">
        <f>Juniori!DB16</f>
        <v>0</v>
      </c>
      <c r="DC35" s="131">
        <f>Juniori!DC16</f>
        <v>0</v>
      </c>
      <c r="DD35" s="131">
        <f>Juniori!DD16</f>
        <v>0</v>
      </c>
      <c r="DE35" s="131">
        <f>Juniori!DE16</f>
        <v>0</v>
      </c>
      <c r="DF35" s="131">
        <f>Juniori!DF16</f>
        <v>0</v>
      </c>
      <c r="DG35" s="131">
        <f>Juniori!DG16</f>
        <v>0</v>
      </c>
      <c r="DH35" s="131">
        <f>Juniori!DH16</f>
        <v>0</v>
      </c>
      <c r="DI35" s="131">
        <f>Juniori!DI16</f>
        <v>0</v>
      </c>
      <c r="DJ35" s="131">
        <f>Juniori!DJ16</f>
        <v>0</v>
      </c>
      <c r="DK35" s="131">
        <f>Juniori!DK16</f>
        <v>0</v>
      </c>
      <c r="DL35" s="131">
        <f>Juniori!DL16</f>
        <v>0</v>
      </c>
      <c r="DM35" s="131">
        <f>Juniori!DM16</f>
        <v>0</v>
      </c>
      <c r="DN35" s="131">
        <f>Juniori!DN16</f>
        <v>0</v>
      </c>
      <c r="DO35" s="131">
        <f>Juniori!DO16</f>
        <v>0</v>
      </c>
      <c r="DP35" s="131">
        <f>Juniori!DP16</f>
        <v>0</v>
      </c>
      <c r="DQ35" s="131">
        <f>Juniori!DQ16</f>
        <v>0</v>
      </c>
      <c r="DR35" s="131">
        <f>Juniori!DR16</f>
        <v>0</v>
      </c>
      <c r="DS35" s="131">
        <f>Juniori!DS16</f>
        <v>0</v>
      </c>
      <c r="DT35" s="131">
        <f>Juniori!DT16</f>
        <v>0</v>
      </c>
      <c r="DU35" s="131">
        <f>Juniori!DU16</f>
        <v>0</v>
      </c>
      <c r="DV35" s="131">
        <f>Juniori!DV16</f>
        <v>0</v>
      </c>
      <c r="DW35" s="131">
        <f>Juniori!DW16</f>
        <v>0</v>
      </c>
      <c r="DX35" s="131">
        <f>Juniori!DX16</f>
        <v>0</v>
      </c>
      <c r="DY35" s="131">
        <f>Juniori!DY16</f>
        <v>0</v>
      </c>
      <c r="DZ35" s="131">
        <f>Juniori!DZ16</f>
        <v>0</v>
      </c>
      <c r="EA35" s="131">
        <f>Juniori!EA16</f>
        <v>0</v>
      </c>
      <c r="EB35" s="131">
        <f>Juniori!EB16</f>
        <v>0</v>
      </c>
      <c r="EC35" s="131">
        <f>Juniori!EC16</f>
        <v>0</v>
      </c>
      <c r="ED35" s="131">
        <f>Juniori!ED16</f>
        <v>0</v>
      </c>
      <c r="EE35" s="131">
        <f>Juniori!EE16</f>
        <v>0</v>
      </c>
      <c r="EF35" s="131">
        <f>Juniori!EF16</f>
        <v>0</v>
      </c>
      <c r="EG35" s="131">
        <f>Juniori!EG16</f>
        <v>0</v>
      </c>
      <c r="EH35" s="131">
        <f>Juniori!EH16</f>
        <v>0</v>
      </c>
      <c r="EI35" s="131">
        <f>Juniori!EI16</f>
        <v>0</v>
      </c>
      <c r="EJ35" s="131">
        <f>Juniori!EJ16</f>
        <v>0</v>
      </c>
      <c r="EK35" s="131">
        <f>Juniori!EK16</f>
        <v>0</v>
      </c>
      <c r="EL35" s="131">
        <f>Juniori!EL16</f>
        <v>0</v>
      </c>
      <c r="EM35" s="131">
        <f>Juniori!EM16</f>
        <v>0</v>
      </c>
      <c r="EN35" s="131">
        <f>Juniori!EN16</f>
        <v>0</v>
      </c>
      <c r="EO35" s="131">
        <f>Juniori!EO16</f>
        <v>0</v>
      </c>
      <c r="EP35" s="131">
        <f>Juniori!EP16</f>
        <v>0</v>
      </c>
      <c r="EQ35" s="131">
        <f>Juniori!EQ16</f>
        <v>0</v>
      </c>
      <c r="ER35" s="131">
        <f>Juniori!ER16</f>
        <v>0</v>
      </c>
      <c r="ES35" s="131">
        <f>Juniori!ES16</f>
        <v>0</v>
      </c>
      <c r="ET35" s="131">
        <f>Juniori!ET16</f>
        <v>0</v>
      </c>
      <c r="EU35" s="131">
        <f>Juniori!EU16</f>
        <v>0</v>
      </c>
      <c r="EV35" s="131">
        <f>Juniori!EV16</f>
        <v>0</v>
      </c>
      <c r="EW35" s="131">
        <f>Juniori!EW16</f>
        <v>0</v>
      </c>
      <c r="EX35" s="131">
        <f>Juniori!EX16</f>
        <v>0</v>
      </c>
      <c r="EY35" s="131">
        <f>Juniori!EY16</f>
        <v>0</v>
      </c>
      <c r="EZ35" s="131">
        <f>Juniori!EZ16</f>
        <v>0</v>
      </c>
      <c r="FA35" s="131">
        <f>Juniori!FA16</f>
        <v>0</v>
      </c>
      <c r="FB35" s="131">
        <f>Juniori!FB16</f>
        <v>0</v>
      </c>
      <c r="FC35" s="131">
        <f>Juniori!FC16</f>
        <v>0</v>
      </c>
      <c r="FD35" s="131">
        <f>Juniori!FD16</f>
        <v>0</v>
      </c>
      <c r="FE35" s="131">
        <f>Juniori!FE16</f>
        <v>0</v>
      </c>
      <c r="FF35" s="131">
        <f>Juniori!FF16</f>
        <v>0</v>
      </c>
      <c r="FG35" s="131">
        <f>Juniori!FG16</f>
        <v>0</v>
      </c>
      <c r="FH35" s="131">
        <f>Juniori!FH16</f>
        <v>0</v>
      </c>
      <c r="FI35" s="131">
        <f>Juniori!FI16</f>
        <v>0</v>
      </c>
      <c r="FJ35" s="131">
        <f>Juniori!FJ16</f>
        <v>0</v>
      </c>
      <c r="FK35" s="131">
        <f>Juniori!FK16</f>
        <v>0</v>
      </c>
      <c r="FL35" s="131">
        <f>Juniori!FL16</f>
        <v>0</v>
      </c>
      <c r="FM35" s="131">
        <f>Juniori!FM16</f>
        <v>0</v>
      </c>
      <c r="FN35" s="131">
        <f>Juniori!FN16</f>
        <v>0</v>
      </c>
      <c r="FO35" s="131">
        <f>Juniori!FO16</f>
        <v>0</v>
      </c>
      <c r="FP35" s="131">
        <f>Juniori!FP16</f>
        <v>0</v>
      </c>
      <c r="FQ35" s="131">
        <f>Juniori!FQ16</f>
        <v>0</v>
      </c>
      <c r="FR35" s="131">
        <f>Juniori!FR16</f>
        <v>0</v>
      </c>
      <c r="FS35" s="131">
        <f>Juniori!FS16</f>
        <v>0</v>
      </c>
      <c r="FT35" s="131">
        <f>Juniori!FT16</f>
        <v>0</v>
      </c>
      <c r="FU35" s="131">
        <f>Juniori!FU16</f>
        <v>0</v>
      </c>
      <c r="FV35" s="131">
        <f>Juniori!FV16</f>
        <v>0</v>
      </c>
      <c r="FW35" s="131">
        <f>Juniori!FW16</f>
        <v>0</v>
      </c>
      <c r="FX35" s="131">
        <f>Juniori!FX16</f>
        <v>0</v>
      </c>
      <c r="FY35" s="131">
        <f>Juniori!FY16</f>
        <v>0</v>
      </c>
      <c r="FZ35" s="131">
        <f>Juniori!FZ16</f>
        <v>0</v>
      </c>
      <c r="GA35" s="131">
        <f>Juniori!GA16</f>
        <v>0</v>
      </c>
      <c r="GB35" s="131">
        <f>Juniori!GB16</f>
        <v>0</v>
      </c>
      <c r="GC35" s="131">
        <f>Juniori!GC16</f>
        <v>0</v>
      </c>
      <c r="GD35" s="131">
        <f>Juniori!GD16</f>
        <v>0</v>
      </c>
      <c r="GE35" s="131">
        <f>Juniori!GE16</f>
        <v>0</v>
      </c>
      <c r="GF35" s="131">
        <f>Juniori!GF16</f>
        <v>0</v>
      </c>
      <c r="GG35" s="131">
        <f>Juniori!GG16</f>
        <v>0</v>
      </c>
      <c r="GH35" s="131">
        <f>Juniori!GH16</f>
        <v>0</v>
      </c>
      <c r="GI35" s="131">
        <f>Juniori!GI16</f>
        <v>0</v>
      </c>
      <c r="GJ35" s="131">
        <f>Juniori!GJ16</f>
        <v>0</v>
      </c>
      <c r="GK35" s="131">
        <f>Juniori!GK16</f>
        <v>0</v>
      </c>
      <c r="GL35" s="131">
        <f>Juniori!GL16</f>
        <v>0</v>
      </c>
      <c r="GM35" s="131">
        <f>Juniori!GM16</f>
        <v>0</v>
      </c>
      <c r="GN35" s="131">
        <f>Juniori!GN16</f>
        <v>0</v>
      </c>
      <c r="GO35" s="131">
        <f>Juniori!GO16</f>
        <v>0</v>
      </c>
      <c r="GP35" s="131">
        <f>Juniori!GP16</f>
        <v>0</v>
      </c>
      <c r="GQ35" s="131">
        <f>Juniori!GQ16</f>
        <v>0</v>
      </c>
      <c r="GR35" s="131">
        <f>Juniori!GR16</f>
        <v>0</v>
      </c>
      <c r="GS35" s="131">
        <f>Juniori!GS16</f>
        <v>0</v>
      </c>
      <c r="GT35" s="131">
        <f>Juniori!GT16</f>
        <v>0</v>
      </c>
      <c r="GU35" s="131">
        <f>Juniori!GU16</f>
        <v>0</v>
      </c>
      <c r="GV35" s="131">
        <f>Juniori!GV16</f>
        <v>0</v>
      </c>
      <c r="GW35" s="131">
        <f>Juniori!GW16</f>
        <v>0</v>
      </c>
      <c r="GX35" s="131">
        <f>Juniori!GX16</f>
        <v>0</v>
      </c>
      <c r="GY35" s="131">
        <f>Juniori!GY16</f>
        <v>0</v>
      </c>
      <c r="GZ35" s="131">
        <f>Juniori!GZ16</f>
        <v>0</v>
      </c>
      <c r="HA35" s="131">
        <f>Juniori!HA16</f>
        <v>0</v>
      </c>
      <c r="HB35" s="131">
        <f>Juniori!HB16</f>
        <v>0</v>
      </c>
      <c r="HC35" s="131">
        <f>Juniori!HC16</f>
        <v>0</v>
      </c>
      <c r="HD35" s="131">
        <f>Juniori!HD16</f>
        <v>0</v>
      </c>
      <c r="HE35" s="131">
        <f>Juniori!HE16</f>
        <v>0</v>
      </c>
      <c r="HF35" s="131">
        <f>Juniori!HF16</f>
        <v>0</v>
      </c>
      <c r="HG35" s="131">
        <f>Juniori!HG16</f>
        <v>0</v>
      </c>
      <c r="HH35" s="131">
        <f>Juniori!HH16</f>
        <v>0</v>
      </c>
      <c r="HI35" s="131">
        <f>Juniori!HI16</f>
        <v>0</v>
      </c>
      <c r="HJ35" s="131">
        <f>Juniori!HJ16</f>
        <v>0</v>
      </c>
      <c r="HK35" s="131">
        <f>Juniori!HK16</f>
        <v>0</v>
      </c>
      <c r="HL35" s="131">
        <f>Juniori!HL16</f>
        <v>0</v>
      </c>
      <c r="HM35" s="131">
        <f>Juniori!HM16</f>
        <v>0</v>
      </c>
      <c r="HN35" s="131">
        <f>Juniori!HN16</f>
        <v>0</v>
      </c>
      <c r="HO35" s="131">
        <f>Juniori!HO16</f>
        <v>0</v>
      </c>
      <c r="HP35" s="131">
        <f>Juniori!HP16</f>
        <v>0</v>
      </c>
      <c r="HQ35" s="131">
        <f>Juniori!HQ16</f>
        <v>0</v>
      </c>
      <c r="HR35" s="131">
        <f>Juniori!HR16</f>
        <v>0</v>
      </c>
      <c r="HS35" s="131">
        <f>Juniori!HS16</f>
        <v>0</v>
      </c>
      <c r="HT35" s="131">
        <f>Juniori!HT16</f>
        <v>0</v>
      </c>
      <c r="HU35" s="131">
        <f>Juniori!HU16</f>
        <v>0</v>
      </c>
      <c r="HV35" s="131">
        <f>Juniori!HV16</f>
        <v>0</v>
      </c>
      <c r="HW35" s="131">
        <f>Juniori!HW16</f>
        <v>0</v>
      </c>
      <c r="HX35" s="131">
        <f>Juniori!HX16</f>
        <v>0</v>
      </c>
      <c r="HY35" s="131">
        <f>Juniori!HY16</f>
        <v>0</v>
      </c>
      <c r="HZ35" s="131">
        <f>Juniori!HZ16</f>
        <v>0</v>
      </c>
      <c r="IA35" s="131">
        <f>Juniori!IA16</f>
        <v>0</v>
      </c>
      <c r="IB35" s="131">
        <f>Juniori!IB16</f>
        <v>0</v>
      </c>
      <c r="IC35" s="131">
        <f>Juniori!IC16</f>
        <v>0</v>
      </c>
      <c r="ID35" s="131">
        <f>Juniori!ID16</f>
        <v>0</v>
      </c>
      <c r="IE35" s="131">
        <f>Juniori!IE16</f>
        <v>0</v>
      </c>
      <c r="IF35" s="131">
        <f>Juniori!IF16</f>
        <v>0</v>
      </c>
      <c r="IG35" s="131">
        <f>Juniori!IG16</f>
        <v>0</v>
      </c>
      <c r="IH35" s="131">
        <f>Juniori!IH16</f>
        <v>0</v>
      </c>
      <c r="II35" s="131">
        <f>Juniori!II16</f>
        <v>0</v>
      </c>
      <c r="IJ35" s="131">
        <f>Juniori!IJ16</f>
        <v>0</v>
      </c>
      <c r="IK35" s="131">
        <f>Juniori!IK16</f>
        <v>0</v>
      </c>
      <c r="IL35" s="131">
        <f>Juniori!IL16</f>
        <v>0</v>
      </c>
      <c r="IM35" s="131">
        <f>Juniori!IM16</f>
        <v>0</v>
      </c>
      <c r="IN35" s="131">
        <f>Juniori!IN16</f>
        <v>0</v>
      </c>
      <c r="IO35" s="131">
        <f>Juniori!IO16</f>
        <v>0</v>
      </c>
      <c r="IP35" s="131">
        <f>Juniori!IP16</f>
        <v>0</v>
      </c>
      <c r="IQ35" s="131">
        <f>Juniori!IQ16</f>
        <v>0</v>
      </c>
      <c r="IR35" s="131">
        <f>Juniori!IR16</f>
        <v>0</v>
      </c>
      <c r="IS35" s="131">
        <f>Juniori!IS16</f>
        <v>0</v>
      </c>
      <c r="IT35" s="131">
        <f>Juniori!IT16</f>
        <v>0</v>
      </c>
      <c r="IU35" s="131">
        <f>Juniori!IU16</f>
        <v>0</v>
      </c>
      <c r="IV35" s="131">
        <f>Juniori!IV16</f>
        <v>0</v>
      </c>
      <c r="IW35" s="131">
        <f>Juniori!IW16</f>
        <v>0</v>
      </c>
      <c r="IX35" s="131">
        <f>Juniori!IX16</f>
        <v>0</v>
      </c>
      <c r="IY35" s="131">
        <f>Juniori!IY16</f>
        <v>0</v>
      </c>
      <c r="IZ35" s="131">
        <f>Juniori!IZ16</f>
        <v>0</v>
      </c>
      <c r="JA35" s="131">
        <f>Juniori!JA16</f>
        <v>0</v>
      </c>
      <c r="JB35" s="131">
        <f>Juniori!JB16</f>
        <v>0</v>
      </c>
      <c r="JC35" s="131">
        <f>Juniori!JC16</f>
        <v>0</v>
      </c>
      <c r="JD35" s="131">
        <f>Juniori!JD16</f>
        <v>0</v>
      </c>
      <c r="JE35" s="131">
        <f>Juniori!JE16</f>
        <v>0</v>
      </c>
      <c r="JF35" s="131">
        <f>Juniori!JF16</f>
        <v>0</v>
      </c>
      <c r="JG35" s="131">
        <f>Juniori!JG16</f>
        <v>0</v>
      </c>
      <c r="JH35" s="131">
        <f>Juniori!JH16</f>
        <v>0</v>
      </c>
      <c r="JI35" s="131">
        <f>Juniori!JI16</f>
        <v>0</v>
      </c>
      <c r="JJ35" s="131">
        <f>Juniori!JJ16</f>
        <v>0</v>
      </c>
      <c r="JK35" s="131">
        <f>Juniori!JK16</f>
        <v>0</v>
      </c>
      <c r="JL35" s="131">
        <f>Juniori!JL16</f>
        <v>0</v>
      </c>
      <c r="JM35" s="131">
        <f>Juniori!JM16</f>
        <v>0</v>
      </c>
      <c r="JN35" s="131">
        <f>Juniori!JN16</f>
        <v>0</v>
      </c>
      <c r="JO35" s="131">
        <f>Juniori!JO16</f>
        <v>8</v>
      </c>
      <c r="JP35" s="131">
        <f>Juniori!JP16</f>
        <v>0</v>
      </c>
      <c r="JQ35" s="131">
        <f>Juniori!JQ16</f>
        <v>0</v>
      </c>
      <c r="JR35" s="131">
        <f>Juniori!JR16</f>
        <v>0</v>
      </c>
      <c r="JS35" s="131">
        <f>Juniori!JS16</f>
        <v>0</v>
      </c>
      <c r="JT35" s="131">
        <f>Juniori!JT16</f>
        <v>0</v>
      </c>
      <c r="JU35" s="131">
        <f>Juniori!JU16</f>
        <v>0</v>
      </c>
      <c r="JV35" s="131">
        <f>Juniori!JV16</f>
        <v>0</v>
      </c>
      <c r="JW35" s="131">
        <f>Juniori!JW16</f>
        <v>0</v>
      </c>
      <c r="JX35" s="131">
        <f>Juniori!JX16</f>
        <v>0</v>
      </c>
      <c r="JY35" s="131">
        <f>Juniori!JY16</f>
        <v>0</v>
      </c>
      <c r="JZ35" s="131">
        <f>Juniori!JZ16</f>
        <v>0</v>
      </c>
      <c r="KA35" s="131">
        <f>Juniori!KA16</f>
        <v>0</v>
      </c>
      <c r="KB35" s="131">
        <f>Juniori!KB16</f>
        <v>5</v>
      </c>
      <c r="KC35" s="131">
        <f>Juniori!KC16</f>
        <v>0</v>
      </c>
      <c r="KD35" s="131">
        <f>Juniori!KD16</f>
        <v>0</v>
      </c>
      <c r="KE35" s="131">
        <f>Juniori!KE16</f>
        <v>0</v>
      </c>
      <c r="KF35" s="131">
        <f>Juniori!KF16</f>
        <v>0</v>
      </c>
      <c r="KG35" s="131">
        <f>Juniori!KG16</f>
        <v>0</v>
      </c>
      <c r="KH35" s="131">
        <f>Juniori!KH16</f>
        <v>0</v>
      </c>
      <c r="KI35" s="131">
        <f>Juniori!KI16</f>
        <v>0</v>
      </c>
      <c r="KJ35" s="131">
        <f>Juniori!KJ16</f>
        <v>0</v>
      </c>
      <c r="KK35" s="131">
        <f>Juniori!KK16</f>
        <v>0</v>
      </c>
      <c r="KL35" s="131">
        <f>Juniori!KL16</f>
        <v>0</v>
      </c>
      <c r="KM35" s="131">
        <f>Juniori!KM16</f>
        <v>0</v>
      </c>
      <c r="KN35" s="131">
        <f>Juniori!KN16</f>
        <v>0</v>
      </c>
      <c r="KO35" s="131">
        <f>Juniori!KO16</f>
        <v>5</v>
      </c>
      <c r="KP35" s="131">
        <f>Juniori!KP16</f>
        <v>0</v>
      </c>
      <c r="KQ35" s="131">
        <f>Juniori!KQ16</f>
        <v>0</v>
      </c>
      <c r="KR35" s="131">
        <f>Juniori!KR16</f>
        <v>0</v>
      </c>
      <c r="KS35" s="131">
        <f>Juniori!KS16</f>
        <v>0</v>
      </c>
      <c r="KT35" s="131">
        <f>Juniori!KT16</f>
        <v>0</v>
      </c>
      <c r="KU35" s="131">
        <f>Juniori!KU16</f>
        <v>0</v>
      </c>
      <c r="KV35" s="131">
        <f>Juniori!KV16</f>
        <v>5</v>
      </c>
      <c r="KW35" s="131">
        <f>Juniori!KW16</f>
        <v>0</v>
      </c>
      <c r="KX35" s="131">
        <f>Juniori!KX16</f>
        <v>0</v>
      </c>
      <c r="KY35" s="131">
        <f>Juniori!KY16</f>
        <v>0</v>
      </c>
      <c r="KZ35" s="131">
        <f>Juniori!KZ16</f>
        <v>0</v>
      </c>
      <c r="LA35" s="131">
        <f>Juniori!LA16</f>
        <v>0</v>
      </c>
      <c r="LB35" s="131">
        <f>Juniori!LB16</f>
        <v>0</v>
      </c>
      <c r="LC35" s="131">
        <f>Juniori!LC16</f>
        <v>0</v>
      </c>
      <c r="LD35" s="131">
        <f>Juniori!LD16</f>
        <v>0</v>
      </c>
      <c r="LE35" s="131">
        <f>Juniori!LE16</f>
        <v>0</v>
      </c>
      <c r="LF35" s="131">
        <f>Juniori!LF16</f>
        <v>0</v>
      </c>
      <c r="LG35" s="131">
        <f>Juniori!LG16</f>
        <v>0</v>
      </c>
      <c r="LH35" s="131">
        <f>Juniori!LH16</f>
        <v>0</v>
      </c>
      <c r="LI35" s="131">
        <f>Juniori!LI16</f>
        <v>0</v>
      </c>
      <c r="LJ35" s="131">
        <f>Juniori!LJ16</f>
        <v>0</v>
      </c>
      <c r="LK35" s="131">
        <f>Juniori!LK16</f>
        <v>0</v>
      </c>
      <c r="LL35" s="131">
        <f>Juniori!LL16</f>
        <v>0</v>
      </c>
      <c r="LM35" s="131">
        <f>Juniori!LM16</f>
        <v>0</v>
      </c>
      <c r="LN35" s="131">
        <f>Juniori!LN16</f>
        <v>0</v>
      </c>
      <c r="LO35" s="131">
        <f>Juniori!LO16</f>
        <v>0</v>
      </c>
      <c r="LP35" s="131">
        <f>Juniori!LP16</f>
        <v>10</v>
      </c>
      <c r="LQ35" s="131">
        <f>Juniori!LQ16</f>
        <v>0</v>
      </c>
      <c r="LR35" s="131">
        <f>Juniori!LR16</f>
        <v>0</v>
      </c>
      <c r="LS35" s="131">
        <f>Juniori!LS16</f>
        <v>0</v>
      </c>
      <c r="LT35" s="131">
        <f>Juniori!LT16</f>
        <v>0</v>
      </c>
      <c r="LU35" s="131">
        <f>Juniori!LU16</f>
        <v>0</v>
      </c>
      <c r="LV35" s="131">
        <f>Juniori!LV16</f>
        <v>0</v>
      </c>
      <c r="LW35" s="131">
        <f>Juniori!LW16</f>
        <v>0</v>
      </c>
      <c r="LX35" s="131">
        <f>Juniori!LX16</f>
        <v>0</v>
      </c>
      <c r="LY35" s="131">
        <f>Juniori!LY16</f>
        <v>0</v>
      </c>
      <c r="LZ35" s="131">
        <f>Juniori!LZ16</f>
        <v>11</v>
      </c>
      <c r="MA35" s="131">
        <f>Juniori!MA16</f>
        <v>0</v>
      </c>
      <c r="MB35" s="131">
        <f>Juniori!MB16</f>
        <v>0</v>
      </c>
      <c r="MC35" s="131">
        <f>Juniori!MC16</f>
        <v>0</v>
      </c>
      <c r="MD35" s="131">
        <f>Juniori!MD16</f>
        <v>0</v>
      </c>
      <c r="ME35" s="131">
        <f>Juniori!ME16</f>
        <v>0</v>
      </c>
    </row>
    <row r="36" spans="1:343" s="1" customFormat="1" ht="18" customHeight="1" x14ac:dyDescent="0.2">
      <c r="A36" s="12">
        <v>27</v>
      </c>
      <c r="B36" s="11" t="s">
        <v>70</v>
      </c>
      <c r="C36" s="1">
        <v>10639</v>
      </c>
      <c r="D36" s="1">
        <v>2015</v>
      </c>
      <c r="E36" t="s">
        <v>68</v>
      </c>
      <c r="F36" s="1">
        <v>4112</v>
      </c>
      <c r="G36" s="9" t="s">
        <v>222</v>
      </c>
      <c r="H36" s="4" t="s">
        <v>64</v>
      </c>
      <c r="I36" s="1">
        <f>SUM(K36:ME36)</f>
        <v>67</v>
      </c>
      <c r="J36" s="12">
        <f>Tabuľka3[[#This Row],[Stĺpec9]]</f>
        <v>67</v>
      </c>
      <c r="K36" s="131">
        <f>Seniori!K49</f>
        <v>0</v>
      </c>
      <c r="L36" s="131">
        <f>Seniori!L49</f>
        <v>0</v>
      </c>
      <c r="M36" s="131">
        <f>Seniori!M49</f>
        <v>0</v>
      </c>
      <c r="N36" s="131">
        <f>Seniori!N49</f>
        <v>0</v>
      </c>
      <c r="O36" s="131">
        <f>Seniori!O49</f>
        <v>0</v>
      </c>
      <c r="P36" s="131">
        <f>Seniori!P49</f>
        <v>0</v>
      </c>
      <c r="Q36" s="131">
        <f>Seniori!Q49</f>
        <v>0</v>
      </c>
      <c r="R36" s="131">
        <f>Seniori!R49</f>
        <v>0</v>
      </c>
      <c r="S36" s="131">
        <f>Seniori!S49</f>
        <v>0</v>
      </c>
      <c r="T36" s="131">
        <f>Seniori!T49</f>
        <v>0</v>
      </c>
      <c r="U36" s="131">
        <f>Seniori!U49</f>
        <v>0</v>
      </c>
      <c r="V36" s="131">
        <f>Seniori!V49</f>
        <v>0</v>
      </c>
      <c r="W36" s="131">
        <f>Seniori!W49</f>
        <v>0</v>
      </c>
      <c r="X36" s="131">
        <f>Seniori!X49</f>
        <v>0</v>
      </c>
      <c r="Y36" s="131">
        <f>Seniori!Y49</f>
        <v>0</v>
      </c>
      <c r="Z36" s="131">
        <f>Seniori!Z49</f>
        <v>0</v>
      </c>
      <c r="AA36" s="131">
        <f>Seniori!AA49</f>
        <v>0</v>
      </c>
      <c r="AB36" s="131">
        <f>Seniori!AB49</f>
        <v>0</v>
      </c>
      <c r="AC36" s="131">
        <f>Seniori!AC49</f>
        <v>0</v>
      </c>
      <c r="AD36" s="131">
        <f>Seniori!AD49</f>
        <v>0</v>
      </c>
      <c r="AE36" s="131">
        <f>Seniori!AE49</f>
        <v>0</v>
      </c>
      <c r="AF36" s="131">
        <f>Seniori!AF49</f>
        <v>0</v>
      </c>
      <c r="AG36" s="131">
        <f>Seniori!AG49</f>
        <v>0</v>
      </c>
      <c r="AH36" s="131">
        <f>Seniori!AH49</f>
        <v>0</v>
      </c>
      <c r="AI36" s="131">
        <f>Seniori!AI49</f>
        <v>0</v>
      </c>
      <c r="AJ36" s="131">
        <f>Seniori!AJ49</f>
        <v>0</v>
      </c>
      <c r="AK36" s="131">
        <f>Seniori!AK49</f>
        <v>0</v>
      </c>
      <c r="AL36" s="131">
        <f>Seniori!AL49</f>
        <v>0</v>
      </c>
      <c r="AM36" s="131">
        <f>Seniori!AM49</f>
        <v>0</v>
      </c>
      <c r="AN36" s="131">
        <f>Seniori!AN49</f>
        <v>0</v>
      </c>
      <c r="AO36" s="131">
        <f>Seniori!AO49</f>
        <v>0</v>
      </c>
      <c r="AP36" s="131">
        <f>Seniori!AP49</f>
        <v>0</v>
      </c>
      <c r="AQ36" s="131">
        <f>Seniori!AQ49</f>
        <v>0</v>
      </c>
      <c r="AR36" s="131">
        <f>Seniori!AR49</f>
        <v>0</v>
      </c>
      <c r="AS36" s="131">
        <f>Seniori!AS49</f>
        <v>0</v>
      </c>
      <c r="AT36" s="131">
        <f>Seniori!AT49</f>
        <v>0</v>
      </c>
      <c r="AU36" s="131">
        <f>Seniori!AU49</f>
        <v>0</v>
      </c>
      <c r="AV36" s="131">
        <f>Seniori!AV49</f>
        <v>0</v>
      </c>
      <c r="AW36" s="131">
        <f>Seniori!AW49</f>
        <v>0</v>
      </c>
      <c r="AX36" s="131">
        <f>Seniori!AX49</f>
        <v>0</v>
      </c>
      <c r="AY36" s="131">
        <f>Seniori!AY49</f>
        <v>0</v>
      </c>
      <c r="AZ36" s="131">
        <f>Seniori!AZ49</f>
        <v>0</v>
      </c>
      <c r="BA36" s="131">
        <f>Seniori!BA49</f>
        <v>0</v>
      </c>
      <c r="BB36" s="131">
        <f>Seniori!BB49</f>
        <v>0</v>
      </c>
      <c r="BC36" s="131">
        <f>Seniori!BC49</f>
        <v>0</v>
      </c>
      <c r="BD36" s="131">
        <f>Seniori!BD49</f>
        <v>0</v>
      </c>
      <c r="BE36" s="131">
        <f>Seniori!BE49</f>
        <v>0</v>
      </c>
      <c r="BF36" s="131">
        <f>Seniori!BF49</f>
        <v>0</v>
      </c>
      <c r="BG36" s="131">
        <f>Seniori!BG49</f>
        <v>0</v>
      </c>
      <c r="BH36" s="131">
        <f>Seniori!BH49</f>
        <v>0</v>
      </c>
      <c r="BI36" s="131">
        <f>Seniori!BI49</f>
        <v>0</v>
      </c>
      <c r="BJ36" s="131">
        <f>Seniori!BJ49</f>
        <v>0</v>
      </c>
      <c r="BK36" s="131">
        <f>Seniori!BK49</f>
        <v>0</v>
      </c>
      <c r="BL36" s="131">
        <f>Seniori!BL49</f>
        <v>0</v>
      </c>
      <c r="BM36" s="131">
        <f>Seniori!BM49</f>
        <v>0</v>
      </c>
      <c r="BN36" s="131">
        <f>Seniori!BN49</f>
        <v>0</v>
      </c>
      <c r="BO36" s="131">
        <f>Seniori!BO49</f>
        <v>0</v>
      </c>
      <c r="BP36" s="131">
        <f>Seniori!BP49</f>
        <v>0</v>
      </c>
      <c r="BQ36" s="131">
        <f>Seniori!BQ49</f>
        <v>0</v>
      </c>
      <c r="BR36" s="131">
        <f>Seniori!BR49</f>
        <v>0</v>
      </c>
      <c r="BS36" s="131">
        <f>Seniori!BS49</f>
        <v>0</v>
      </c>
      <c r="BT36" s="131">
        <f>Seniori!BT49</f>
        <v>0</v>
      </c>
      <c r="BU36" s="131">
        <f>Seniori!BU49</f>
        <v>0</v>
      </c>
      <c r="BV36" s="131">
        <f>Seniori!BV49</f>
        <v>0</v>
      </c>
      <c r="BW36" s="131">
        <f>Seniori!BW49</f>
        <v>0</v>
      </c>
      <c r="BX36" s="131">
        <f>Seniori!BX49</f>
        <v>0</v>
      </c>
      <c r="BY36" s="131">
        <f>Seniori!BY49</f>
        <v>0</v>
      </c>
      <c r="BZ36" s="131">
        <f>Seniori!BZ49</f>
        <v>0</v>
      </c>
      <c r="CA36" s="131">
        <f>Seniori!CA49</f>
        <v>0</v>
      </c>
      <c r="CB36" s="131">
        <f>Seniori!CB49</f>
        <v>0</v>
      </c>
      <c r="CC36" s="131">
        <f>Seniori!CC49</f>
        <v>0</v>
      </c>
      <c r="CD36" s="131">
        <f>Seniori!CD49</f>
        <v>0</v>
      </c>
      <c r="CE36" s="131">
        <f>Seniori!CE49</f>
        <v>0</v>
      </c>
      <c r="CF36" s="131">
        <f>Seniori!CF49</f>
        <v>0</v>
      </c>
      <c r="CG36" s="131">
        <f>Seniori!CG49</f>
        <v>0</v>
      </c>
      <c r="CH36" s="131">
        <f>Seniori!CH49</f>
        <v>0</v>
      </c>
      <c r="CI36" s="131">
        <f>Seniori!CI49</f>
        <v>0</v>
      </c>
      <c r="CJ36" s="131">
        <f>Seniori!CJ49</f>
        <v>0</v>
      </c>
      <c r="CK36" s="131">
        <f>Seniori!CK49</f>
        <v>0</v>
      </c>
      <c r="CL36" s="131">
        <f>Seniori!CL49</f>
        <v>0</v>
      </c>
      <c r="CM36" s="131">
        <f>Seniori!CM49</f>
        <v>0</v>
      </c>
      <c r="CN36" s="131" t="str">
        <f>Seniori!CN49</f>
        <v>x</v>
      </c>
      <c r="CO36" s="131" t="str">
        <f>Seniori!CO49</f>
        <v>x</v>
      </c>
      <c r="CP36" s="131">
        <f>Seniori!CP49</f>
        <v>0</v>
      </c>
      <c r="CQ36" s="131">
        <f>Seniori!CQ49</f>
        <v>0</v>
      </c>
      <c r="CR36" s="131">
        <f>Seniori!CR49</f>
        <v>0</v>
      </c>
      <c r="CS36" s="131">
        <f>Seniori!CS49</f>
        <v>0</v>
      </c>
      <c r="CT36" s="131">
        <f>Seniori!CT49</f>
        <v>0</v>
      </c>
      <c r="CU36" s="131">
        <f>Seniori!CU49</f>
        <v>0</v>
      </c>
      <c r="CV36" s="131">
        <f>Seniori!CV49</f>
        <v>0</v>
      </c>
      <c r="CW36" s="131">
        <f>Seniori!CW49</f>
        <v>0</v>
      </c>
      <c r="CX36" s="131">
        <f>Seniori!CX49</f>
        <v>2</v>
      </c>
      <c r="CY36" s="131">
        <f>Seniori!CY49</f>
        <v>7</v>
      </c>
      <c r="CZ36" s="131">
        <f>Seniori!CZ49</f>
        <v>0</v>
      </c>
      <c r="DA36" s="131">
        <f>Seniori!DA49</f>
        <v>0</v>
      </c>
      <c r="DB36" s="131">
        <f>Seniori!DB49</f>
        <v>0</v>
      </c>
      <c r="DC36" s="131">
        <f>Seniori!DC49</f>
        <v>0</v>
      </c>
      <c r="DD36" s="131">
        <f>Seniori!DD49</f>
        <v>0</v>
      </c>
      <c r="DE36" s="131">
        <f>Seniori!DE49</f>
        <v>0</v>
      </c>
      <c r="DF36" s="131">
        <f>Seniori!DF49</f>
        <v>0</v>
      </c>
      <c r="DG36" s="131">
        <f>Seniori!DG49</f>
        <v>0</v>
      </c>
      <c r="DH36" s="131">
        <f>Seniori!DH49</f>
        <v>0</v>
      </c>
      <c r="DI36" s="131">
        <f>Seniori!DI49</f>
        <v>0</v>
      </c>
      <c r="DJ36" s="131">
        <f>Seniori!DJ49</f>
        <v>0</v>
      </c>
      <c r="DK36" s="131">
        <f>Seniori!DK49</f>
        <v>0</v>
      </c>
      <c r="DL36" s="131">
        <f>Seniori!DL49</f>
        <v>0</v>
      </c>
      <c r="DM36" s="131">
        <f>Seniori!DM49</f>
        <v>0</v>
      </c>
      <c r="DN36" s="131">
        <f>Seniori!DN49</f>
        <v>0</v>
      </c>
      <c r="DO36" s="131">
        <f>Seniori!DO49</f>
        <v>0</v>
      </c>
      <c r="DP36" s="131">
        <f>Seniori!DP49</f>
        <v>0</v>
      </c>
      <c r="DQ36" s="131">
        <f>Seniori!DQ49</f>
        <v>0</v>
      </c>
      <c r="DR36" s="131">
        <f>Seniori!DR49</f>
        <v>0</v>
      </c>
      <c r="DS36" s="131">
        <f>Seniori!DS49</f>
        <v>0</v>
      </c>
      <c r="DT36" s="131">
        <f>Seniori!DT49</f>
        <v>0</v>
      </c>
      <c r="DU36" s="131">
        <f>Seniori!DU49</f>
        <v>0</v>
      </c>
      <c r="DV36" s="131">
        <f>Seniori!DV49</f>
        <v>0</v>
      </c>
      <c r="DW36" s="131">
        <f>Seniori!DW49</f>
        <v>0</v>
      </c>
      <c r="DX36" s="131">
        <f>Seniori!DX49</f>
        <v>0</v>
      </c>
      <c r="DY36" s="131">
        <f>Seniori!DY49</f>
        <v>0</v>
      </c>
      <c r="DZ36" s="131">
        <f>Seniori!DZ49</f>
        <v>0</v>
      </c>
      <c r="EA36" s="131">
        <f>Seniori!EA49</f>
        <v>0</v>
      </c>
      <c r="EB36" s="131">
        <f>Seniori!EB49</f>
        <v>0</v>
      </c>
      <c r="EC36" s="131">
        <f>Seniori!EC49</f>
        <v>0</v>
      </c>
      <c r="ED36" s="131">
        <f>Seniori!ED49</f>
        <v>0</v>
      </c>
      <c r="EE36" s="131">
        <f>Seniori!EE49</f>
        <v>0</v>
      </c>
      <c r="EF36" s="131">
        <f>Seniori!EF49</f>
        <v>0</v>
      </c>
      <c r="EG36" s="131">
        <f>Seniori!EG49</f>
        <v>0</v>
      </c>
      <c r="EH36" s="131">
        <f>Seniori!EH49</f>
        <v>2</v>
      </c>
      <c r="EI36" s="131">
        <f>Seniori!EI49</f>
        <v>5</v>
      </c>
      <c r="EJ36" s="131">
        <f>Seniori!EJ49</f>
        <v>0</v>
      </c>
      <c r="EK36" s="131">
        <f>Seniori!EK49</f>
        <v>0</v>
      </c>
      <c r="EL36" s="131">
        <f>Seniori!EL49</f>
        <v>0</v>
      </c>
      <c r="EM36" s="131">
        <f>Seniori!EM49</f>
        <v>0</v>
      </c>
      <c r="EN36" s="131">
        <f>Seniori!EN49</f>
        <v>0</v>
      </c>
      <c r="EO36" s="131">
        <f>Seniori!EO49</f>
        <v>0</v>
      </c>
      <c r="EP36" s="131">
        <f>Seniori!EP49</f>
        <v>0</v>
      </c>
      <c r="EQ36" s="131">
        <f>Seniori!EQ49</f>
        <v>0</v>
      </c>
      <c r="ER36" s="131">
        <f>Seniori!ER49</f>
        <v>0</v>
      </c>
      <c r="ES36" s="131">
        <f>Seniori!ES49</f>
        <v>0</v>
      </c>
      <c r="ET36" s="131">
        <f>Seniori!ET49</f>
        <v>0</v>
      </c>
      <c r="EU36" s="131">
        <f>Seniori!EU49</f>
        <v>0</v>
      </c>
      <c r="EV36" s="131">
        <f>Seniori!EV49</f>
        <v>0</v>
      </c>
      <c r="EW36" s="131">
        <f>Seniori!EW49</f>
        <v>0</v>
      </c>
      <c r="EX36" s="131">
        <f>Seniori!EX49</f>
        <v>0</v>
      </c>
      <c r="EY36" s="131">
        <f>Seniori!EY49</f>
        <v>0</v>
      </c>
      <c r="EZ36" s="131">
        <f>Seniori!EZ49</f>
        <v>0</v>
      </c>
      <c r="FA36" s="131">
        <f>Seniori!FA49</f>
        <v>0</v>
      </c>
      <c r="FB36" s="131">
        <f>Seniori!FB49</f>
        <v>0</v>
      </c>
      <c r="FC36" s="131">
        <f>Seniori!FC49</f>
        <v>0</v>
      </c>
      <c r="FD36" s="131">
        <f>Seniori!FD49</f>
        <v>0</v>
      </c>
      <c r="FE36" s="131">
        <f>Seniori!FE49</f>
        <v>0</v>
      </c>
      <c r="FF36" s="131">
        <f>Seniori!FF49</f>
        <v>0</v>
      </c>
      <c r="FG36" s="131">
        <f>Seniori!FG49</f>
        <v>0</v>
      </c>
      <c r="FH36" s="131">
        <f>Seniori!FH49</f>
        <v>0</v>
      </c>
      <c r="FI36" s="131">
        <f>Seniori!FI49</f>
        <v>0</v>
      </c>
      <c r="FJ36" s="131">
        <f>Seniori!FJ49</f>
        <v>0</v>
      </c>
      <c r="FK36" s="131">
        <f>Seniori!FK49</f>
        <v>0</v>
      </c>
      <c r="FL36" s="131">
        <f>Seniori!FL49</f>
        <v>0</v>
      </c>
      <c r="FM36" s="131">
        <f>Seniori!FM49</f>
        <v>0</v>
      </c>
      <c r="FN36" s="131">
        <f>Seniori!FN49</f>
        <v>0</v>
      </c>
      <c r="FO36" s="131">
        <f>Seniori!FO49</f>
        <v>0</v>
      </c>
      <c r="FP36" s="131">
        <f>Seniori!FP49</f>
        <v>0</v>
      </c>
      <c r="FQ36" s="131">
        <f>Seniori!FQ49</f>
        <v>0</v>
      </c>
      <c r="FR36" s="131">
        <f>Seniori!FR49</f>
        <v>0</v>
      </c>
      <c r="FS36" s="131">
        <f>Seniori!FS49</f>
        <v>0</v>
      </c>
      <c r="FT36" s="131">
        <f>Seniori!FT49</f>
        <v>0</v>
      </c>
      <c r="FU36" s="131">
        <f>Seniori!FU49</f>
        <v>0</v>
      </c>
      <c r="FV36" s="131">
        <f>Seniori!FV49</f>
        <v>0</v>
      </c>
      <c r="FW36" s="131">
        <f>Seniori!FW49</f>
        <v>0</v>
      </c>
      <c r="FX36" s="131">
        <f>Seniori!FX49</f>
        <v>0</v>
      </c>
      <c r="FY36" s="131">
        <f>Seniori!FY49</f>
        <v>0</v>
      </c>
      <c r="FZ36" s="131">
        <f>Seniori!FZ49</f>
        <v>0</v>
      </c>
      <c r="GA36" s="131">
        <f>Seniori!GA49</f>
        <v>0</v>
      </c>
      <c r="GB36" s="131">
        <f>Seniori!GB49</f>
        <v>0</v>
      </c>
      <c r="GC36" s="131">
        <f>Seniori!GC49</f>
        <v>0</v>
      </c>
      <c r="GD36" s="131">
        <f>Seniori!GD49</f>
        <v>0</v>
      </c>
      <c r="GE36" s="131">
        <f>Seniori!GE49</f>
        <v>0</v>
      </c>
      <c r="GF36" s="131">
        <f>Seniori!GF49</f>
        <v>0</v>
      </c>
      <c r="GG36" s="131">
        <f>Seniori!GG49</f>
        <v>0</v>
      </c>
      <c r="GH36" s="131">
        <f>Seniori!GH49</f>
        <v>0</v>
      </c>
      <c r="GI36" s="131">
        <f>Seniori!GI49</f>
        <v>0</v>
      </c>
      <c r="GJ36" s="131">
        <f>Seniori!GJ49</f>
        <v>0</v>
      </c>
      <c r="GK36" s="131">
        <f>Seniori!GK49</f>
        <v>7</v>
      </c>
      <c r="GL36" s="131">
        <f>Seniori!GL49</f>
        <v>5</v>
      </c>
      <c r="GM36" s="131">
        <f>Seniori!GM49</f>
        <v>0</v>
      </c>
      <c r="GN36" s="131">
        <f>Seniori!GN49</f>
        <v>0</v>
      </c>
      <c r="GO36" s="131">
        <f>Seniori!GO49</f>
        <v>0</v>
      </c>
      <c r="GP36" s="131">
        <f>Seniori!GP49</f>
        <v>0</v>
      </c>
      <c r="GQ36" s="131">
        <f>Seniori!GQ49</f>
        <v>0</v>
      </c>
      <c r="GR36" s="131">
        <f>Seniori!GR49</f>
        <v>0</v>
      </c>
      <c r="GS36" s="131">
        <f>Seniori!GS49</f>
        <v>0</v>
      </c>
      <c r="GT36" s="131">
        <f>Seniori!GT49</f>
        <v>0</v>
      </c>
      <c r="GU36" s="131">
        <f>Seniori!GU49</f>
        <v>0</v>
      </c>
      <c r="GV36" s="131">
        <f>Seniori!GV49</f>
        <v>0</v>
      </c>
      <c r="GW36" s="131">
        <f>Seniori!GW49</f>
        <v>0</v>
      </c>
      <c r="GX36" s="131">
        <f>Seniori!GX49</f>
        <v>0</v>
      </c>
      <c r="GY36" s="131">
        <f>Seniori!GY49</f>
        <v>0</v>
      </c>
      <c r="GZ36" s="131">
        <f>Seniori!GZ49</f>
        <v>0</v>
      </c>
      <c r="HA36" s="131">
        <f>Seniori!HA49</f>
        <v>0</v>
      </c>
      <c r="HB36" s="131">
        <f>Seniori!HB49</f>
        <v>0</v>
      </c>
      <c r="HC36" s="131">
        <f>Seniori!HC49</f>
        <v>0</v>
      </c>
      <c r="HD36" s="131">
        <f>Seniori!HD49</f>
        <v>0</v>
      </c>
      <c r="HE36" s="131">
        <f>Seniori!HE49</f>
        <v>0</v>
      </c>
      <c r="HF36" s="131">
        <f>Seniori!HF49</f>
        <v>0</v>
      </c>
      <c r="HG36" s="131">
        <f>Seniori!HG49</f>
        <v>0</v>
      </c>
      <c r="HH36" s="131">
        <f>Seniori!HH49</f>
        <v>0</v>
      </c>
      <c r="HI36" s="131">
        <f>Seniori!HI49</f>
        <v>0</v>
      </c>
      <c r="HJ36" s="131">
        <f>Seniori!HJ49</f>
        <v>0</v>
      </c>
      <c r="HK36" s="131">
        <f>Seniori!HK49</f>
        <v>0</v>
      </c>
      <c r="HL36" s="131">
        <f>Seniori!HL49</f>
        <v>0</v>
      </c>
      <c r="HM36" s="131">
        <f>Seniori!HM49</f>
        <v>0</v>
      </c>
      <c r="HN36" s="131">
        <f>Seniori!HN49</f>
        <v>0</v>
      </c>
      <c r="HO36" s="131">
        <f>Seniori!HO49</f>
        <v>0</v>
      </c>
      <c r="HP36" s="131">
        <f>Seniori!HP49</f>
        <v>0</v>
      </c>
      <c r="HQ36" s="131">
        <f>Seniori!HQ49</f>
        <v>2</v>
      </c>
      <c r="HR36" s="131">
        <f>Seniori!HR49</f>
        <v>4</v>
      </c>
      <c r="HS36" s="131">
        <f>Seniori!HS49</f>
        <v>0</v>
      </c>
      <c r="HT36" s="131">
        <f>Seniori!HT49</f>
        <v>0</v>
      </c>
      <c r="HU36" s="131">
        <f>Seniori!HU49</f>
        <v>0</v>
      </c>
      <c r="HV36" s="131">
        <f>Seniori!HV49</f>
        <v>0</v>
      </c>
      <c r="HW36" s="131">
        <f>Seniori!HW49</f>
        <v>0</v>
      </c>
      <c r="HX36" s="131">
        <f>Seniori!HX49</f>
        <v>0</v>
      </c>
      <c r="HY36" s="131">
        <f>Seniori!HY49</f>
        <v>0</v>
      </c>
      <c r="HZ36" s="131">
        <f>Seniori!HZ49</f>
        <v>0</v>
      </c>
      <c r="IA36" s="131">
        <f>Seniori!IA49</f>
        <v>0</v>
      </c>
      <c r="IB36" s="131">
        <f>Seniori!IB49</f>
        <v>0</v>
      </c>
      <c r="IC36" s="131">
        <f>Seniori!IC49</f>
        <v>0</v>
      </c>
      <c r="ID36" s="131">
        <f>Seniori!ID49</f>
        <v>0</v>
      </c>
      <c r="IE36" s="131">
        <f>Seniori!IE49</f>
        <v>0</v>
      </c>
      <c r="IF36" s="131">
        <f>Seniori!IF49</f>
        <v>0</v>
      </c>
      <c r="IG36" s="131">
        <f>Seniori!IG49</f>
        <v>0</v>
      </c>
      <c r="IH36" s="131">
        <f>Seniori!IH49</f>
        <v>0</v>
      </c>
      <c r="II36" s="131">
        <f>Seniori!II49</f>
        <v>0</v>
      </c>
      <c r="IJ36" s="131">
        <f>Seniori!IJ49</f>
        <v>0</v>
      </c>
      <c r="IK36" s="131">
        <f>Seniori!IK49</f>
        <v>0</v>
      </c>
      <c r="IL36" s="131">
        <f>Seniori!IL49</f>
        <v>0</v>
      </c>
      <c r="IM36" s="131">
        <f>Seniori!IM49</f>
        <v>0</v>
      </c>
      <c r="IN36" s="131">
        <f>Seniori!IN49</f>
        <v>0</v>
      </c>
      <c r="IO36" s="131">
        <f>Seniori!IO49</f>
        <v>0</v>
      </c>
      <c r="IP36" s="131">
        <f>Seniori!IP49</f>
        <v>0</v>
      </c>
      <c r="IQ36" s="131">
        <f>Seniori!IQ49</f>
        <v>0</v>
      </c>
      <c r="IR36" s="131">
        <f>Seniori!IR49</f>
        <v>0</v>
      </c>
      <c r="IS36" s="131">
        <f>Seniori!IS49</f>
        <v>0</v>
      </c>
      <c r="IT36" s="131">
        <f>Seniori!IT49</f>
        <v>0</v>
      </c>
      <c r="IU36" s="131">
        <f>Seniori!IU49</f>
        <v>0</v>
      </c>
      <c r="IV36" s="131">
        <f>Seniori!IV49</f>
        <v>0</v>
      </c>
      <c r="IW36" s="131">
        <f>Seniori!IW49</f>
        <v>0</v>
      </c>
      <c r="IX36" s="131">
        <f>Seniori!IX49</f>
        <v>0</v>
      </c>
      <c r="IY36" s="131">
        <f>Seniori!IY49</f>
        <v>0</v>
      </c>
      <c r="IZ36" s="131">
        <f>Seniori!IZ49</f>
        <v>0</v>
      </c>
      <c r="JA36" s="131">
        <f>Seniori!JA49</f>
        <v>0</v>
      </c>
      <c r="JB36" s="131">
        <f>Seniori!JB49</f>
        <v>0</v>
      </c>
      <c r="JC36" s="131">
        <f>Seniori!JC49</f>
        <v>0</v>
      </c>
      <c r="JD36" s="131">
        <f>Seniori!JD49</f>
        <v>0</v>
      </c>
      <c r="JE36" s="131">
        <f>Seniori!JE49</f>
        <v>0</v>
      </c>
      <c r="JF36" s="131">
        <f>Seniori!JF49</f>
        <v>0</v>
      </c>
      <c r="JG36" s="131">
        <f>Seniori!JG49</f>
        <v>0</v>
      </c>
      <c r="JH36" s="131">
        <f>Seniori!JH49</f>
        <v>0</v>
      </c>
      <c r="JI36" s="131">
        <f>Seniori!JI49</f>
        <v>0</v>
      </c>
      <c r="JJ36" s="131">
        <f>Seniori!JJ49</f>
        <v>0</v>
      </c>
      <c r="JK36" s="131">
        <f>Seniori!JK49</f>
        <v>0</v>
      </c>
      <c r="JL36" s="131">
        <f>Seniori!JL49</f>
        <v>0</v>
      </c>
      <c r="JM36" s="131">
        <f>Seniori!JM49</f>
        <v>0</v>
      </c>
      <c r="JN36" s="131">
        <f>Seniori!JN49</f>
        <v>0</v>
      </c>
      <c r="JO36" s="131">
        <f>Seniori!JO49</f>
        <v>0</v>
      </c>
      <c r="JP36" s="131" t="str">
        <f>Seniori!JP49</f>
        <v>x</v>
      </c>
      <c r="JQ36" s="131">
        <f>Seniori!JQ49</f>
        <v>5</v>
      </c>
      <c r="JR36" s="131">
        <f>Seniori!JR49</f>
        <v>0</v>
      </c>
      <c r="JS36" s="131">
        <f>Seniori!JS49</f>
        <v>0</v>
      </c>
      <c r="JT36" s="131">
        <f>Seniori!JT49</f>
        <v>0</v>
      </c>
      <c r="JU36" s="131">
        <f>Seniori!JU49</f>
        <v>0</v>
      </c>
      <c r="JV36" s="131">
        <f>Seniori!JV49</f>
        <v>0</v>
      </c>
      <c r="JW36" s="131">
        <f>Seniori!JW49</f>
        <v>0</v>
      </c>
      <c r="JX36" s="131">
        <f>Seniori!JX49</f>
        <v>0</v>
      </c>
      <c r="JY36" s="131">
        <f>Seniori!JY49</f>
        <v>0</v>
      </c>
      <c r="JZ36" s="131">
        <f>Seniori!JZ49</f>
        <v>0</v>
      </c>
      <c r="KA36" s="131">
        <f>Seniori!KA49</f>
        <v>0</v>
      </c>
      <c r="KB36" s="131">
        <f>Seniori!KB49</f>
        <v>0</v>
      </c>
      <c r="KC36" s="131">
        <f>Seniori!KC49</f>
        <v>1</v>
      </c>
      <c r="KD36" s="131">
        <f>Seniori!KD49</f>
        <v>7</v>
      </c>
      <c r="KE36" s="131">
        <f>Seniori!KE49</f>
        <v>0</v>
      </c>
      <c r="KF36" s="131">
        <f>Seniori!KF49</f>
        <v>0</v>
      </c>
      <c r="KG36" s="131">
        <f>Seniori!KG49</f>
        <v>0</v>
      </c>
      <c r="KH36" s="131">
        <f>Seniori!KH49</f>
        <v>0</v>
      </c>
      <c r="KI36" s="131">
        <f>Seniori!KI49</f>
        <v>0</v>
      </c>
      <c r="KJ36" s="131">
        <f>Seniori!KJ49</f>
        <v>0</v>
      </c>
      <c r="KK36" s="131">
        <f>Seniori!KK49</f>
        <v>0</v>
      </c>
      <c r="KL36" s="131">
        <f>Seniori!KL49</f>
        <v>0</v>
      </c>
      <c r="KM36" s="131">
        <f>Seniori!KM49</f>
        <v>0</v>
      </c>
      <c r="KN36" s="131">
        <f>Seniori!KN49</f>
        <v>0</v>
      </c>
      <c r="KO36" s="131">
        <f>Seniori!KO49</f>
        <v>0</v>
      </c>
      <c r="KP36" s="131">
        <f>Seniori!KP49</f>
        <v>0</v>
      </c>
      <c r="KQ36" s="131">
        <f>Seniori!KQ49</f>
        <v>0</v>
      </c>
      <c r="KR36" s="131">
        <f>Seniori!KR49</f>
        <v>0</v>
      </c>
      <c r="KS36" s="131">
        <f>Seniori!KS49</f>
        <v>0</v>
      </c>
      <c r="KT36" s="131">
        <f>Seniori!KT49</f>
        <v>0</v>
      </c>
      <c r="KU36" s="131">
        <f>Seniori!KU49</f>
        <v>0</v>
      </c>
      <c r="KV36" s="131">
        <f>Seniori!KV49</f>
        <v>0</v>
      </c>
      <c r="KW36" s="131">
        <f>Seniori!KW49</f>
        <v>0</v>
      </c>
      <c r="KX36" s="131">
        <f>Seniori!KX49</f>
        <v>0</v>
      </c>
      <c r="KY36" s="131">
        <f>Seniori!KY49</f>
        <v>0</v>
      </c>
      <c r="KZ36" s="131">
        <f>Seniori!KZ49</f>
        <v>0</v>
      </c>
      <c r="LA36" s="131">
        <f>Seniori!LA49</f>
        <v>0</v>
      </c>
      <c r="LB36" s="131">
        <f>Seniori!LB49</f>
        <v>0</v>
      </c>
      <c r="LC36" s="131">
        <f>Seniori!LC49</f>
        <v>0</v>
      </c>
      <c r="LD36" s="131" t="str">
        <f>Seniori!LD49</f>
        <v>x</v>
      </c>
      <c r="LE36" s="131">
        <f>Seniori!LE49</f>
        <v>0</v>
      </c>
      <c r="LF36" s="131">
        <f>Seniori!LF49</f>
        <v>0</v>
      </c>
      <c r="LG36" s="131">
        <f>Seniori!LG49</f>
        <v>0</v>
      </c>
      <c r="LH36" s="131">
        <f>Seniori!LH49</f>
        <v>3</v>
      </c>
      <c r="LI36" s="131">
        <f>Seniori!LI49</f>
        <v>0</v>
      </c>
      <c r="LJ36" s="131">
        <f>Seniori!LJ49</f>
        <v>0</v>
      </c>
      <c r="LK36" s="131">
        <f>Seniori!LK49</f>
        <v>0</v>
      </c>
      <c r="LL36" s="131">
        <f>Seniori!LL49</f>
        <v>0</v>
      </c>
      <c r="LM36" s="131">
        <f>Seniori!LM49</f>
        <v>0</v>
      </c>
      <c r="LN36" s="131">
        <f>Seniori!LN49</f>
        <v>0</v>
      </c>
      <c r="LO36" s="131">
        <f>Seniori!LO49</f>
        <v>0</v>
      </c>
      <c r="LP36" s="131">
        <f>Seniori!LP49</f>
        <v>0</v>
      </c>
      <c r="LQ36" s="131">
        <f>Seniori!LQ49</f>
        <v>0</v>
      </c>
      <c r="LR36" s="131">
        <f>Seniori!LR49</f>
        <v>6</v>
      </c>
      <c r="LS36" s="131">
        <f>Seniori!LS49</f>
        <v>3</v>
      </c>
      <c r="LT36" s="131">
        <f>Seniori!LT49</f>
        <v>0</v>
      </c>
      <c r="LU36" s="131">
        <f>Seniori!LU49</f>
        <v>0</v>
      </c>
      <c r="LV36" s="131">
        <f>Seniori!LV49</f>
        <v>0</v>
      </c>
      <c r="LW36" s="131">
        <f>Seniori!LW49</f>
        <v>0</v>
      </c>
      <c r="LX36" s="131">
        <f>Seniori!LX49</f>
        <v>0</v>
      </c>
      <c r="LY36" s="131">
        <f>Seniori!LY49</f>
        <v>0</v>
      </c>
      <c r="LZ36" s="131">
        <f>Seniori!LZ49</f>
        <v>0</v>
      </c>
      <c r="MA36" s="131">
        <f>Seniori!MA49</f>
        <v>4</v>
      </c>
      <c r="MB36" s="131">
        <f>Seniori!MB49</f>
        <v>4</v>
      </c>
      <c r="MC36" s="131">
        <f>Seniori!MC49</f>
        <v>0</v>
      </c>
      <c r="MD36" s="131">
        <f>Seniori!MD49</f>
        <v>0</v>
      </c>
      <c r="ME36" s="131">
        <f>Seniori!ME49</f>
        <v>0</v>
      </c>
    </row>
    <row r="37" spans="1:343" s="1" customFormat="1" ht="18" customHeight="1" x14ac:dyDescent="0.2">
      <c r="A37" s="12">
        <v>29</v>
      </c>
      <c r="B37" s="11" t="s">
        <v>265</v>
      </c>
      <c r="C37" s="1">
        <v>11681</v>
      </c>
      <c r="D37" s="1">
        <v>2018</v>
      </c>
      <c r="E37" s="4" t="s">
        <v>152</v>
      </c>
      <c r="F37" s="1">
        <v>6761</v>
      </c>
      <c r="G37" s="9" t="s">
        <v>220</v>
      </c>
      <c r="H37" s="4" t="s">
        <v>34</v>
      </c>
      <c r="I37" s="1">
        <f>SUM(K37:ME37)</f>
        <v>63.4</v>
      </c>
      <c r="J37" s="12">
        <f>Tabuľka3[[#This Row],[Stĺpec9]]</f>
        <v>63.4</v>
      </c>
      <c r="K37" s="131">
        <f>Juniori!K13</f>
        <v>0</v>
      </c>
      <c r="L37" s="131">
        <f>Juniori!L13</f>
        <v>0</v>
      </c>
      <c r="M37" s="131">
        <f>Juniori!M13</f>
        <v>8</v>
      </c>
      <c r="N37" s="131">
        <f>Juniori!N13</f>
        <v>0</v>
      </c>
      <c r="O37" s="131">
        <f>Juniori!O13</f>
        <v>0</v>
      </c>
      <c r="P37" s="131">
        <f>Juniori!P13</f>
        <v>0</v>
      </c>
      <c r="Q37" s="131">
        <f>Juniori!Q13</f>
        <v>0</v>
      </c>
      <c r="R37" s="131">
        <f>Juniori!R13</f>
        <v>0</v>
      </c>
      <c r="S37" s="131">
        <f>Juniori!S13</f>
        <v>2</v>
      </c>
      <c r="T37" s="131">
        <f>Juniori!T13</f>
        <v>8</v>
      </c>
      <c r="U37" s="131">
        <f>Juniori!U13</f>
        <v>0</v>
      </c>
      <c r="V37" s="131">
        <f>Juniori!V13</f>
        <v>0</v>
      </c>
      <c r="W37" s="131">
        <f>Juniori!W13</f>
        <v>0</v>
      </c>
      <c r="X37" s="131">
        <f>Juniori!X13</f>
        <v>0</v>
      </c>
      <c r="Y37" s="131">
        <f>Juniori!Y13</f>
        <v>0</v>
      </c>
      <c r="Z37" s="131">
        <f>Juniori!Z13</f>
        <v>0</v>
      </c>
      <c r="AA37" s="131">
        <f>Juniori!AA13</f>
        <v>0</v>
      </c>
      <c r="AB37" s="131" t="str">
        <f>Juniori!AB13</f>
        <v>x</v>
      </c>
      <c r="AC37" s="131">
        <f>Juniori!AC13</f>
        <v>0</v>
      </c>
      <c r="AD37" s="131">
        <f>Juniori!AD13</f>
        <v>0</v>
      </c>
      <c r="AE37" s="131">
        <f>Juniori!AE13</f>
        <v>0</v>
      </c>
      <c r="AF37" s="131" t="str">
        <f>Juniori!AF13</f>
        <v>x</v>
      </c>
      <c r="AG37" s="131">
        <f>Juniori!AG13</f>
        <v>0</v>
      </c>
      <c r="AH37" s="131">
        <f>Juniori!AH13</f>
        <v>0</v>
      </c>
      <c r="AI37" s="131" t="str">
        <f>Juniori!AI13</f>
        <v>x</v>
      </c>
      <c r="AJ37" s="131">
        <f>Juniori!AJ13</f>
        <v>9</v>
      </c>
      <c r="AK37" s="131">
        <f>Juniori!AK13</f>
        <v>0</v>
      </c>
      <c r="AL37" s="131">
        <f>Juniori!AL13</f>
        <v>0</v>
      </c>
      <c r="AM37" s="131">
        <f>Juniori!AM13</f>
        <v>0</v>
      </c>
      <c r="AN37" s="131">
        <f>Juniori!AN13</f>
        <v>0</v>
      </c>
      <c r="AO37" s="131">
        <f>Juniori!AO13</f>
        <v>0</v>
      </c>
      <c r="AP37" s="131">
        <f>Juniori!AP13</f>
        <v>0</v>
      </c>
      <c r="AQ37" s="131">
        <f>Juniori!AQ13</f>
        <v>0</v>
      </c>
      <c r="AR37" s="131">
        <f>Juniori!AR13</f>
        <v>0</v>
      </c>
      <c r="AS37" s="131">
        <f>Juniori!AS13</f>
        <v>0</v>
      </c>
      <c r="AT37" s="131">
        <f>Juniori!AT13</f>
        <v>0</v>
      </c>
      <c r="AU37" s="131">
        <f>Juniori!AU13</f>
        <v>0</v>
      </c>
      <c r="AV37" s="131">
        <f>Juniori!AV13</f>
        <v>0</v>
      </c>
      <c r="AW37" s="131">
        <f>Juniori!AW13</f>
        <v>0</v>
      </c>
      <c r="AX37" s="131">
        <f>Juniori!AX13</f>
        <v>0</v>
      </c>
      <c r="AY37" s="131">
        <f>Juniori!AY13</f>
        <v>0</v>
      </c>
      <c r="AZ37" s="131">
        <f>Juniori!AZ13</f>
        <v>0</v>
      </c>
      <c r="BA37" s="131">
        <f>Juniori!BA13</f>
        <v>0</v>
      </c>
      <c r="BB37" s="131">
        <f>Juniori!BB13</f>
        <v>0</v>
      </c>
      <c r="BC37" s="131">
        <f>Juniori!BC13</f>
        <v>0</v>
      </c>
      <c r="BD37" s="131">
        <f>Juniori!BD13</f>
        <v>0</v>
      </c>
      <c r="BE37" s="131">
        <f>Juniori!BE13</f>
        <v>0</v>
      </c>
      <c r="BF37" s="131">
        <f>Juniori!BF13</f>
        <v>0</v>
      </c>
      <c r="BG37" s="131">
        <f>Juniori!BG13</f>
        <v>0</v>
      </c>
      <c r="BH37" s="131">
        <f>Juniori!BH13</f>
        <v>0</v>
      </c>
      <c r="BI37" s="131" t="str">
        <f>Juniori!BI13</f>
        <v>x</v>
      </c>
      <c r="BJ37" s="131">
        <f>Juniori!BJ13</f>
        <v>2</v>
      </c>
      <c r="BK37" s="131">
        <f>Juniori!BK13</f>
        <v>0</v>
      </c>
      <c r="BL37" s="131">
        <f>Juniori!BL13</f>
        <v>0</v>
      </c>
      <c r="BM37" s="131">
        <f>Juniori!BM13</f>
        <v>0</v>
      </c>
      <c r="BN37" s="131">
        <f>Juniori!BN13</f>
        <v>0</v>
      </c>
      <c r="BO37" s="131">
        <f>Juniori!BO13</f>
        <v>0</v>
      </c>
      <c r="BP37" s="131">
        <f>Juniori!BP13</f>
        <v>0</v>
      </c>
      <c r="BQ37" s="131">
        <f>Juniori!BQ13</f>
        <v>0</v>
      </c>
      <c r="BR37" s="131">
        <f>Juniori!BR13</f>
        <v>0</v>
      </c>
      <c r="BS37" s="131">
        <f>Juniori!BS13</f>
        <v>0</v>
      </c>
      <c r="BT37" s="131">
        <f>Juniori!BT13</f>
        <v>0</v>
      </c>
      <c r="BU37" s="131">
        <f>Juniori!BU13</f>
        <v>0</v>
      </c>
      <c r="BV37" s="131">
        <f>Juniori!BV13</f>
        <v>0</v>
      </c>
      <c r="BW37" s="131">
        <f>Juniori!BW13</f>
        <v>0</v>
      </c>
      <c r="BX37" s="131">
        <f>Juniori!BX13</f>
        <v>0</v>
      </c>
      <c r="BY37" s="131">
        <f>Juniori!BY13</f>
        <v>0</v>
      </c>
      <c r="BZ37" s="131">
        <f>Juniori!BZ13</f>
        <v>0</v>
      </c>
      <c r="CA37" s="131">
        <f>Juniori!CA13</f>
        <v>0</v>
      </c>
      <c r="CB37" s="131">
        <f>Juniori!CB13</f>
        <v>0</v>
      </c>
      <c r="CC37" s="131">
        <f>Juniori!CC13</f>
        <v>0</v>
      </c>
      <c r="CD37" s="131">
        <f>Juniori!CD13</f>
        <v>0</v>
      </c>
      <c r="CE37" s="131">
        <f>Juniori!CE13</f>
        <v>0</v>
      </c>
      <c r="CF37" s="131">
        <f>Juniori!CF13</f>
        <v>0</v>
      </c>
      <c r="CG37" s="131">
        <f>Juniori!CG13</f>
        <v>0</v>
      </c>
      <c r="CH37" s="131">
        <f>Juniori!CH13</f>
        <v>0</v>
      </c>
      <c r="CI37" s="131">
        <f>Juniori!CI13</f>
        <v>0</v>
      </c>
      <c r="CJ37" s="131">
        <f>Juniori!CJ13</f>
        <v>0</v>
      </c>
      <c r="CK37" s="131">
        <f>Juniori!CK13</f>
        <v>0</v>
      </c>
      <c r="CL37" s="131">
        <f>Juniori!CL13</f>
        <v>6</v>
      </c>
      <c r="CM37" s="131">
        <f>Juniori!CM13</f>
        <v>1</v>
      </c>
      <c r="CN37" s="131">
        <f>Juniori!CN13</f>
        <v>0</v>
      </c>
      <c r="CO37" s="131">
        <f>Juniori!CO13</f>
        <v>0</v>
      </c>
      <c r="CP37" s="131">
        <f>Juniori!CP13</f>
        <v>0</v>
      </c>
      <c r="CQ37" s="131">
        <f>Juniori!CQ13</f>
        <v>0</v>
      </c>
      <c r="CR37" s="131">
        <f>Juniori!CR13</f>
        <v>0</v>
      </c>
      <c r="CS37" s="131">
        <f>Juniori!CS13</f>
        <v>0</v>
      </c>
      <c r="CT37" s="131">
        <f>Juniori!CT13</f>
        <v>0</v>
      </c>
      <c r="CU37" s="131">
        <f>Juniori!CU13</f>
        <v>0</v>
      </c>
      <c r="CV37" s="131">
        <f>Juniori!CV13</f>
        <v>0</v>
      </c>
      <c r="CW37" s="131">
        <f>Juniori!CW13</f>
        <v>0</v>
      </c>
      <c r="CX37" s="131">
        <f>Juniori!CX13</f>
        <v>0</v>
      </c>
      <c r="CY37" s="131">
        <f>Juniori!CY13</f>
        <v>0</v>
      </c>
      <c r="CZ37" s="131">
        <f>Juniori!CZ13</f>
        <v>0</v>
      </c>
      <c r="DA37" s="131">
        <f>Juniori!DA13</f>
        <v>0</v>
      </c>
      <c r="DB37" s="131">
        <f>Juniori!DB13</f>
        <v>0</v>
      </c>
      <c r="DC37" s="131">
        <f>Juniori!DC13</f>
        <v>0</v>
      </c>
      <c r="DD37" s="131">
        <f>Juniori!DD13</f>
        <v>0</v>
      </c>
      <c r="DE37" s="131">
        <f>Juniori!DE13</f>
        <v>0</v>
      </c>
      <c r="DF37" s="131">
        <f>Juniori!DF13</f>
        <v>0</v>
      </c>
      <c r="DG37" s="131">
        <f>Juniori!DG13</f>
        <v>0</v>
      </c>
      <c r="DH37" s="131">
        <f>Juniori!DH13</f>
        <v>0</v>
      </c>
      <c r="DI37" s="131">
        <f>Juniori!DI13</f>
        <v>0</v>
      </c>
      <c r="DJ37" s="131">
        <f>Juniori!DJ13</f>
        <v>0</v>
      </c>
      <c r="DK37" s="131">
        <f>Juniori!DK13</f>
        <v>0</v>
      </c>
      <c r="DL37" s="131">
        <f>Juniori!DL13</f>
        <v>0</v>
      </c>
      <c r="DM37" s="131">
        <f>Juniori!DM13</f>
        <v>0</v>
      </c>
      <c r="DN37" s="131">
        <f>Juniori!DN13</f>
        <v>0</v>
      </c>
      <c r="DO37" s="131">
        <f>Juniori!DO13</f>
        <v>0</v>
      </c>
      <c r="DP37" s="131">
        <f>Juniori!DP13</f>
        <v>0</v>
      </c>
      <c r="DQ37" s="131">
        <f>Juniori!DQ13</f>
        <v>0</v>
      </c>
      <c r="DR37" s="131">
        <f>Juniori!DR13</f>
        <v>0</v>
      </c>
      <c r="DS37" s="131">
        <f>Juniori!DS13</f>
        <v>0</v>
      </c>
      <c r="DT37" s="131">
        <f>Juniori!DT13</f>
        <v>0</v>
      </c>
      <c r="DU37" s="131">
        <f>Juniori!DU13</f>
        <v>0</v>
      </c>
      <c r="DV37" s="131">
        <f>Juniori!DV13</f>
        <v>0</v>
      </c>
      <c r="DW37" s="131">
        <f>Juniori!DW13</f>
        <v>0</v>
      </c>
      <c r="DX37" s="131">
        <f>Juniori!DX13</f>
        <v>0</v>
      </c>
      <c r="DY37" s="131">
        <f>Juniori!DY13</f>
        <v>0</v>
      </c>
      <c r="DZ37" s="131">
        <f>Juniori!DZ13</f>
        <v>0</v>
      </c>
      <c r="EA37" s="131">
        <f>Juniori!EA13</f>
        <v>0</v>
      </c>
      <c r="EB37" s="131">
        <f>Juniori!EB13</f>
        <v>0</v>
      </c>
      <c r="EC37" s="131">
        <f>Juniori!EC13</f>
        <v>0</v>
      </c>
      <c r="ED37" s="131">
        <f>Juniori!ED13</f>
        <v>0</v>
      </c>
      <c r="EE37" s="131">
        <f>Juniori!EE13</f>
        <v>0</v>
      </c>
      <c r="EF37" s="131">
        <f>Juniori!EF13</f>
        <v>0</v>
      </c>
      <c r="EG37" s="131">
        <f>Juniori!EG13</f>
        <v>0</v>
      </c>
      <c r="EH37" s="131">
        <f>Juniori!EH13</f>
        <v>0</v>
      </c>
      <c r="EI37" s="131">
        <f>Juniori!EI13</f>
        <v>0</v>
      </c>
      <c r="EJ37" s="131">
        <f>Juniori!EJ13</f>
        <v>0</v>
      </c>
      <c r="EK37" s="131">
        <f>Juniori!EK13</f>
        <v>0</v>
      </c>
      <c r="EL37" s="131">
        <f>Juniori!EL13</f>
        <v>0</v>
      </c>
      <c r="EM37" s="131">
        <f>Juniori!EM13</f>
        <v>2.4</v>
      </c>
      <c r="EN37" s="131">
        <f>Juniori!EN13</f>
        <v>0</v>
      </c>
      <c r="EO37" s="131">
        <f>Juniori!EO13</f>
        <v>0</v>
      </c>
      <c r="EP37" s="131">
        <f>Juniori!EP13</f>
        <v>0</v>
      </c>
      <c r="EQ37" s="131">
        <f>Juniori!EQ13</f>
        <v>0</v>
      </c>
      <c r="ER37" s="131">
        <f>Juniori!ER13</f>
        <v>0</v>
      </c>
      <c r="ES37" s="131">
        <f>Juniori!ES13</f>
        <v>0</v>
      </c>
      <c r="ET37" s="131">
        <f>Juniori!ET13</f>
        <v>0</v>
      </c>
      <c r="EU37" s="131">
        <f>Juniori!EU13</f>
        <v>0</v>
      </c>
      <c r="EV37" s="131">
        <f>Juniori!EV13</f>
        <v>0</v>
      </c>
      <c r="EW37" s="131">
        <f>Juniori!EW13</f>
        <v>6</v>
      </c>
      <c r="EX37" s="131">
        <f>Juniori!EX13</f>
        <v>0</v>
      </c>
      <c r="EY37" s="131">
        <f>Juniori!EY13</f>
        <v>0</v>
      </c>
      <c r="EZ37" s="131">
        <f>Juniori!EZ13</f>
        <v>0</v>
      </c>
      <c r="FA37" s="131">
        <f>Juniori!FA13</f>
        <v>0</v>
      </c>
      <c r="FB37" s="131">
        <f>Juniori!FB13</f>
        <v>0</v>
      </c>
      <c r="FC37" s="131">
        <f>Juniori!FC13</f>
        <v>0</v>
      </c>
      <c r="FD37" s="131">
        <f>Juniori!FD13</f>
        <v>0</v>
      </c>
      <c r="FE37" s="131">
        <f>Juniori!FE13</f>
        <v>0</v>
      </c>
      <c r="FF37" s="131">
        <f>Juniori!FF13</f>
        <v>0</v>
      </c>
      <c r="FG37" s="131">
        <f>Juniori!FG13</f>
        <v>0</v>
      </c>
      <c r="FH37" s="131">
        <f>Juniori!FH13</f>
        <v>0</v>
      </c>
      <c r="FI37" s="131">
        <f>Juniori!FI13</f>
        <v>0</v>
      </c>
      <c r="FJ37" s="131">
        <f>Juniori!FJ13</f>
        <v>0</v>
      </c>
      <c r="FK37" s="131">
        <f>Juniori!FK13</f>
        <v>0</v>
      </c>
      <c r="FL37" s="131">
        <f>Juniori!FL13</f>
        <v>0</v>
      </c>
      <c r="FM37" s="131">
        <f>Juniori!FM13</f>
        <v>0</v>
      </c>
      <c r="FN37" s="131">
        <f>Juniori!FN13</f>
        <v>0</v>
      </c>
      <c r="FO37" s="131">
        <f>Juniori!FO13</f>
        <v>0</v>
      </c>
      <c r="FP37" s="131">
        <f>Juniori!FP13</f>
        <v>0</v>
      </c>
      <c r="FQ37" s="131">
        <f>Juniori!FQ13</f>
        <v>0</v>
      </c>
      <c r="FR37" s="131">
        <f>Juniori!FR13</f>
        <v>0</v>
      </c>
      <c r="FS37" s="131">
        <f>Juniori!FS13</f>
        <v>0</v>
      </c>
      <c r="FT37" s="131">
        <f>Juniori!FT13</f>
        <v>0</v>
      </c>
      <c r="FU37" s="131">
        <f>Juniori!FU13</f>
        <v>0</v>
      </c>
      <c r="FV37" s="131">
        <f>Juniori!FV13</f>
        <v>0</v>
      </c>
      <c r="FW37" s="131">
        <f>Juniori!FW13</f>
        <v>0</v>
      </c>
      <c r="FX37" s="131">
        <f>Juniori!FX13</f>
        <v>0</v>
      </c>
      <c r="FY37" s="131">
        <f>Juniori!FY13</f>
        <v>0</v>
      </c>
      <c r="FZ37" s="131">
        <f>Juniori!FZ13</f>
        <v>0</v>
      </c>
      <c r="GA37" s="131">
        <f>Juniori!GA13</f>
        <v>0</v>
      </c>
      <c r="GB37" s="131">
        <f>Juniori!GB13</f>
        <v>0</v>
      </c>
      <c r="GC37" s="131">
        <f>Juniori!GC13</f>
        <v>0</v>
      </c>
      <c r="GD37" s="131">
        <f>Juniori!GD13</f>
        <v>0</v>
      </c>
      <c r="GE37" s="131">
        <f>Juniori!GE13</f>
        <v>0</v>
      </c>
      <c r="GF37" s="131">
        <f>Juniori!GF13</f>
        <v>0</v>
      </c>
      <c r="GG37" s="131">
        <f>Juniori!GG13</f>
        <v>0</v>
      </c>
      <c r="GH37" s="131">
        <f>Juniori!GH13</f>
        <v>0</v>
      </c>
      <c r="GI37" s="131">
        <f>Juniori!GI13</f>
        <v>0</v>
      </c>
      <c r="GJ37" s="131">
        <f>Juniori!GJ13</f>
        <v>0</v>
      </c>
      <c r="GK37" s="131">
        <f>Juniori!GK13</f>
        <v>0</v>
      </c>
      <c r="GL37" s="131">
        <f>Juniori!GL13</f>
        <v>0</v>
      </c>
      <c r="GM37" s="131">
        <f>Juniori!GM13</f>
        <v>0</v>
      </c>
      <c r="GN37" s="131">
        <f>Juniori!GN13</f>
        <v>0</v>
      </c>
      <c r="GO37" s="131">
        <f>Juniori!GO13</f>
        <v>0</v>
      </c>
      <c r="GP37" s="131">
        <f>Juniori!GP13</f>
        <v>0</v>
      </c>
      <c r="GQ37" s="131">
        <f>Juniori!GQ13</f>
        <v>0</v>
      </c>
      <c r="GR37" s="131">
        <f>Juniori!GR13</f>
        <v>0</v>
      </c>
      <c r="GS37" s="131">
        <f>Juniori!GS13</f>
        <v>0</v>
      </c>
      <c r="GT37" s="131">
        <f>Juniori!GT13</f>
        <v>0</v>
      </c>
      <c r="GU37" s="131">
        <f>Juniori!GU13</f>
        <v>0</v>
      </c>
      <c r="GV37" s="131">
        <f>Juniori!GV13</f>
        <v>0</v>
      </c>
      <c r="GW37" s="131">
        <f>Juniori!GW13</f>
        <v>0</v>
      </c>
      <c r="GX37" s="131">
        <f>Juniori!GX13</f>
        <v>0</v>
      </c>
      <c r="GY37" s="131">
        <f>Juniori!GY13</f>
        <v>0</v>
      </c>
      <c r="GZ37" s="131">
        <f>Juniori!GZ13</f>
        <v>0</v>
      </c>
      <c r="HA37" s="131">
        <f>Juniori!HA13</f>
        <v>0</v>
      </c>
      <c r="HB37" s="131">
        <f>Juniori!HB13</f>
        <v>0</v>
      </c>
      <c r="HC37" s="131">
        <f>Juniori!HC13</f>
        <v>0</v>
      </c>
      <c r="HD37" s="131">
        <f>Juniori!HD13</f>
        <v>0</v>
      </c>
      <c r="HE37" s="131">
        <f>Juniori!HE13</f>
        <v>0</v>
      </c>
      <c r="HF37" s="131">
        <f>Juniori!HF13</f>
        <v>0</v>
      </c>
      <c r="HG37" s="131">
        <f>Juniori!HG13</f>
        <v>0</v>
      </c>
      <c r="HH37" s="131">
        <f>Juniori!HH13</f>
        <v>0</v>
      </c>
      <c r="HI37" s="131">
        <f>Juniori!HI13</f>
        <v>0</v>
      </c>
      <c r="HJ37" s="131">
        <f>Juniori!HJ13</f>
        <v>0</v>
      </c>
      <c r="HK37" s="131">
        <f>Juniori!HK13</f>
        <v>0</v>
      </c>
      <c r="HL37" s="131">
        <f>Juniori!HL13</f>
        <v>0</v>
      </c>
      <c r="HM37" s="131">
        <f>Juniori!HM13</f>
        <v>0</v>
      </c>
      <c r="HN37" s="131">
        <f>Juniori!HN13</f>
        <v>0</v>
      </c>
      <c r="HO37" s="131">
        <f>Juniori!HO13</f>
        <v>0</v>
      </c>
      <c r="HP37" s="131">
        <f>Juniori!HP13</f>
        <v>0</v>
      </c>
      <c r="HQ37" s="131">
        <f>Juniori!HQ13</f>
        <v>0</v>
      </c>
      <c r="HR37" s="131">
        <f>Juniori!HR13</f>
        <v>0</v>
      </c>
      <c r="HS37" s="131">
        <f>Juniori!HS13</f>
        <v>0</v>
      </c>
      <c r="HT37" s="131">
        <f>Juniori!HT13</f>
        <v>0</v>
      </c>
      <c r="HU37" s="131">
        <f>Juniori!HU13</f>
        <v>0</v>
      </c>
      <c r="HV37" s="131">
        <f>Juniori!HV13</f>
        <v>0</v>
      </c>
      <c r="HW37" s="131">
        <f>Juniori!HW13</f>
        <v>0</v>
      </c>
      <c r="HX37" s="131">
        <f>Juniori!HX13</f>
        <v>0</v>
      </c>
      <c r="HY37" s="131">
        <f>Juniori!HY13</f>
        <v>0</v>
      </c>
      <c r="HZ37" s="131">
        <f>Juniori!HZ13</f>
        <v>0</v>
      </c>
      <c r="IA37" s="131">
        <f>Juniori!IA13</f>
        <v>0</v>
      </c>
      <c r="IB37" s="131">
        <f>Juniori!IB13</f>
        <v>0</v>
      </c>
      <c r="IC37" s="131">
        <f>Juniori!IC13</f>
        <v>0</v>
      </c>
      <c r="ID37" s="131">
        <f>Juniori!ID13</f>
        <v>0</v>
      </c>
      <c r="IE37" s="131">
        <f>Juniori!IE13</f>
        <v>0</v>
      </c>
      <c r="IF37" s="131">
        <f>Juniori!IF13</f>
        <v>0</v>
      </c>
      <c r="IG37" s="131">
        <f>Juniori!IG13</f>
        <v>0</v>
      </c>
      <c r="IH37" s="131">
        <f>Juniori!IH13</f>
        <v>0</v>
      </c>
      <c r="II37" s="131">
        <f>Juniori!II13</f>
        <v>0</v>
      </c>
      <c r="IJ37" s="131">
        <f>Juniori!IJ13</f>
        <v>0</v>
      </c>
      <c r="IK37" s="131">
        <f>Juniori!IK13</f>
        <v>0</v>
      </c>
      <c r="IL37" s="131">
        <f>Juniori!IL13</f>
        <v>0</v>
      </c>
      <c r="IM37" s="131">
        <f>Juniori!IM13</f>
        <v>0</v>
      </c>
      <c r="IN37" s="131">
        <f>Juniori!IN13</f>
        <v>0</v>
      </c>
      <c r="IO37" s="131">
        <f>Juniori!IO13</f>
        <v>0</v>
      </c>
      <c r="IP37" s="131">
        <f>Juniori!IP13</f>
        <v>0</v>
      </c>
      <c r="IQ37" s="131">
        <f>Juniori!IQ13</f>
        <v>0</v>
      </c>
      <c r="IR37" s="131">
        <f>Juniori!IR13</f>
        <v>0</v>
      </c>
      <c r="IS37" s="131">
        <f>Juniori!IS13</f>
        <v>0</v>
      </c>
      <c r="IT37" s="131">
        <f>Juniori!IT13</f>
        <v>0</v>
      </c>
      <c r="IU37" s="131">
        <f>Juniori!IU13</f>
        <v>0</v>
      </c>
      <c r="IV37" s="131">
        <f>Juniori!IV13</f>
        <v>0</v>
      </c>
      <c r="IW37" s="131">
        <f>Juniori!IW13</f>
        <v>0</v>
      </c>
      <c r="IX37" s="131">
        <f>Juniori!IX13</f>
        <v>0</v>
      </c>
      <c r="IY37" s="131">
        <f>Juniori!IY13</f>
        <v>0</v>
      </c>
      <c r="IZ37" s="131">
        <f>Juniori!IZ13</f>
        <v>0</v>
      </c>
      <c r="JA37" s="131">
        <f>Juniori!JA13</f>
        <v>0</v>
      </c>
      <c r="JB37" s="131">
        <f>Juniori!JB13</f>
        <v>0</v>
      </c>
      <c r="JC37" s="131">
        <f>Juniori!JC13</f>
        <v>0</v>
      </c>
      <c r="JD37" s="131">
        <f>Juniori!JD13</f>
        <v>0</v>
      </c>
      <c r="JE37" s="131">
        <f>Juniori!JE13</f>
        <v>0</v>
      </c>
      <c r="JF37" s="131">
        <f>Juniori!JF13</f>
        <v>0</v>
      </c>
      <c r="JG37" s="131">
        <f>Juniori!JG13</f>
        <v>0</v>
      </c>
      <c r="JH37" s="131">
        <f>Juniori!JH13</f>
        <v>0</v>
      </c>
      <c r="JI37" s="131">
        <f>Juniori!JI13</f>
        <v>0</v>
      </c>
      <c r="JJ37" s="131">
        <f>Juniori!JJ13</f>
        <v>0</v>
      </c>
      <c r="JK37" s="131">
        <f>Juniori!JK13</f>
        <v>0</v>
      </c>
      <c r="JL37" s="131">
        <f>Juniori!JL13</f>
        <v>0</v>
      </c>
      <c r="JM37" s="131">
        <f>Juniori!JM13</f>
        <v>0</v>
      </c>
      <c r="JN37" s="131">
        <f>Juniori!JN13</f>
        <v>0</v>
      </c>
      <c r="JO37" s="131">
        <f>Juniori!JO13</f>
        <v>3</v>
      </c>
      <c r="JP37" s="131">
        <f>Juniori!JP13</f>
        <v>0</v>
      </c>
      <c r="JQ37" s="131">
        <f>Juniori!JQ13</f>
        <v>0</v>
      </c>
      <c r="JR37" s="131">
        <f>Juniori!JR13</f>
        <v>0</v>
      </c>
      <c r="JS37" s="131">
        <f>Juniori!JS13</f>
        <v>0</v>
      </c>
      <c r="JT37" s="131">
        <f>Juniori!JT13</f>
        <v>0</v>
      </c>
      <c r="JU37" s="131">
        <f>Juniori!JU13</f>
        <v>0</v>
      </c>
      <c r="JV37" s="131">
        <f>Juniori!JV13</f>
        <v>0</v>
      </c>
      <c r="JW37" s="131">
        <f>Juniori!JW13</f>
        <v>0</v>
      </c>
      <c r="JX37" s="131">
        <f>Juniori!JX13</f>
        <v>0</v>
      </c>
      <c r="JY37" s="131">
        <f>Juniori!JY13</f>
        <v>0</v>
      </c>
      <c r="JZ37" s="131">
        <f>Juniori!JZ13</f>
        <v>0</v>
      </c>
      <c r="KA37" s="131">
        <f>Juniori!KA13</f>
        <v>0</v>
      </c>
      <c r="KB37" s="131">
        <f>Juniori!KB13</f>
        <v>10</v>
      </c>
      <c r="KC37" s="131">
        <f>Juniori!KC13</f>
        <v>0</v>
      </c>
      <c r="KD37" s="131">
        <f>Juniori!KD13</f>
        <v>0</v>
      </c>
      <c r="KE37" s="131">
        <f>Juniori!KE13</f>
        <v>0</v>
      </c>
      <c r="KF37" s="131">
        <f>Juniori!KF13</f>
        <v>0</v>
      </c>
      <c r="KG37" s="131">
        <f>Juniori!KG13</f>
        <v>0</v>
      </c>
      <c r="KH37" s="131">
        <f>Juniori!KH13</f>
        <v>0</v>
      </c>
      <c r="KI37" s="131">
        <f>Juniori!KI13</f>
        <v>0</v>
      </c>
      <c r="KJ37" s="131">
        <f>Juniori!KJ13</f>
        <v>0</v>
      </c>
      <c r="KK37" s="131">
        <f>Juniori!KK13</f>
        <v>0</v>
      </c>
      <c r="KL37" s="131">
        <f>Juniori!KL13</f>
        <v>0</v>
      </c>
      <c r="KM37" s="131">
        <f>Juniori!KM13</f>
        <v>0</v>
      </c>
      <c r="KN37" s="131">
        <f>Juniori!KN13</f>
        <v>0</v>
      </c>
      <c r="KO37" s="131">
        <f>Juniori!KO13</f>
        <v>4</v>
      </c>
      <c r="KP37" s="131">
        <f>Juniori!KP13</f>
        <v>0</v>
      </c>
      <c r="KQ37" s="131">
        <f>Juniori!KQ13</f>
        <v>0</v>
      </c>
      <c r="KR37" s="131">
        <f>Juniori!KR13</f>
        <v>0</v>
      </c>
      <c r="KS37" s="131">
        <f>Juniori!KS13</f>
        <v>0</v>
      </c>
      <c r="KT37" s="131">
        <f>Juniori!KT13</f>
        <v>0</v>
      </c>
      <c r="KU37" s="131">
        <f>Juniori!KU13</f>
        <v>0</v>
      </c>
      <c r="KV37" s="131">
        <f>Juniori!KV13</f>
        <v>2</v>
      </c>
      <c r="KW37" s="131">
        <f>Juniori!KW13</f>
        <v>0</v>
      </c>
      <c r="KX37" s="131">
        <f>Juniori!KX13</f>
        <v>0</v>
      </c>
      <c r="KY37" s="131">
        <f>Juniori!KY13</f>
        <v>0</v>
      </c>
      <c r="KZ37" s="131">
        <f>Juniori!KZ13</f>
        <v>0</v>
      </c>
      <c r="LA37" s="131">
        <f>Juniori!LA13</f>
        <v>0</v>
      </c>
      <c r="LB37" s="131">
        <f>Juniori!LB13</f>
        <v>0</v>
      </c>
      <c r="LC37" s="131">
        <f>Juniori!LC13</f>
        <v>0</v>
      </c>
      <c r="LD37" s="131">
        <f>Juniori!LD13</f>
        <v>0</v>
      </c>
      <c r="LE37" s="131">
        <f>Juniori!LE13</f>
        <v>0</v>
      </c>
      <c r="LF37" s="131">
        <f>Juniori!LF13</f>
        <v>0</v>
      </c>
      <c r="LG37" s="131">
        <f>Juniori!LG13</f>
        <v>0</v>
      </c>
      <c r="LH37" s="131">
        <f>Juniori!LH13</f>
        <v>0</v>
      </c>
      <c r="LI37" s="131">
        <f>Juniori!LI13</f>
        <v>0</v>
      </c>
      <c r="LJ37" s="131">
        <f>Juniori!LJ13</f>
        <v>0</v>
      </c>
      <c r="LK37" s="131">
        <f>Juniori!LK13</f>
        <v>0</v>
      </c>
      <c r="LL37" s="131">
        <f>Juniori!LL13</f>
        <v>0</v>
      </c>
      <c r="LM37" s="131">
        <f>Juniori!LM13</f>
        <v>0</v>
      </c>
      <c r="LN37" s="131">
        <f>Juniori!LN13</f>
        <v>0</v>
      </c>
      <c r="LO37" s="131">
        <f>Juniori!LO13</f>
        <v>0</v>
      </c>
      <c r="LP37" s="131">
        <f>Juniori!LP13</f>
        <v>0</v>
      </c>
      <c r="LQ37" s="131">
        <f>Juniori!LQ13</f>
        <v>0</v>
      </c>
      <c r="LR37" s="131">
        <f>Juniori!LR13</f>
        <v>0</v>
      </c>
      <c r="LS37" s="131">
        <f>Juniori!LS13</f>
        <v>0</v>
      </c>
      <c r="LT37" s="131">
        <f>Juniori!LT13</f>
        <v>0</v>
      </c>
      <c r="LU37" s="131">
        <f>Juniori!LU13</f>
        <v>0</v>
      </c>
      <c r="LV37" s="131">
        <f>Juniori!LV13</f>
        <v>0</v>
      </c>
      <c r="LW37" s="131">
        <f>Juniori!LW13</f>
        <v>0</v>
      </c>
      <c r="LX37" s="131">
        <f>Juniori!LX13</f>
        <v>0</v>
      </c>
      <c r="LY37" s="131">
        <f>Juniori!LY13</f>
        <v>0</v>
      </c>
      <c r="LZ37" s="131">
        <f>Juniori!LZ13</f>
        <v>0</v>
      </c>
      <c r="MA37" s="131">
        <f>Juniori!MA13</f>
        <v>0</v>
      </c>
      <c r="MB37" s="131">
        <f>Juniori!MB13</f>
        <v>0</v>
      </c>
      <c r="MC37" s="131">
        <f>Juniori!MC13</f>
        <v>0</v>
      </c>
      <c r="MD37" s="131">
        <f>Juniori!MD13</f>
        <v>0</v>
      </c>
      <c r="ME37" s="131">
        <f>Juniori!ME13</f>
        <v>0</v>
      </c>
    </row>
    <row r="38" spans="1:343" s="1" customFormat="1" ht="18" customHeight="1" x14ac:dyDescent="0.2">
      <c r="A38" s="12">
        <v>30</v>
      </c>
      <c r="B38" s="11" t="s">
        <v>229</v>
      </c>
      <c r="C38" s="1">
        <v>8743</v>
      </c>
      <c r="D38" s="1">
        <v>2008</v>
      </c>
      <c r="E38" t="s">
        <v>102</v>
      </c>
      <c r="F38" s="1">
        <v>5439</v>
      </c>
      <c r="G38" s="1" t="s">
        <v>222</v>
      </c>
      <c r="H38" s="4" t="s">
        <v>104</v>
      </c>
      <c r="I38" s="1">
        <f t="shared" ref="I38:I41" si="4">SUM(K38:ME38)</f>
        <v>62</v>
      </c>
      <c r="J38" s="12">
        <f>Tabuľka3[[#This Row],[Stĺpec9]]</f>
        <v>62</v>
      </c>
      <c r="K38" s="131">
        <f>Seniori!K54</f>
        <v>0</v>
      </c>
      <c r="L38" s="131">
        <f>Seniori!L54</f>
        <v>0</v>
      </c>
      <c r="M38" s="131">
        <f>Seniori!M54</f>
        <v>0</v>
      </c>
      <c r="N38" s="131">
        <f>Seniori!N54</f>
        <v>0</v>
      </c>
      <c r="O38" s="131">
        <f>Seniori!O54</f>
        <v>0</v>
      </c>
      <c r="P38" s="131">
        <f>Seniori!P54</f>
        <v>0</v>
      </c>
      <c r="Q38" s="131">
        <f>Seniori!Q54</f>
        <v>0</v>
      </c>
      <c r="R38" s="131">
        <f>Seniori!R54</f>
        <v>0</v>
      </c>
      <c r="S38" s="131">
        <f>Seniori!S54</f>
        <v>0</v>
      </c>
      <c r="T38" s="131">
        <f>Seniori!T54</f>
        <v>0</v>
      </c>
      <c r="U38" s="131">
        <f>Seniori!U54</f>
        <v>0</v>
      </c>
      <c r="V38" s="131">
        <f>Seniori!V54</f>
        <v>0</v>
      </c>
      <c r="W38" s="131">
        <f>Seniori!W54</f>
        <v>0</v>
      </c>
      <c r="X38" s="131">
        <f>Seniori!X54</f>
        <v>0</v>
      </c>
      <c r="Y38" s="131">
        <f>Seniori!Y54</f>
        <v>0</v>
      </c>
      <c r="Z38" s="131">
        <f>Seniori!Z54</f>
        <v>0</v>
      </c>
      <c r="AA38" s="131">
        <f>Seniori!AA54</f>
        <v>0</v>
      </c>
      <c r="AB38" s="131">
        <f>Seniori!AB54</f>
        <v>0</v>
      </c>
      <c r="AC38" s="131">
        <f>Seniori!AC54</f>
        <v>0</v>
      </c>
      <c r="AD38" s="131">
        <f>Seniori!AD54</f>
        <v>0</v>
      </c>
      <c r="AE38" s="131">
        <f>Seniori!AE54</f>
        <v>0</v>
      </c>
      <c r="AF38" s="131">
        <f>Seniori!AF54</f>
        <v>0</v>
      </c>
      <c r="AG38" s="131">
        <f>Seniori!AG54</f>
        <v>0</v>
      </c>
      <c r="AH38" s="131">
        <f>Seniori!AH54</f>
        <v>0</v>
      </c>
      <c r="AI38" s="131">
        <f>Seniori!AI54</f>
        <v>0</v>
      </c>
      <c r="AJ38" s="131">
        <f>Seniori!AJ54</f>
        <v>0</v>
      </c>
      <c r="AK38" s="131">
        <f>Seniori!AK54</f>
        <v>0</v>
      </c>
      <c r="AL38" s="131">
        <f>Seniori!AL54</f>
        <v>0</v>
      </c>
      <c r="AM38" s="131">
        <f>Seniori!AM54</f>
        <v>0</v>
      </c>
      <c r="AN38" s="131">
        <f>Seniori!AN54</f>
        <v>0</v>
      </c>
      <c r="AO38" s="131">
        <f>Seniori!AO54</f>
        <v>6</v>
      </c>
      <c r="AP38" s="131">
        <f>Seniori!AP54</f>
        <v>5</v>
      </c>
      <c r="AQ38" s="131">
        <f>Seniori!AQ54</f>
        <v>0</v>
      </c>
      <c r="AR38" s="131">
        <f>Seniori!AR54</f>
        <v>0</v>
      </c>
      <c r="AS38" s="131">
        <f>Seniori!AS54</f>
        <v>0</v>
      </c>
      <c r="AT38" s="131">
        <f>Seniori!AT54</f>
        <v>0</v>
      </c>
      <c r="AU38" s="131">
        <f>Seniori!AU54</f>
        <v>0</v>
      </c>
      <c r="AV38" s="131">
        <f>Seniori!AV54</f>
        <v>0</v>
      </c>
      <c r="AW38" s="131">
        <f>Seniori!AW54</f>
        <v>0</v>
      </c>
      <c r="AX38" s="131">
        <f>Seniori!AX54</f>
        <v>0</v>
      </c>
      <c r="AY38" s="131">
        <f>Seniori!AY54</f>
        <v>0</v>
      </c>
      <c r="AZ38" s="131">
        <f>Seniori!AZ54</f>
        <v>0</v>
      </c>
      <c r="BA38" s="131">
        <f>Seniori!BA54</f>
        <v>0</v>
      </c>
      <c r="BB38" s="131">
        <f>Seniori!BB54</f>
        <v>0</v>
      </c>
      <c r="BC38" s="131">
        <f>Seniori!BC54</f>
        <v>0</v>
      </c>
      <c r="BD38" s="131">
        <f>Seniori!BD54</f>
        <v>0</v>
      </c>
      <c r="BE38" s="131">
        <f>Seniori!BE54</f>
        <v>0</v>
      </c>
      <c r="BF38" s="131">
        <f>Seniori!BF54</f>
        <v>0</v>
      </c>
      <c r="BG38" s="131">
        <f>Seniori!BG54</f>
        <v>0</v>
      </c>
      <c r="BH38" s="131">
        <f>Seniori!BH54</f>
        <v>0</v>
      </c>
      <c r="BI38" s="131">
        <f>Seniori!BI54</f>
        <v>0</v>
      </c>
      <c r="BJ38" s="131">
        <f>Seniori!BJ54</f>
        <v>0</v>
      </c>
      <c r="BK38" s="131">
        <f>Seniori!BK54</f>
        <v>0</v>
      </c>
      <c r="BL38" s="131">
        <f>Seniori!BL54</f>
        <v>0</v>
      </c>
      <c r="BM38" s="131">
        <f>Seniori!BM54</f>
        <v>0</v>
      </c>
      <c r="BN38" s="131">
        <f>Seniori!BN54</f>
        <v>0</v>
      </c>
      <c r="BO38" s="131">
        <f>Seniori!BO54</f>
        <v>0</v>
      </c>
      <c r="BP38" s="131">
        <f>Seniori!BP54</f>
        <v>0</v>
      </c>
      <c r="BQ38" s="131">
        <f>Seniori!BQ54</f>
        <v>0</v>
      </c>
      <c r="BR38" s="131">
        <f>Seniori!BR54</f>
        <v>0</v>
      </c>
      <c r="BS38" s="131">
        <f>Seniori!BS54</f>
        <v>0</v>
      </c>
      <c r="BT38" s="131">
        <f>Seniori!BT54</f>
        <v>0</v>
      </c>
      <c r="BU38" s="131">
        <f>Seniori!BU54</f>
        <v>0</v>
      </c>
      <c r="BV38" s="131">
        <f>Seniori!BV54</f>
        <v>0</v>
      </c>
      <c r="BW38" s="131">
        <f>Seniori!BW54</f>
        <v>0</v>
      </c>
      <c r="BX38" s="131">
        <f>Seniori!BX54</f>
        <v>0</v>
      </c>
      <c r="BY38" s="131">
        <f>Seniori!BY54</f>
        <v>0</v>
      </c>
      <c r="BZ38" s="131">
        <f>Seniori!BZ54</f>
        <v>0</v>
      </c>
      <c r="CA38" s="131">
        <f>Seniori!CA54</f>
        <v>0</v>
      </c>
      <c r="CB38" s="131">
        <f>Seniori!CB54</f>
        <v>0</v>
      </c>
      <c r="CC38" s="131">
        <f>Seniori!CC54</f>
        <v>9</v>
      </c>
      <c r="CD38" s="131">
        <f>Seniori!CD54</f>
        <v>4</v>
      </c>
      <c r="CE38" s="131">
        <f>Seniori!CE54</f>
        <v>0</v>
      </c>
      <c r="CF38" s="131">
        <f>Seniori!CF54</f>
        <v>0</v>
      </c>
      <c r="CG38" s="131">
        <f>Seniori!CG54</f>
        <v>0</v>
      </c>
      <c r="CH38" s="131">
        <f>Seniori!CH54</f>
        <v>0</v>
      </c>
      <c r="CI38" s="131">
        <f>Seniori!CI54</f>
        <v>0</v>
      </c>
      <c r="CJ38" s="131">
        <f>Seniori!CJ54</f>
        <v>0</v>
      </c>
      <c r="CK38" s="131">
        <f>Seniori!CK54</f>
        <v>0</v>
      </c>
      <c r="CL38" s="131" t="str">
        <f>Seniori!CL54</f>
        <v>x</v>
      </c>
      <c r="CM38" s="131">
        <f>Seniori!CM54</f>
        <v>0</v>
      </c>
      <c r="CN38" s="131" t="str">
        <f>Seniori!CN54</f>
        <v>x</v>
      </c>
      <c r="CO38" s="131">
        <f>Seniori!CO54</f>
        <v>0</v>
      </c>
      <c r="CP38" s="131">
        <f>Seniori!CP54</f>
        <v>0</v>
      </c>
      <c r="CQ38" s="131">
        <f>Seniori!CQ54</f>
        <v>0</v>
      </c>
      <c r="CR38" s="131">
        <f>Seniori!CR54</f>
        <v>0</v>
      </c>
      <c r="CS38" s="131">
        <f>Seniori!CS54</f>
        <v>0</v>
      </c>
      <c r="CT38" s="131">
        <f>Seniori!CT54</f>
        <v>0</v>
      </c>
      <c r="CU38" s="131">
        <f>Seniori!CU54</f>
        <v>0</v>
      </c>
      <c r="CV38" s="131">
        <f>Seniori!CV54</f>
        <v>0</v>
      </c>
      <c r="CW38" s="131">
        <f>Seniori!CW54</f>
        <v>9</v>
      </c>
      <c r="CX38" s="131">
        <f>Seniori!CX54</f>
        <v>3</v>
      </c>
      <c r="CY38" s="131">
        <f>Seniori!CY54</f>
        <v>0</v>
      </c>
      <c r="CZ38" s="131">
        <f>Seniori!CZ54</f>
        <v>0</v>
      </c>
      <c r="DA38" s="131">
        <f>Seniori!DA54</f>
        <v>0</v>
      </c>
      <c r="DB38" s="131">
        <f>Seniori!DB54</f>
        <v>0</v>
      </c>
      <c r="DC38" s="131">
        <f>Seniori!DC54</f>
        <v>0</v>
      </c>
      <c r="DD38" s="131">
        <f>Seniori!DD54</f>
        <v>0</v>
      </c>
      <c r="DE38" s="131">
        <f>Seniori!DE54</f>
        <v>0</v>
      </c>
      <c r="DF38" s="131">
        <f>Seniori!DF54</f>
        <v>0</v>
      </c>
      <c r="DG38" s="131">
        <f>Seniori!DG54</f>
        <v>0</v>
      </c>
      <c r="DH38" s="131">
        <f>Seniori!DH54</f>
        <v>0</v>
      </c>
      <c r="DI38" s="131">
        <f>Seniori!DI54</f>
        <v>0</v>
      </c>
      <c r="DJ38" s="131">
        <f>Seniori!DJ54</f>
        <v>0</v>
      </c>
      <c r="DK38" s="131">
        <f>Seniori!DK54</f>
        <v>0</v>
      </c>
      <c r="DL38" s="131">
        <f>Seniori!DL54</f>
        <v>0</v>
      </c>
      <c r="DM38" s="131">
        <f>Seniori!DM54</f>
        <v>0</v>
      </c>
      <c r="DN38" s="131">
        <f>Seniori!DN54</f>
        <v>0</v>
      </c>
      <c r="DO38" s="131">
        <f>Seniori!DO54</f>
        <v>0</v>
      </c>
      <c r="DP38" s="131">
        <f>Seniori!DP54</f>
        <v>0</v>
      </c>
      <c r="DQ38" s="131">
        <f>Seniori!DQ54</f>
        <v>0</v>
      </c>
      <c r="DR38" s="131">
        <f>Seniori!DR54</f>
        <v>0</v>
      </c>
      <c r="DS38" s="131">
        <f>Seniori!DS54</f>
        <v>0</v>
      </c>
      <c r="DT38" s="131">
        <f>Seniori!DT54</f>
        <v>0</v>
      </c>
      <c r="DU38" s="131">
        <f>Seniori!DU54</f>
        <v>0</v>
      </c>
      <c r="DV38" s="131">
        <f>Seniori!DV54</f>
        <v>0</v>
      </c>
      <c r="DW38" s="131">
        <f>Seniori!DW54</f>
        <v>0</v>
      </c>
      <c r="DX38" s="131">
        <f>Seniori!DX54</f>
        <v>0</v>
      </c>
      <c r="DY38" s="131">
        <f>Seniori!DY54</f>
        <v>0</v>
      </c>
      <c r="DZ38" s="131">
        <f>Seniori!DZ54</f>
        <v>0</v>
      </c>
      <c r="EA38" s="131">
        <f>Seniori!EA54</f>
        <v>0</v>
      </c>
      <c r="EB38" s="131">
        <f>Seniori!EB54</f>
        <v>0</v>
      </c>
      <c r="EC38" s="131">
        <f>Seniori!EC54</f>
        <v>0</v>
      </c>
      <c r="ED38" s="131">
        <f>Seniori!ED54</f>
        <v>0</v>
      </c>
      <c r="EE38" s="131">
        <f>Seniori!EE54</f>
        <v>0</v>
      </c>
      <c r="EF38" s="131">
        <f>Seniori!EF54</f>
        <v>0</v>
      </c>
      <c r="EG38" s="131">
        <f>Seniori!EG54</f>
        <v>9</v>
      </c>
      <c r="EH38" s="131">
        <f>Seniori!EH54</f>
        <v>7</v>
      </c>
      <c r="EI38" s="131">
        <f>Seniori!EI54</f>
        <v>0</v>
      </c>
      <c r="EJ38" s="131">
        <f>Seniori!EJ54</f>
        <v>0</v>
      </c>
      <c r="EK38" s="131">
        <f>Seniori!EK54</f>
        <v>0</v>
      </c>
      <c r="EL38" s="131">
        <f>Seniori!EL54</f>
        <v>0</v>
      </c>
      <c r="EM38" s="131">
        <f>Seniori!EM54</f>
        <v>0</v>
      </c>
      <c r="EN38" s="131">
        <f>Seniori!EN54</f>
        <v>0</v>
      </c>
      <c r="EO38" s="131">
        <f>Seniori!EO54</f>
        <v>0</v>
      </c>
      <c r="EP38" s="131">
        <f>Seniori!EP54</f>
        <v>0</v>
      </c>
      <c r="EQ38" s="131">
        <f>Seniori!EQ54</f>
        <v>0</v>
      </c>
      <c r="ER38" s="131">
        <f>Seniori!ER54</f>
        <v>0</v>
      </c>
      <c r="ES38" s="131">
        <f>Seniori!ES54</f>
        <v>0</v>
      </c>
      <c r="ET38" s="131">
        <f>Seniori!ET54</f>
        <v>0</v>
      </c>
      <c r="EU38" s="131">
        <f>Seniori!EU54</f>
        <v>0</v>
      </c>
      <c r="EV38" s="131">
        <f>Seniori!EV54</f>
        <v>0</v>
      </c>
      <c r="EW38" s="131">
        <f>Seniori!EW54</f>
        <v>0</v>
      </c>
      <c r="EX38" s="131">
        <f>Seniori!EX54</f>
        <v>0</v>
      </c>
      <c r="EY38" s="131">
        <f>Seniori!EY54</f>
        <v>0</v>
      </c>
      <c r="EZ38" s="131">
        <f>Seniori!EZ54</f>
        <v>0</v>
      </c>
      <c r="FA38" s="131">
        <f>Seniori!FA54</f>
        <v>0</v>
      </c>
      <c r="FB38" s="131">
        <f>Seniori!FB54</f>
        <v>0</v>
      </c>
      <c r="FC38" s="131">
        <f>Seniori!FC54</f>
        <v>0</v>
      </c>
      <c r="FD38" s="131">
        <f>Seniori!FD54</f>
        <v>0</v>
      </c>
      <c r="FE38" s="131">
        <f>Seniori!FE54</f>
        <v>0</v>
      </c>
      <c r="FF38" s="131">
        <f>Seniori!FF54</f>
        <v>0</v>
      </c>
      <c r="FG38" s="131">
        <f>Seniori!FG54</f>
        <v>0</v>
      </c>
      <c r="FH38" s="131">
        <f>Seniori!FH54</f>
        <v>0</v>
      </c>
      <c r="FI38" s="131">
        <f>Seniori!FI54</f>
        <v>0</v>
      </c>
      <c r="FJ38" s="131">
        <f>Seniori!FJ54</f>
        <v>0</v>
      </c>
      <c r="FK38" s="131">
        <f>Seniori!FK54</f>
        <v>0</v>
      </c>
      <c r="FL38" s="131">
        <f>Seniori!FL54</f>
        <v>0</v>
      </c>
      <c r="FM38" s="131">
        <f>Seniori!FM54</f>
        <v>0</v>
      </c>
      <c r="FN38" s="131">
        <f>Seniori!FN54</f>
        <v>0</v>
      </c>
      <c r="FO38" s="131">
        <f>Seniori!FO54</f>
        <v>0</v>
      </c>
      <c r="FP38" s="131">
        <f>Seniori!FP54</f>
        <v>0</v>
      </c>
      <c r="FQ38" s="131">
        <f>Seniori!FQ54</f>
        <v>0</v>
      </c>
      <c r="FR38" s="131">
        <f>Seniori!FR54</f>
        <v>0</v>
      </c>
      <c r="FS38" s="131">
        <f>Seniori!FS54</f>
        <v>0</v>
      </c>
      <c r="FT38" s="131">
        <f>Seniori!FT54</f>
        <v>0</v>
      </c>
      <c r="FU38" s="131">
        <f>Seniori!FU54</f>
        <v>0</v>
      </c>
      <c r="FV38" s="131">
        <f>Seniori!FV54</f>
        <v>0</v>
      </c>
      <c r="FW38" s="131">
        <f>Seniori!FW54</f>
        <v>0</v>
      </c>
      <c r="FX38" s="131">
        <f>Seniori!FX54</f>
        <v>0</v>
      </c>
      <c r="FY38" s="131">
        <f>Seniori!FY54</f>
        <v>0</v>
      </c>
      <c r="FZ38" s="131">
        <f>Seniori!FZ54</f>
        <v>0</v>
      </c>
      <c r="GA38" s="131">
        <f>Seniori!GA54</f>
        <v>0</v>
      </c>
      <c r="GB38" s="131">
        <f>Seniori!GB54</f>
        <v>0</v>
      </c>
      <c r="GC38" s="131">
        <f>Seniori!GC54</f>
        <v>0</v>
      </c>
      <c r="GD38" s="131">
        <f>Seniori!GD54</f>
        <v>0</v>
      </c>
      <c r="GE38" s="131">
        <f>Seniori!GE54</f>
        <v>0</v>
      </c>
      <c r="GF38" s="131">
        <f>Seniori!GF54</f>
        <v>0</v>
      </c>
      <c r="GG38" s="131">
        <f>Seniori!GG54</f>
        <v>0</v>
      </c>
      <c r="GH38" s="131">
        <f>Seniori!GH54</f>
        <v>0</v>
      </c>
      <c r="GI38" s="131">
        <f>Seniori!GI54</f>
        <v>0</v>
      </c>
      <c r="GJ38" s="131">
        <f>Seniori!GJ54</f>
        <v>0</v>
      </c>
      <c r="GK38" s="131">
        <f>Seniori!GK54</f>
        <v>6</v>
      </c>
      <c r="GL38" s="131">
        <f>Seniori!GL54</f>
        <v>4</v>
      </c>
      <c r="GM38" s="131">
        <f>Seniori!GM54</f>
        <v>0</v>
      </c>
      <c r="GN38" s="131">
        <f>Seniori!GN54</f>
        <v>0</v>
      </c>
      <c r="GO38" s="131">
        <f>Seniori!GO54</f>
        <v>0</v>
      </c>
      <c r="GP38" s="131">
        <f>Seniori!GP54</f>
        <v>0</v>
      </c>
      <c r="GQ38" s="131">
        <f>Seniori!GQ54</f>
        <v>0</v>
      </c>
      <c r="GR38" s="131">
        <f>Seniori!GR54</f>
        <v>0</v>
      </c>
      <c r="GS38" s="131">
        <f>Seniori!GS54</f>
        <v>0</v>
      </c>
      <c r="GT38" s="131">
        <f>Seniori!GT54</f>
        <v>0</v>
      </c>
      <c r="GU38" s="131">
        <f>Seniori!GU54</f>
        <v>0</v>
      </c>
      <c r="GV38" s="131">
        <f>Seniori!GV54</f>
        <v>0</v>
      </c>
      <c r="GW38" s="131">
        <f>Seniori!GW54</f>
        <v>0</v>
      </c>
      <c r="GX38" s="131">
        <f>Seniori!GX54</f>
        <v>0</v>
      </c>
      <c r="GY38" s="131">
        <f>Seniori!GY54</f>
        <v>0</v>
      </c>
      <c r="GZ38" s="131">
        <f>Seniori!GZ54</f>
        <v>0</v>
      </c>
      <c r="HA38" s="131">
        <f>Seniori!HA54</f>
        <v>0</v>
      </c>
      <c r="HB38" s="131">
        <f>Seniori!HB54</f>
        <v>0</v>
      </c>
      <c r="HC38" s="131">
        <f>Seniori!HC54</f>
        <v>0</v>
      </c>
      <c r="HD38" s="131">
        <f>Seniori!HD54</f>
        <v>0</v>
      </c>
      <c r="HE38" s="131">
        <f>Seniori!HE54</f>
        <v>0</v>
      </c>
      <c r="HF38" s="131">
        <f>Seniori!HF54</f>
        <v>0</v>
      </c>
      <c r="HG38" s="131">
        <f>Seniori!HG54</f>
        <v>0</v>
      </c>
      <c r="HH38" s="131">
        <f>Seniori!HH54</f>
        <v>0</v>
      </c>
      <c r="HI38" s="131">
        <f>Seniori!HI54</f>
        <v>0</v>
      </c>
      <c r="HJ38" s="131">
        <f>Seniori!HJ54</f>
        <v>0</v>
      </c>
      <c r="HK38" s="131">
        <f>Seniori!HK54</f>
        <v>0</v>
      </c>
      <c r="HL38" s="131">
        <f>Seniori!HL54</f>
        <v>0</v>
      </c>
      <c r="HM38" s="131">
        <f>Seniori!HM54</f>
        <v>0</v>
      </c>
      <c r="HN38" s="131">
        <f>Seniori!HN54</f>
        <v>0</v>
      </c>
      <c r="HO38" s="131">
        <f>Seniori!HO54</f>
        <v>0</v>
      </c>
      <c r="HP38" s="131">
        <f>Seniori!HP54</f>
        <v>0</v>
      </c>
      <c r="HQ38" s="131">
        <f>Seniori!HQ54</f>
        <v>0</v>
      </c>
      <c r="HR38" s="131">
        <f>Seniori!HR54</f>
        <v>0</v>
      </c>
      <c r="HS38" s="131">
        <f>Seniori!HS54</f>
        <v>0</v>
      </c>
      <c r="HT38" s="131">
        <f>Seniori!HT54</f>
        <v>0</v>
      </c>
      <c r="HU38" s="131">
        <f>Seniori!HU54</f>
        <v>0</v>
      </c>
      <c r="HV38" s="131">
        <f>Seniori!HV54</f>
        <v>0</v>
      </c>
      <c r="HW38" s="131">
        <f>Seniori!HW54</f>
        <v>0</v>
      </c>
      <c r="HX38" s="131">
        <f>Seniori!HX54</f>
        <v>0</v>
      </c>
      <c r="HY38" s="131">
        <f>Seniori!HY54</f>
        <v>0</v>
      </c>
      <c r="HZ38" s="131">
        <f>Seniori!HZ54</f>
        <v>0</v>
      </c>
      <c r="IA38" s="131">
        <f>Seniori!IA54</f>
        <v>0</v>
      </c>
      <c r="IB38" s="131">
        <f>Seniori!IB54</f>
        <v>0</v>
      </c>
      <c r="IC38" s="131">
        <f>Seniori!IC54</f>
        <v>0</v>
      </c>
      <c r="ID38" s="131">
        <f>Seniori!ID54</f>
        <v>0</v>
      </c>
      <c r="IE38" s="131">
        <f>Seniori!IE54</f>
        <v>0</v>
      </c>
      <c r="IF38" s="131">
        <f>Seniori!IF54</f>
        <v>0</v>
      </c>
      <c r="IG38" s="131">
        <f>Seniori!IG54</f>
        <v>0</v>
      </c>
      <c r="IH38" s="131">
        <f>Seniori!IH54</f>
        <v>0</v>
      </c>
      <c r="II38" s="131">
        <f>Seniori!II54</f>
        <v>0</v>
      </c>
      <c r="IJ38" s="131">
        <f>Seniori!IJ54</f>
        <v>0</v>
      </c>
      <c r="IK38" s="131">
        <f>Seniori!IK54</f>
        <v>0</v>
      </c>
      <c r="IL38" s="131">
        <f>Seniori!IL54</f>
        <v>0</v>
      </c>
      <c r="IM38" s="131">
        <f>Seniori!IM54</f>
        <v>0</v>
      </c>
      <c r="IN38" s="131">
        <f>Seniori!IN54</f>
        <v>0</v>
      </c>
      <c r="IO38" s="131">
        <f>Seniori!IO54</f>
        <v>0</v>
      </c>
      <c r="IP38" s="131">
        <f>Seniori!IP54</f>
        <v>0</v>
      </c>
      <c r="IQ38" s="131">
        <f>Seniori!IQ54</f>
        <v>0</v>
      </c>
      <c r="IR38" s="131">
        <f>Seniori!IR54</f>
        <v>0</v>
      </c>
      <c r="IS38" s="131">
        <f>Seniori!IS54</f>
        <v>0</v>
      </c>
      <c r="IT38" s="131">
        <f>Seniori!IT54</f>
        <v>0</v>
      </c>
      <c r="IU38" s="131">
        <f>Seniori!IU54</f>
        <v>0</v>
      </c>
      <c r="IV38" s="131">
        <f>Seniori!IV54</f>
        <v>0</v>
      </c>
      <c r="IW38" s="131">
        <f>Seniori!IW54</f>
        <v>0</v>
      </c>
      <c r="IX38" s="131">
        <f>Seniori!IX54</f>
        <v>0</v>
      </c>
      <c r="IY38" s="131">
        <f>Seniori!IY54</f>
        <v>0</v>
      </c>
      <c r="IZ38" s="131">
        <f>Seniori!IZ54</f>
        <v>0</v>
      </c>
      <c r="JA38" s="131">
        <f>Seniori!JA54</f>
        <v>0</v>
      </c>
      <c r="JB38" s="131">
        <f>Seniori!JB54</f>
        <v>0</v>
      </c>
      <c r="JC38" s="131">
        <f>Seniori!JC54</f>
        <v>0</v>
      </c>
      <c r="JD38" s="131">
        <f>Seniori!JD54</f>
        <v>0</v>
      </c>
      <c r="JE38" s="131">
        <f>Seniori!JE54</f>
        <v>0</v>
      </c>
      <c r="JF38" s="131">
        <f>Seniori!JF54</f>
        <v>0</v>
      </c>
      <c r="JG38" s="131">
        <f>Seniori!JG54</f>
        <v>0</v>
      </c>
      <c r="JH38" s="131">
        <f>Seniori!JH54</f>
        <v>0</v>
      </c>
      <c r="JI38" s="131">
        <f>Seniori!JI54</f>
        <v>0</v>
      </c>
      <c r="JJ38" s="131">
        <f>Seniori!JJ54</f>
        <v>0</v>
      </c>
      <c r="JK38" s="131">
        <f>Seniori!JK54</f>
        <v>0</v>
      </c>
      <c r="JL38" s="131">
        <f>Seniori!JL54</f>
        <v>0</v>
      </c>
      <c r="JM38" s="131">
        <f>Seniori!JM54</f>
        <v>0</v>
      </c>
      <c r="JN38" s="131">
        <f>Seniori!JN54</f>
        <v>0</v>
      </c>
      <c r="JO38" s="131">
        <f>Seniori!JO54</f>
        <v>0</v>
      </c>
      <c r="JP38" s="131">
        <f>Seniori!JP54</f>
        <v>0</v>
      </c>
      <c r="JQ38" s="131">
        <f>Seniori!JQ54</f>
        <v>0</v>
      </c>
      <c r="JR38" s="131">
        <f>Seniori!JR54</f>
        <v>0</v>
      </c>
      <c r="JS38" s="131">
        <f>Seniori!JS54</f>
        <v>0</v>
      </c>
      <c r="JT38" s="131">
        <f>Seniori!JT54</f>
        <v>0</v>
      </c>
      <c r="JU38" s="131">
        <f>Seniori!JU54</f>
        <v>0</v>
      </c>
      <c r="JV38" s="131">
        <f>Seniori!JV54</f>
        <v>0</v>
      </c>
      <c r="JW38" s="131">
        <f>Seniori!JW54</f>
        <v>0</v>
      </c>
      <c r="JX38" s="131">
        <f>Seniori!JX54</f>
        <v>0</v>
      </c>
      <c r="JY38" s="131">
        <f>Seniori!JY54</f>
        <v>0</v>
      </c>
      <c r="JZ38" s="131">
        <f>Seniori!JZ54</f>
        <v>0</v>
      </c>
      <c r="KA38" s="131">
        <f>Seniori!KA54</f>
        <v>0</v>
      </c>
      <c r="KB38" s="131">
        <f>Seniori!KB54</f>
        <v>0</v>
      </c>
      <c r="KC38" s="131">
        <f>Seniori!KC54</f>
        <v>0</v>
      </c>
      <c r="KD38" s="131">
        <f>Seniori!KD54</f>
        <v>0</v>
      </c>
      <c r="KE38" s="131">
        <f>Seniori!KE54</f>
        <v>0</v>
      </c>
      <c r="KF38" s="131">
        <f>Seniori!KF54</f>
        <v>0</v>
      </c>
      <c r="KG38" s="131">
        <f>Seniori!KG54</f>
        <v>0</v>
      </c>
      <c r="KH38" s="131">
        <f>Seniori!KH54</f>
        <v>0</v>
      </c>
      <c r="KI38" s="131">
        <f>Seniori!KI54</f>
        <v>0</v>
      </c>
      <c r="KJ38" s="131">
        <f>Seniori!KJ54</f>
        <v>0</v>
      </c>
      <c r="KK38" s="131">
        <f>Seniori!KK54</f>
        <v>0</v>
      </c>
      <c r="KL38" s="131">
        <f>Seniori!KL54</f>
        <v>0</v>
      </c>
      <c r="KM38" s="131">
        <f>Seniori!KM54</f>
        <v>0</v>
      </c>
      <c r="KN38" s="131">
        <f>Seniori!KN54</f>
        <v>0</v>
      </c>
      <c r="KO38" s="131">
        <f>Seniori!KO54</f>
        <v>0</v>
      </c>
      <c r="KP38" s="131">
        <f>Seniori!KP54</f>
        <v>0</v>
      </c>
      <c r="KQ38" s="131">
        <f>Seniori!KQ54</f>
        <v>0</v>
      </c>
      <c r="KR38" s="131">
        <f>Seniori!KR54</f>
        <v>0</v>
      </c>
      <c r="KS38" s="131">
        <f>Seniori!KS54</f>
        <v>0</v>
      </c>
      <c r="KT38" s="131">
        <f>Seniori!KT54</f>
        <v>0</v>
      </c>
      <c r="KU38" s="131">
        <f>Seniori!KU54</f>
        <v>0</v>
      </c>
      <c r="KV38" s="131">
        <f>Seniori!KV54</f>
        <v>0</v>
      </c>
      <c r="KW38" s="131">
        <f>Seniori!KW54</f>
        <v>0</v>
      </c>
      <c r="KX38" s="131">
        <f>Seniori!KX54</f>
        <v>0</v>
      </c>
      <c r="KY38" s="131">
        <f>Seniori!KY54</f>
        <v>0</v>
      </c>
      <c r="KZ38" s="131">
        <f>Seniori!KZ54</f>
        <v>0</v>
      </c>
      <c r="LA38" s="131">
        <f>Seniori!LA54</f>
        <v>0</v>
      </c>
      <c r="LB38" s="131">
        <f>Seniori!LB54</f>
        <v>0</v>
      </c>
      <c r="LC38" s="131">
        <f>Seniori!LC54</f>
        <v>0</v>
      </c>
      <c r="LD38" s="131">
        <f>Seniori!LD54</f>
        <v>0</v>
      </c>
      <c r="LE38" s="131">
        <f>Seniori!LE54</f>
        <v>0</v>
      </c>
      <c r="LF38" s="131">
        <f>Seniori!LF54</f>
        <v>0</v>
      </c>
      <c r="LG38" s="131">
        <f>Seniori!LG54</f>
        <v>0</v>
      </c>
      <c r="LH38" s="131">
        <f>Seniori!LH54</f>
        <v>0</v>
      </c>
      <c r="LI38" s="131">
        <f>Seniori!LI54</f>
        <v>0</v>
      </c>
      <c r="LJ38" s="131">
        <f>Seniori!LJ54</f>
        <v>0</v>
      </c>
      <c r="LK38" s="131">
        <f>Seniori!LK54</f>
        <v>0</v>
      </c>
      <c r="LL38" s="131">
        <f>Seniori!LL54</f>
        <v>0</v>
      </c>
      <c r="LM38" s="131">
        <f>Seniori!LM54</f>
        <v>0</v>
      </c>
      <c r="LN38" s="131">
        <f>Seniori!LN54</f>
        <v>0</v>
      </c>
      <c r="LO38" s="131">
        <f>Seniori!LO54</f>
        <v>0</v>
      </c>
      <c r="LP38" s="131">
        <f>Seniori!LP54</f>
        <v>0</v>
      </c>
      <c r="LQ38" s="131">
        <f>Seniori!LQ54</f>
        <v>0</v>
      </c>
      <c r="LR38" s="131">
        <f>Seniori!LR54</f>
        <v>0</v>
      </c>
      <c r="LS38" s="131">
        <f>Seniori!LS54</f>
        <v>0</v>
      </c>
      <c r="LT38" s="131">
        <f>Seniori!LT54</f>
        <v>0</v>
      </c>
      <c r="LU38" s="131">
        <f>Seniori!LU54</f>
        <v>0</v>
      </c>
      <c r="LV38" s="131">
        <f>Seniori!LV54</f>
        <v>0</v>
      </c>
      <c r="LW38" s="131">
        <f>Seniori!LW54</f>
        <v>0</v>
      </c>
      <c r="LX38" s="131">
        <f>Seniori!LX54</f>
        <v>0</v>
      </c>
      <c r="LY38" s="131">
        <f>Seniori!LY54</f>
        <v>0</v>
      </c>
      <c r="LZ38" s="131">
        <f>Seniori!LZ54</f>
        <v>0</v>
      </c>
      <c r="MA38" s="131">
        <f>Seniori!MA54</f>
        <v>0</v>
      </c>
      <c r="MB38" s="131">
        <f>Seniori!MB54</f>
        <v>0</v>
      </c>
      <c r="MC38" s="131">
        <f>Seniori!MC54</f>
        <v>0</v>
      </c>
      <c r="MD38" s="131">
        <f>Seniori!MD54</f>
        <v>0</v>
      </c>
      <c r="ME38" s="131">
        <f>Seniori!ME54</f>
        <v>0</v>
      </c>
    </row>
    <row r="39" spans="1:343" s="1" customFormat="1" ht="18" customHeight="1" x14ac:dyDescent="0.2">
      <c r="A39" s="12">
        <v>31</v>
      </c>
      <c r="B39" s="11" t="s">
        <v>299</v>
      </c>
      <c r="D39" s="1">
        <v>2017</v>
      </c>
      <c r="E39" s="4" t="s">
        <v>71</v>
      </c>
      <c r="G39" s="9" t="s">
        <v>222</v>
      </c>
      <c r="H39" s="4" t="s">
        <v>171</v>
      </c>
      <c r="I39" s="1">
        <f>SUM(K39:ME39)</f>
        <v>56.600000000000009</v>
      </c>
      <c r="J39" s="12">
        <f>Tabuľka3[[#This Row],[Stĺpec9]]</f>
        <v>56.600000000000009</v>
      </c>
      <c r="K39" s="131">
        <f>Seniori!K29</f>
        <v>0</v>
      </c>
      <c r="L39" s="131">
        <f>Seniori!L29</f>
        <v>0</v>
      </c>
      <c r="M39" s="131">
        <f>Seniori!M29</f>
        <v>0</v>
      </c>
      <c r="N39" s="131">
        <f>Seniori!N29</f>
        <v>0</v>
      </c>
      <c r="O39" s="131">
        <f>Seniori!O29</f>
        <v>0</v>
      </c>
      <c r="P39" s="131">
        <f>Seniori!P29</f>
        <v>0</v>
      </c>
      <c r="Q39" s="131">
        <f>Seniori!Q29</f>
        <v>0</v>
      </c>
      <c r="R39" s="131">
        <f>Seniori!R29</f>
        <v>0</v>
      </c>
      <c r="S39" s="131">
        <f>Seniori!S29</f>
        <v>0</v>
      </c>
      <c r="T39" s="131">
        <f>Seniori!T29</f>
        <v>0</v>
      </c>
      <c r="U39" s="131">
        <f>Seniori!U29</f>
        <v>0</v>
      </c>
      <c r="V39" s="131">
        <f>Seniori!V29</f>
        <v>0</v>
      </c>
      <c r="W39" s="131">
        <f>Seniori!W29</f>
        <v>0</v>
      </c>
      <c r="X39" s="131">
        <f>Seniori!X29</f>
        <v>0</v>
      </c>
      <c r="Y39" s="131">
        <f>Seniori!Y29</f>
        <v>0</v>
      </c>
      <c r="Z39" s="131">
        <f>Seniori!Z29</f>
        <v>0</v>
      </c>
      <c r="AA39" s="131">
        <f>Seniori!AA29</f>
        <v>0</v>
      </c>
      <c r="AB39" s="131">
        <f>Seniori!AB29</f>
        <v>0</v>
      </c>
      <c r="AC39" s="131">
        <f>Seniori!AC29</f>
        <v>0</v>
      </c>
      <c r="AD39" s="131">
        <f>Seniori!AD29</f>
        <v>0</v>
      </c>
      <c r="AE39" s="131">
        <f>Seniori!AE29</f>
        <v>0</v>
      </c>
      <c r="AF39" s="131">
        <f>Seniori!AF29</f>
        <v>0</v>
      </c>
      <c r="AG39" s="131">
        <f>Seniori!AG29</f>
        <v>0</v>
      </c>
      <c r="AH39" s="131">
        <f>Seniori!AH29</f>
        <v>0</v>
      </c>
      <c r="AI39" s="131">
        <f>Seniori!AI29</f>
        <v>0</v>
      </c>
      <c r="AJ39" s="131">
        <f>Seniori!AJ29</f>
        <v>11</v>
      </c>
      <c r="AK39" s="131">
        <f>Seniori!AK29</f>
        <v>0</v>
      </c>
      <c r="AL39" s="131">
        <f>Seniori!AL29</f>
        <v>0</v>
      </c>
      <c r="AM39" s="131">
        <f>Seniori!AM29</f>
        <v>0</v>
      </c>
      <c r="AN39" s="131">
        <f>Seniori!AN29</f>
        <v>0</v>
      </c>
      <c r="AO39" s="131">
        <f>Seniori!AO29</f>
        <v>0</v>
      </c>
      <c r="AP39" s="131">
        <f>Seniori!AP29</f>
        <v>0</v>
      </c>
      <c r="AQ39" s="131">
        <f>Seniori!AQ29</f>
        <v>0</v>
      </c>
      <c r="AR39" s="131">
        <f>Seniori!AR29</f>
        <v>0</v>
      </c>
      <c r="AS39" s="131">
        <f>Seniori!AS29</f>
        <v>0</v>
      </c>
      <c r="AT39" s="131">
        <f>Seniori!AT29</f>
        <v>0</v>
      </c>
      <c r="AU39" s="131">
        <f>Seniori!AU29</f>
        <v>0</v>
      </c>
      <c r="AV39" s="131">
        <f>Seniori!AV29</f>
        <v>0</v>
      </c>
      <c r="AW39" s="131">
        <f>Seniori!AW29</f>
        <v>0</v>
      </c>
      <c r="AX39" s="131">
        <f>Seniori!AX29</f>
        <v>0</v>
      </c>
      <c r="AY39" s="131">
        <f>Seniori!AY29</f>
        <v>0</v>
      </c>
      <c r="AZ39" s="131">
        <f>Seniori!AZ29</f>
        <v>0</v>
      </c>
      <c r="BA39" s="131">
        <f>Seniori!BA29</f>
        <v>0</v>
      </c>
      <c r="BB39" s="131">
        <f>Seniori!BB29</f>
        <v>0</v>
      </c>
      <c r="BC39" s="131">
        <f>Seniori!BC29</f>
        <v>0</v>
      </c>
      <c r="BD39" s="131">
        <f>Seniori!BD29</f>
        <v>0</v>
      </c>
      <c r="BE39" s="131">
        <f>Seniori!BE29</f>
        <v>0</v>
      </c>
      <c r="BF39" s="131">
        <f>Seniori!BF29</f>
        <v>0</v>
      </c>
      <c r="BG39" s="131">
        <f>Seniori!BG29</f>
        <v>0</v>
      </c>
      <c r="BH39" s="131">
        <f>Seniori!BH29</f>
        <v>0</v>
      </c>
      <c r="BI39" s="131">
        <f>Seniori!BI29</f>
        <v>0</v>
      </c>
      <c r="BJ39" s="131">
        <f>Seniori!BJ29</f>
        <v>0</v>
      </c>
      <c r="BK39" s="131">
        <f>Seniori!BK29</f>
        <v>0</v>
      </c>
      <c r="BL39" s="131">
        <f>Seniori!BL29</f>
        <v>0</v>
      </c>
      <c r="BM39" s="131">
        <f>Seniori!BM29</f>
        <v>0</v>
      </c>
      <c r="BN39" s="131">
        <f>Seniori!BN29</f>
        <v>0</v>
      </c>
      <c r="BO39" s="131">
        <f>Seniori!BO29</f>
        <v>0</v>
      </c>
      <c r="BP39" s="131">
        <f>Seniori!BP29</f>
        <v>0</v>
      </c>
      <c r="BQ39" s="131">
        <f>Seniori!BQ29</f>
        <v>0</v>
      </c>
      <c r="BR39" s="131">
        <f>Seniori!BR29</f>
        <v>0</v>
      </c>
      <c r="BS39" s="131">
        <f>Seniori!BS29</f>
        <v>0</v>
      </c>
      <c r="BT39" s="131">
        <f>Seniori!BT29</f>
        <v>0</v>
      </c>
      <c r="BU39" s="131">
        <f>Seniori!BU29</f>
        <v>0</v>
      </c>
      <c r="BV39" s="131">
        <f>Seniori!BV29</f>
        <v>0</v>
      </c>
      <c r="BW39" s="131">
        <f>Seniori!BW29</f>
        <v>0</v>
      </c>
      <c r="BX39" s="131">
        <f>Seniori!BX29</f>
        <v>0</v>
      </c>
      <c r="BY39" s="131">
        <f>Seniori!BY29</f>
        <v>0</v>
      </c>
      <c r="BZ39" s="131">
        <f>Seniori!BZ29</f>
        <v>0</v>
      </c>
      <c r="CA39" s="131">
        <f>Seniori!CA29</f>
        <v>0</v>
      </c>
      <c r="CB39" s="131">
        <f>Seniori!CB29</f>
        <v>0</v>
      </c>
      <c r="CC39" s="131">
        <f>Seniori!CC29</f>
        <v>0</v>
      </c>
      <c r="CD39" s="131">
        <f>Seniori!CD29</f>
        <v>0</v>
      </c>
      <c r="CE39" s="131">
        <f>Seniori!CE29</f>
        <v>0</v>
      </c>
      <c r="CF39" s="131">
        <f>Seniori!CF29</f>
        <v>0</v>
      </c>
      <c r="CG39" s="131">
        <f>Seniori!CG29</f>
        <v>0</v>
      </c>
      <c r="CH39" s="131">
        <f>Seniori!CH29</f>
        <v>0</v>
      </c>
      <c r="CI39" s="131">
        <f>Seniori!CI29</f>
        <v>0</v>
      </c>
      <c r="CJ39" s="131">
        <f>Seniori!CJ29</f>
        <v>0</v>
      </c>
      <c r="CK39" s="131">
        <f>Seniori!CK29</f>
        <v>0</v>
      </c>
      <c r="CL39" s="131">
        <f>Seniori!CL29</f>
        <v>0</v>
      </c>
      <c r="CM39" s="131">
        <f>Seniori!CM29</f>
        <v>0</v>
      </c>
      <c r="CN39" s="131">
        <f>Seniori!CN29</f>
        <v>0</v>
      </c>
      <c r="CO39" s="131">
        <f>Seniori!CO29</f>
        <v>0</v>
      </c>
      <c r="CP39" s="131">
        <f>Seniori!CP29</f>
        <v>0</v>
      </c>
      <c r="CQ39" s="131">
        <f>Seniori!CQ29</f>
        <v>0</v>
      </c>
      <c r="CR39" s="131">
        <f>Seniori!CR29</f>
        <v>0</v>
      </c>
      <c r="CS39" s="131">
        <f>Seniori!CS29</f>
        <v>0</v>
      </c>
      <c r="CT39" s="131">
        <f>Seniori!CT29</f>
        <v>0</v>
      </c>
      <c r="CU39" s="131">
        <f>Seniori!CU29</f>
        <v>0</v>
      </c>
      <c r="CV39" s="131">
        <f>Seniori!CV29</f>
        <v>0</v>
      </c>
      <c r="CW39" s="131">
        <f>Seniori!CW29</f>
        <v>0</v>
      </c>
      <c r="CX39" s="131">
        <f>Seniori!CX29</f>
        <v>0</v>
      </c>
      <c r="CY39" s="131">
        <f>Seniori!CY29</f>
        <v>0</v>
      </c>
      <c r="CZ39" s="131">
        <f>Seniori!CZ29</f>
        <v>0</v>
      </c>
      <c r="DA39" s="131">
        <f>Seniori!DA29</f>
        <v>0</v>
      </c>
      <c r="DB39" s="131">
        <f>Seniori!DB29</f>
        <v>0</v>
      </c>
      <c r="DC39" s="131">
        <f>Seniori!DC29</f>
        <v>0</v>
      </c>
      <c r="DD39" s="131">
        <f>Seniori!DD29</f>
        <v>0</v>
      </c>
      <c r="DE39" s="131">
        <f>Seniori!DE29</f>
        <v>0</v>
      </c>
      <c r="DF39" s="131">
        <f>Seniori!DF29</f>
        <v>0</v>
      </c>
      <c r="DG39" s="131">
        <f>Seniori!DG29</f>
        <v>0</v>
      </c>
      <c r="DH39" s="131">
        <f>Seniori!DH29</f>
        <v>0</v>
      </c>
      <c r="DI39" s="131">
        <f>Seniori!DI29</f>
        <v>0</v>
      </c>
      <c r="DJ39" s="131">
        <f>Seniori!DJ29</f>
        <v>0</v>
      </c>
      <c r="DK39" s="131">
        <f>Seniori!DK29</f>
        <v>0</v>
      </c>
      <c r="DL39" s="131">
        <f>Seniori!DL29</f>
        <v>0</v>
      </c>
      <c r="DM39" s="131">
        <f>Seniori!DM29</f>
        <v>0</v>
      </c>
      <c r="DN39" s="131">
        <f>Seniori!DN29</f>
        <v>0</v>
      </c>
      <c r="DO39" s="131">
        <f>Seniori!DO29</f>
        <v>0</v>
      </c>
      <c r="DP39" s="131">
        <f>Seniori!DP29</f>
        <v>0</v>
      </c>
      <c r="DQ39" s="131">
        <f>Seniori!DQ29</f>
        <v>0</v>
      </c>
      <c r="DR39" s="131">
        <f>Seniori!DR29</f>
        <v>0</v>
      </c>
      <c r="DS39" s="131">
        <f>Seniori!DS29</f>
        <v>0</v>
      </c>
      <c r="DT39" s="131">
        <f>Seniori!DT29</f>
        <v>0</v>
      </c>
      <c r="DU39" s="131">
        <f>Seniori!DU29</f>
        <v>0</v>
      </c>
      <c r="DV39" s="131">
        <f>Seniori!DV29</f>
        <v>0</v>
      </c>
      <c r="DW39" s="131">
        <f>Seniori!DW29</f>
        <v>0</v>
      </c>
      <c r="DX39" s="131">
        <f>Seniori!DX29</f>
        <v>0</v>
      </c>
      <c r="DY39" s="131">
        <f>Seniori!DY29</f>
        <v>0</v>
      </c>
      <c r="DZ39" s="131">
        <f>Seniori!DZ29</f>
        <v>0</v>
      </c>
      <c r="EA39" s="131">
        <f>Seniori!EA29</f>
        <v>0</v>
      </c>
      <c r="EB39" s="131">
        <f>Seniori!EB29</f>
        <v>0</v>
      </c>
      <c r="EC39" s="131">
        <f>Seniori!EC29</f>
        <v>0</v>
      </c>
      <c r="ED39" s="131">
        <f>Seniori!ED29</f>
        <v>0</v>
      </c>
      <c r="EE39" s="131">
        <f>Seniori!EE29</f>
        <v>0</v>
      </c>
      <c r="EF39" s="131">
        <f>Seniori!EF29</f>
        <v>0</v>
      </c>
      <c r="EG39" s="131">
        <f>Seniori!EG29</f>
        <v>0</v>
      </c>
      <c r="EH39" s="131">
        <f>Seniori!EH29</f>
        <v>0</v>
      </c>
      <c r="EI39" s="131">
        <f>Seniori!EI29</f>
        <v>0</v>
      </c>
      <c r="EJ39" s="131">
        <f>Seniori!EJ29</f>
        <v>0</v>
      </c>
      <c r="EK39" s="131">
        <f>Seniori!EK29</f>
        <v>0</v>
      </c>
      <c r="EL39" s="131">
        <f>Seniori!EL29</f>
        <v>0</v>
      </c>
      <c r="EM39" s="131">
        <f>Seniori!EM29</f>
        <v>0</v>
      </c>
      <c r="EN39" s="131">
        <f>Seniori!EN29</f>
        <v>15.6</v>
      </c>
      <c r="EO39" s="131">
        <f>Seniori!EO29</f>
        <v>0</v>
      </c>
      <c r="EP39" s="131">
        <f>Seniori!EP29</f>
        <v>0</v>
      </c>
      <c r="EQ39" s="131">
        <f>Seniori!EQ29</f>
        <v>0</v>
      </c>
      <c r="ER39" s="131">
        <f>Seniori!ER29</f>
        <v>0</v>
      </c>
      <c r="ES39" s="131">
        <f>Seniori!ES29</f>
        <v>0</v>
      </c>
      <c r="ET39" s="131">
        <f>Seniori!ET29</f>
        <v>0</v>
      </c>
      <c r="EU39" s="131">
        <f>Seniori!EU29</f>
        <v>0</v>
      </c>
      <c r="EV39" s="131">
        <f>Seniori!EV29</f>
        <v>0</v>
      </c>
      <c r="EW39" s="131">
        <f>Seniori!EW29</f>
        <v>0</v>
      </c>
      <c r="EX39" s="131">
        <f>Seniori!EX29</f>
        <v>15.6</v>
      </c>
      <c r="EY39" s="131">
        <f>Seniori!EY29</f>
        <v>0</v>
      </c>
      <c r="EZ39" s="131">
        <f>Seniori!EZ29</f>
        <v>0</v>
      </c>
      <c r="FA39" s="131">
        <f>Seniori!FA29</f>
        <v>0</v>
      </c>
      <c r="FB39" s="131">
        <f>Seniori!FB29</f>
        <v>0</v>
      </c>
      <c r="FC39" s="131">
        <f>Seniori!FC29</f>
        <v>0</v>
      </c>
      <c r="FD39" s="131">
        <f>Seniori!FD29</f>
        <v>0</v>
      </c>
      <c r="FE39" s="131">
        <f>Seniori!FE29</f>
        <v>0</v>
      </c>
      <c r="FF39" s="131">
        <f>Seniori!FF29</f>
        <v>0</v>
      </c>
      <c r="FG39" s="131">
        <f>Seniori!FG29</f>
        <v>0</v>
      </c>
      <c r="FH39" s="131">
        <f>Seniori!FH29</f>
        <v>0</v>
      </c>
      <c r="FI39" s="131">
        <f>Seniori!FI29</f>
        <v>0</v>
      </c>
      <c r="FJ39" s="131">
        <f>Seniori!FJ29</f>
        <v>0</v>
      </c>
      <c r="FK39" s="131">
        <f>Seniori!FK29</f>
        <v>0</v>
      </c>
      <c r="FL39" s="131">
        <f>Seniori!FL29</f>
        <v>0</v>
      </c>
      <c r="FM39" s="131">
        <f>Seniori!FM29</f>
        <v>0</v>
      </c>
      <c r="FN39" s="131">
        <f>Seniori!FN29</f>
        <v>0</v>
      </c>
      <c r="FO39" s="131">
        <f>Seniori!FO29</f>
        <v>0</v>
      </c>
      <c r="FP39" s="131">
        <f>Seniori!FP29</f>
        <v>0</v>
      </c>
      <c r="FQ39" s="131">
        <f>Seniori!FQ29</f>
        <v>0</v>
      </c>
      <c r="FR39" s="131">
        <f>Seniori!FR29</f>
        <v>0</v>
      </c>
      <c r="FS39" s="131">
        <f>Seniori!FS29</f>
        <v>0</v>
      </c>
      <c r="FT39" s="131">
        <f>Seniori!FT29</f>
        <v>0</v>
      </c>
      <c r="FU39" s="131">
        <f>Seniori!FU29</f>
        <v>0</v>
      </c>
      <c r="FV39" s="131">
        <f>Seniori!FV29</f>
        <v>0</v>
      </c>
      <c r="FW39" s="131">
        <f>Seniori!FW29</f>
        <v>0</v>
      </c>
      <c r="FX39" s="131">
        <f>Seniori!FX29</f>
        <v>0</v>
      </c>
      <c r="FY39" s="131">
        <f>Seniori!FY29</f>
        <v>0</v>
      </c>
      <c r="FZ39" s="131">
        <f>Seniori!FZ29</f>
        <v>0</v>
      </c>
      <c r="GA39" s="131">
        <f>Seniori!GA29</f>
        <v>0</v>
      </c>
      <c r="GB39" s="131">
        <f>Seniori!GB29</f>
        <v>0</v>
      </c>
      <c r="GC39" s="131">
        <f>Seniori!GC29</f>
        <v>0</v>
      </c>
      <c r="GD39" s="131">
        <f>Seniori!GD29</f>
        <v>0</v>
      </c>
      <c r="GE39" s="131">
        <f>Seniori!GE29</f>
        <v>0</v>
      </c>
      <c r="GF39" s="131">
        <f>Seniori!GF29</f>
        <v>0</v>
      </c>
      <c r="GG39" s="131">
        <f>Seniori!GG29</f>
        <v>0</v>
      </c>
      <c r="GH39" s="131">
        <f>Seniori!GH29</f>
        <v>0</v>
      </c>
      <c r="GI39" s="131">
        <f>Seniori!GI29</f>
        <v>0</v>
      </c>
      <c r="GJ39" s="131">
        <f>Seniori!GJ29</f>
        <v>0</v>
      </c>
      <c r="GK39" s="131">
        <f>Seniori!GK29</f>
        <v>0</v>
      </c>
      <c r="GL39" s="131">
        <f>Seniori!GL29</f>
        <v>0</v>
      </c>
      <c r="GM39" s="131">
        <f>Seniori!GM29</f>
        <v>0</v>
      </c>
      <c r="GN39" s="131">
        <f>Seniori!GN29</f>
        <v>0</v>
      </c>
      <c r="GO39" s="131">
        <f>Seniori!GO29</f>
        <v>0</v>
      </c>
      <c r="GP39" s="131">
        <f>Seniori!GP29</f>
        <v>0</v>
      </c>
      <c r="GQ39" s="131">
        <f>Seniori!GQ29</f>
        <v>0</v>
      </c>
      <c r="GR39" s="131">
        <f>Seniori!GR29</f>
        <v>0</v>
      </c>
      <c r="GS39" s="131">
        <f>Seniori!GS29</f>
        <v>0</v>
      </c>
      <c r="GT39" s="131">
        <f>Seniori!GT29</f>
        <v>0</v>
      </c>
      <c r="GU39" s="131">
        <f>Seniori!GU29</f>
        <v>0</v>
      </c>
      <c r="GV39" s="131">
        <f>Seniori!GV29</f>
        <v>0</v>
      </c>
      <c r="GW39" s="131">
        <f>Seniori!GW29</f>
        <v>0</v>
      </c>
      <c r="GX39" s="131">
        <f>Seniori!GX29</f>
        <v>0</v>
      </c>
      <c r="GY39" s="131">
        <f>Seniori!GY29</f>
        <v>0</v>
      </c>
      <c r="GZ39" s="131">
        <f>Seniori!GZ29</f>
        <v>0</v>
      </c>
      <c r="HA39" s="131">
        <f>Seniori!HA29</f>
        <v>0</v>
      </c>
      <c r="HB39" s="131">
        <f>Seniori!HB29</f>
        <v>0</v>
      </c>
      <c r="HC39" s="131">
        <f>Seniori!HC29</f>
        <v>0</v>
      </c>
      <c r="HD39" s="131">
        <f>Seniori!HD29</f>
        <v>0</v>
      </c>
      <c r="HE39" s="131">
        <f>Seniori!HE29</f>
        <v>0</v>
      </c>
      <c r="HF39" s="131">
        <f>Seniori!HF29</f>
        <v>0</v>
      </c>
      <c r="HG39" s="131">
        <f>Seniori!HG29</f>
        <v>0</v>
      </c>
      <c r="HH39" s="131">
        <f>Seniori!HH29</f>
        <v>0</v>
      </c>
      <c r="HI39" s="131">
        <f>Seniori!HI29</f>
        <v>0</v>
      </c>
      <c r="HJ39" s="131">
        <f>Seniori!HJ29</f>
        <v>0</v>
      </c>
      <c r="HK39" s="131">
        <f>Seniori!HK29</f>
        <v>0</v>
      </c>
      <c r="HL39" s="131">
        <f>Seniori!HL29</f>
        <v>0</v>
      </c>
      <c r="HM39" s="131">
        <f>Seniori!HM29</f>
        <v>0</v>
      </c>
      <c r="HN39" s="131">
        <f>Seniori!HN29</f>
        <v>0</v>
      </c>
      <c r="HO39" s="131">
        <f>Seniori!HO29</f>
        <v>0</v>
      </c>
      <c r="HP39" s="131">
        <f>Seniori!HP29</f>
        <v>0</v>
      </c>
      <c r="HQ39" s="131">
        <f>Seniori!HQ29</f>
        <v>0</v>
      </c>
      <c r="HR39" s="131">
        <f>Seniori!HR29</f>
        <v>0</v>
      </c>
      <c r="HS39" s="131">
        <f>Seniori!HS29</f>
        <v>0</v>
      </c>
      <c r="HT39" s="131">
        <f>Seniori!HT29</f>
        <v>0</v>
      </c>
      <c r="HU39" s="131">
        <f>Seniori!HU29</f>
        <v>0</v>
      </c>
      <c r="HV39" s="131">
        <f>Seniori!HV29</f>
        <v>0</v>
      </c>
      <c r="HW39" s="131">
        <f>Seniori!HW29</f>
        <v>0</v>
      </c>
      <c r="HX39" s="131">
        <f>Seniori!HX29</f>
        <v>0</v>
      </c>
      <c r="HY39" s="131">
        <f>Seniori!HY29</f>
        <v>0</v>
      </c>
      <c r="HZ39" s="131">
        <f>Seniori!HZ29</f>
        <v>0</v>
      </c>
      <c r="IA39" s="131">
        <f>Seniori!IA29</f>
        <v>0</v>
      </c>
      <c r="IB39" s="131">
        <f>Seniori!IB29</f>
        <v>0</v>
      </c>
      <c r="IC39" s="131">
        <f>Seniori!IC29</f>
        <v>0</v>
      </c>
      <c r="ID39" s="131">
        <f>Seniori!ID29</f>
        <v>0</v>
      </c>
      <c r="IE39" s="131">
        <f>Seniori!IE29</f>
        <v>0</v>
      </c>
      <c r="IF39" s="131">
        <f>Seniori!IF29</f>
        <v>0</v>
      </c>
      <c r="IG39" s="131">
        <f>Seniori!IG29</f>
        <v>0</v>
      </c>
      <c r="IH39" s="131">
        <f>Seniori!IH29</f>
        <v>0</v>
      </c>
      <c r="II39" s="131">
        <f>Seniori!II29</f>
        <v>0</v>
      </c>
      <c r="IJ39" s="131">
        <f>Seniori!IJ29</f>
        <v>0</v>
      </c>
      <c r="IK39" s="131">
        <f>Seniori!IK29</f>
        <v>0</v>
      </c>
      <c r="IL39" s="131">
        <f>Seniori!IL29</f>
        <v>0</v>
      </c>
      <c r="IM39" s="131">
        <f>Seniori!IM29</f>
        <v>0</v>
      </c>
      <c r="IN39" s="131">
        <f>Seniori!IN29</f>
        <v>0</v>
      </c>
      <c r="IO39" s="131">
        <f>Seniori!IO29</f>
        <v>0</v>
      </c>
      <c r="IP39" s="131">
        <f>Seniori!IP29</f>
        <v>0</v>
      </c>
      <c r="IQ39" s="131">
        <f>Seniori!IQ29</f>
        <v>0</v>
      </c>
      <c r="IR39" s="131">
        <f>Seniori!IR29</f>
        <v>0</v>
      </c>
      <c r="IS39" s="131">
        <f>Seniori!IS29</f>
        <v>0</v>
      </c>
      <c r="IT39" s="131">
        <f>Seniori!IT29</f>
        <v>0</v>
      </c>
      <c r="IU39" s="131">
        <f>Seniori!IU29</f>
        <v>0</v>
      </c>
      <c r="IV39" s="131">
        <f>Seniori!IV29</f>
        <v>0</v>
      </c>
      <c r="IW39" s="131">
        <f>Seniori!IW29</f>
        <v>0</v>
      </c>
      <c r="IX39" s="131">
        <f>Seniori!IX29</f>
        <v>0</v>
      </c>
      <c r="IY39" s="131">
        <f>Seniori!IY29</f>
        <v>0</v>
      </c>
      <c r="IZ39" s="131">
        <f>Seniori!IZ29</f>
        <v>0</v>
      </c>
      <c r="JA39" s="131">
        <f>Seniori!JA29</f>
        <v>0</v>
      </c>
      <c r="JB39" s="131">
        <f>Seniori!JB29</f>
        <v>0</v>
      </c>
      <c r="JC39" s="131">
        <f>Seniori!JC29</f>
        <v>0</v>
      </c>
      <c r="JD39" s="131">
        <f>Seniori!JD29</f>
        <v>0</v>
      </c>
      <c r="JE39" s="131">
        <f>Seniori!JE29</f>
        <v>0</v>
      </c>
      <c r="JF39" s="131">
        <f>Seniori!JF29</f>
        <v>0</v>
      </c>
      <c r="JG39" s="131">
        <f>Seniori!JG29</f>
        <v>0</v>
      </c>
      <c r="JH39" s="131">
        <f>Seniori!JH29</f>
        <v>0</v>
      </c>
      <c r="JI39" s="131">
        <f>Seniori!JI29</f>
        <v>0</v>
      </c>
      <c r="JJ39" s="131">
        <f>Seniori!JJ29</f>
        <v>0</v>
      </c>
      <c r="JK39" s="131">
        <f>Seniori!JK29</f>
        <v>0</v>
      </c>
      <c r="JL39" s="131">
        <f>Seniori!JL29</f>
        <v>0</v>
      </c>
      <c r="JM39" s="131">
        <f>Seniori!JM29</f>
        <v>0</v>
      </c>
      <c r="JN39" s="131">
        <f>Seniori!JN29</f>
        <v>0</v>
      </c>
      <c r="JO39" s="131">
        <f>Seniori!JO29</f>
        <v>0</v>
      </c>
      <c r="JP39" s="131">
        <f>Seniori!JP29</f>
        <v>0</v>
      </c>
      <c r="JQ39" s="131">
        <f>Seniori!JQ29</f>
        <v>0</v>
      </c>
      <c r="JR39" s="131">
        <f>Seniori!JR29</f>
        <v>0</v>
      </c>
      <c r="JS39" s="131">
        <f>Seniori!JS29</f>
        <v>0</v>
      </c>
      <c r="JT39" s="131">
        <f>Seniori!JT29</f>
        <v>0</v>
      </c>
      <c r="JU39" s="131">
        <f>Seniori!JU29</f>
        <v>0</v>
      </c>
      <c r="JV39" s="131">
        <f>Seniori!JV29</f>
        <v>0</v>
      </c>
      <c r="JW39" s="131">
        <f>Seniori!JW29</f>
        <v>0</v>
      </c>
      <c r="JX39" s="131">
        <f>Seniori!JX29</f>
        <v>0</v>
      </c>
      <c r="JY39" s="131">
        <f>Seniori!JY29</f>
        <v>0</v>
      </c>
      <c r="JZ39" s="131">
        <f>Seniori!JZ29</f>
        <v>0</v>
      </c>
      <c r="KA39" s="131">
        <f>Seniori!KA29</f>
        <v>0</v>
      </c>
      <c r="KB39" s="131">
        <f>Seniori!KB29</f>
        <v>0</v>
      </c>
      <c r="KC39" s="131">
        <f>Seniori!KC29</f>
        <v>0</v>
      </c>
      <c r="KD39" s="131">
        <f>Seniori!KD29</f>
        <v>0</v>
      </c>
      <c r="KE39" s="131">
        <f>Seniori!KE29</f>
        <v>0</v>
      </c>
      <c r="KF39" s="131">
        <f>Seniori!KF29</f>
        <v>0</v>
      </c>
      <c r="KG39" s="131">
        <f>Seniori!KG29</f>
        <v>0</v>
      </c>
      <c r="KH39" s="131">
        <f>Seniori!KH29</f>
        <v>0</v>
      </c>
      <c r="KI39" s="131">
        <f>Seniori!KI29</f>
        <v>0</v>
      </c>
      <c r="KJ39" s="131">
        <f>Seniori!KJ29</f>
        <v>0</v>
      </c>
      <c r="KK39" s="131">
        <f>Seniori!KK29</f>
        <v>0</v>
      </c>
      <c r="KL39" s="131">
        <f>Seniori!KL29</f>
        <v>0</v>
      </c>
      <c r="KM39" s="131">
        <f>Seniori!KM29</f>
        <v>0</v>
      </c>
      <c r="KN39" s="131">
        <f>Seniori!KN29</f>
        <v>0</v>
      </c>
      <c r="KO39" s="131">
        <f>Seniori!KO29</f>
        <v>0</v>
      </c>
      <c r="KP39" s="131">
        <f>Seniori!KP29</f>
        <v>0</v>
      </c>
      <c r="KQ39" s="131">
        <f>Seniori!KQ29</f>
        <v>0</v>
      </c>
      <c r="KR39" s="131">
        <f>Seniori!KR29</f>
        <v>0</v>
      </c>
      <c r="KS39" s="131">
        <f>Seniori!KS29</f>
        <v>0</v>
      </c>
      <c r="KT39" s="131">
        <f>Seniori!KT29</f>
        <v>0</v>
      </c>
      <c r="KU39" s="131">
        <f>Seniori!KU29</f>
        <v>0</v>
      </c>
      <c r="KV39" s="131">
        <f>Seniori!KV29</f>
        <v>0</v>
      </c>
      <c r="KW39" s="131">
        <f>Seniori!KW29</f>
        <v>0</v>
      </c>
      <c r="KX39" s="131">
        <f>Seniori!KX29</f>
        <v>0</v>
      </c>
      <c r="KY39" s="131">
        <f>Seniori!KY29</f>
        <v>0</v>
      </c>
      <c r="KZ39" s="131">
        <f>Seniori!KZ29</f>
        <v>0</v>
      </c>
      <c r="LA39" s="131">
        <f>Seniori!LA29</f>
        <v>0</v>
      </c>
      <c r="LB39" s="131">
        <f>Seniori!LB29</f>
        <v>0</v>
      </c>
      <c r="LC39" s="131">
        <f>Seniori!LC29</f>
        <v>0</v>
      </c>
      <c r="LD39" s="131">
        <f>Seniori!LD29</f>
        <v>0</v>
      </c>
      <c r="LE39" s="131">
        <f>Seniori!LE29</f>
        <v>0</v>
      </c>
      <c r="LF39" s="131">
        <f>Seniori!LF29</f>
        <v>0</v>
      </c>
      <c r="LG39" s="131">
        <f>Seniori!LG29</f>
        <v>0</v>
      </c>
      <c r="LH39" s="131">
        <f>Seniori!LH29</f>
        <v>0</v>
      </c>
      <c r="LI39" s="131">
        <f>Seniori!LI29</f>
        <v>7.1999999999999993</v>
      </c>
      <c r="LJ39" s="131">
        <f>Seniori!LJ29</f>
        <v>0</v>
      </c>
      <c r="LK39" s="131">
        <f>Seniori!LK29</f>
        <v>7.2</v>
      </c>
      <c r="LL39" s="131">
        <f>Seniori!LL29</f>
        <v>0</v>
      </c>
      <c r="LM39" s="131">
        <f>Seniori!LM29</f>
        <v>0</v>
      </c>
      <c r="LN39" s="131">
        <f>Seniori!LN29</f>
        <v>0</v>
      </c>
      <c r="LO39" s="131">
        <f>Seniori!LO29</f>
        <v>0</v>
      </c>
      <c r="LP39" s="131">
        <f>Seniori!LP29</f>
        <v>0</v>
      </c>
      <c r="LQ39" s="131">
        <f>Seniori!LQ29</f>
        <v>0</v>
      </c>
      <c r="LR39" s="131">
        <f>Seniori!LR29</f>
        <v>0</v>
      </c>
      <c r="LS39" s="131">
        <f>Seniori!LS29</f>
        <v>0</v>
      </c>
      <c r="LT39" s="131">
        <f>Seniori!LT29</f>
        <v>0</v>
      </c>
      <c r="LU39" s="131">
        <f>Seniori!LU29</f>
        <v>0</v>
      </c>
      <c r="LV39" s="131">
        <f>Seniori!LV29</f>
        <v>0</v>
      </c>
      <c r="LW39" s="131">
        <f>Seniori!LW29</f>
        <v>0</v>
      </c>
      <c r="LX39" s="131">
        <f>Seniori!LX29</f>
        <v>0</v>
      </c>
      <c r="LY39" s="131">
        <f>Seniori!LY29</f>
        <v>0</v>
      </c>
      <c r="LZ39" s="131">
        <f>Seniori!LZ29</f>
        <v>0</v>
      </c>
      <c r="MA39" s="131">
        <f>Seniori!MA29</f>
        <v>0</v>
      </c>
      <c r="MB39" s="131">
        <f>Seniori!MB29</f>
        <v>0</v>
      </c>
      <c r="MC39" s="131">
        <f>Seniori!MC29</f>
        <v>0</v>
      </c>
      <c r="MD39" s="131">
        <f>Seniori!MD29</f>
        <v>0</v>
      </c>
      <c r="ME39" s="131">
        <f>Seniori!ME29</f>
        <v>0</v>
      </c>
    </row>
    <row r="40" spans="1:343" s="1" customFormat="1" ht="18" customHeight="1" x14ac:dyDescent="0.2">
      <c r="A40" s="12">
        <v>32</v>
      </c>
      <c r="B40" s="11" t="s">
        <v>135</v>
      </c>
      <c r="C40" s="1">
        <v>11639</v>
      </c>
      <c r="D40" s="1">
        <v>2016</v>
      </c>
      <c r="E40" s="84" t="s">
        <v>134</v>
      </c>
      <c r="F40" s="1">
        <v>7779</v>
      </c>
      <c r="G40" s="9" t="s">
        <v>224</v>
      </c>
      <c r="H40" s="4" t="s">
        <v>83</v>
      </c>
      <c r="I40" s="1">
        <f t="shared" si="4"/>
        <v>49</v>
      </c>
      <c r="J40" s="12">
        <f>SUM(I40:I41)</f>
        <v>56</v>
      </c>
      <c r="K40" s="131">
        <f>'Mladí jazdci'!K14</f>
        <v>0</v>
      </c>
      <c r="L40" s="131">
        <f>'Mladí jazdci'!L14</f>
        <v>0</v>
      </c>
      <c r="M40" s="131">
        <f>'Mladí jazdci'!M14</f>
        <v>0</v>
      </c>
      <c r="N40" s="131">
        <f>'Mladí jazdci'!N14</f>
        <v>0</v>
      </c>
      <c r="O40" s="131">
        <f>'Mladí jazdci'!O14</f>
        <v>0</v>
      </c>
      <c r="P40" s="131">
        <f>'Mladí jazdci'!P14</f>
        <v>0</v>
      </c>
      <c r="Q40" s="131">
        <f>'Mladí jazdci'!Q14</f>
        <v>0</v>
      </c>
      <c r="R40" s="131">
        <f>'Mladí jazdci'!R14</f>
        <v>0</v>
      </c>
      <c r="S40" s="131">
        <f>'Mladí jazdci'!S14</f>
        <v>0</v>
      </c>
      <c r="T40" s="131">
        <f>'Mladí jazdci'!T14</f>
        <v>0</v>
      </c>
      <c r="U40" s="131">
        <f>'Mladí jazdci'!U14</f>
        <v>0</v>
      </c>
      <c r="V40" s="131">
        <f>'Mladí jazdci'!V14</f>
        <v>0</v>
      </c>
      <c r="W40" s="131">
        <f>'Mladí jazdci'!W14</f>
        <v>0</v>
      </c>
      <c r="X40" s="131">
        <f>'Mladí jazdci'!X14</f>
        <v>0</v>
      </c>
      <c r="Y40" s="131">
        <f>'Mladí jazdci'!Y14</f>
        <v>0</v>
      </c>
      <c r="Z40" s="131">
        <f>'Mladí jazdci'!Z14</f>
        <v>0</v>
      </c>
      <c r="AA40" s="131">
        <f>'Mladí jazdci'!AA14</f>
        <v>0</v>
      </c>
      <c r="AB40" s="131">
        <f>'Mladí jazdci'!AB14</f>
        <v>0</v>
      </c>
      <c r="AC40" s="131">
        <f>'Mladí jazdci'!AC14</f>
        <v>0</v>
      </c>
      <c r="AD40" s="131">
        <f>'Mladí jazdci'!AD14</f>
        <v>0</v>
      </c>
      <c r="AE40" s="131">
        <f>'Mladí jazdci'!AE14</f>
        <v>0</v>
      </c>
      <c r="AF40" s="131">
        <f>'Mladí jazdci'!AF14</f>
        <v>0</v>
      </c>
      <c r="AG40" s="131">
        <f>'Mladí jazdci'!AG14</f>
        <v>0</v>
      </c>
      <c r="AH40" s="131">
        <f>'Mladí jazdci'!AH14</f>
        <v>0</v>
      </c>
      <c r="AI40" s="131">
        <f>'Mladí jazdci'!AI14</f>
        <v>0</v>
      </c>
      <c r="AJ40" s="131">
        <f>'Mladí jazdci'!AJ14</f>
        <v>7</v>
      </c>
      <c r="AK40" s="131">
        <f>'Mladí jazdci'!AK14</f>
        <v>0</v>
      </c>
      <c r="AL40" s="131">
        <f>'Mladí jazdci'!AL14</f>
        <v>0</v>
      </c>
      <c r="AM40" s="131">
        <f>'Mladí jazdci'!AM14</f>
        <v>0</v>
      </c>
      <c r="AN40" s="131">
        <f>'Mladí jazdci'!AN14</f>
        <v>0</v>
      </c>
      <c r="AO40" s="131">
        <f>'Mladí jazdci'!AO14</f>
        <v>0</v>
      </c>
      <c r="AP40" s="131">
        <f>'Mladí jazdci'!AP14</f>
        <v>0</v>
      </c>
      <c r="AQ40" s="131">
        <f>'Mladí jazdci'!AQ14</f>
        <v>0</v>
      </c>
      <c r="AR40" s="131">
        <f>'Mladí jazdci'!AR14</f>
        <v>0</v>
      </c>
      <c r="AS40" s="131">
        <f>'Mladí jazdci'!AS14</f>
        <v>0</v>
      </c>
      <c r="AT40" s="131">
        <f>'Mladí jazdci'!AT14</f>
        <v>0</v>
      </c>
      <c r="AU40" s="131">
        <f>'Mladí jazdci'!AU14</f>
        <v>0</v>
      </c>
      <c r="AV40" s="131">
        <f>'Mladí jazdci'!AV14</f>
        <v>0</v>
      </c>
      <c r="AW40" s="131">
        <f>'Mladí jazdci'!AW14</f>
        <v>0</v>
      </c>
      <c r="AX40" s="131">
        <f>'Mladí jazdci'!AX14</f>
        <v>0</v>
      </c>
      <c r="AY40" s="131">
        <f>'Mladí jazdci'!AY14</f>
        <v>0</v>
      </c>
      <c r="AZ40" s="131">
        <f>'Mladí jazdci'!AZ14</f>
        <v>0</v>
      </c>
      <c r="BA40" s="131">
        <f>'Mladí jazdci'!BA14</f>
        <v>0</v>
      </c>
      <c r="BB40" s="131">
        <f>'Mladí jazdci'!BB14</f>
        <v>0</v>
      </c>
      <c r="BC40" s="131">
        <f>'Mladí jazdci'!BC14</f>
        <v>0</v>
      </c>
      <c r="BD40" s="131">
        <f>'Mladí jazdci'!BD14</f>
        <v>0</v>
      </c>
      <c r="BE40" s="131">
        <f>'Mladí jazdci'!BE14</f>
        <v>0</v>
      </c>
      <c r="BF40" s="131">
        <f>'Mladí jazdci'!BF14</f>
        <v>0</v>
      </c>
      <c r="BG40" s="131">
        <f>'Mladí jazdci'!BG14</f>
        <v>0</v>
      </c>
      <c r="BH40" s="131">
        <f>'Mladí jazdci'!BH14</f>
        <v>0</v>
      </c>
      <c r="BI40" s="131">
        <f>'Mladí jazdci'!BI14</f>
        <v>0</v>
      </c>
      <c r="BJ40" s="131">
        <f>'Mladí jazdci'!BJ14</f>
        <v>7</v>
      </c>
      <c r="BK40" s="131">
        <f>'Mladí jazdci'!BK14</f>
        <v>0</v>
      </c>
      <c r="BL40" s="131">
        <f>'Mladí jazdci'!BL14</f>
        <v>0</v>
      </c>
      <c r="BM40" s="131">
        <f>'Mladí jazdci'!BM14</f>
        <v>0</v>
      </c>
      <c r="BN40" s="131">
        <f>'Mladí jazdci'!BN14</f>
        <v>0</v>
      </c>
      <c r="BO40" s="131">
        <f>'Mladí jazdci'!BO14</f>
        <v>0</v>
      </c>
      <c r="BP40" s="131">
        <f>'Mladí jazdci'!BP14</f>
        <v>0</v>
      </c>
      <c r="BQ40" s="131">
        <f>'Mladí jazdci'!BQ14</f>
        <v>0</v>
      </c>
      <c r="BR40" s="131">
        <f>'Mladí jazdci'!BR14</f>
        <v>0</v>
      </c>
      <c r="BS40" s="131">
        <f>'Mladí jazdci'!BS14</f>
        <v>0</v>
      </c>
      <c r="BT40" s="131">
        <f>'Mladí jazdci'!BT14</f>
        <v>0</v>
      </c>
      <c r="BU40" s="131">
        <f>'Mladí jazdci'!BU14</f>
        <v>0</v>
      </c>
      <c r="BV40" s="131">
        <f>'Mladí jazdci'!BV14</f>
        <v>0</v>
      </c>
      <c r="BW40" s="131">
        <f>'Mladí jazdci'!BW14</f>
        <v>0</v>
      </c>
      <c r="BX40" s="131">
        <f>'Mladí jazdci'!BX14</f>
        <v>0</v>
      </c>
      <c r="BY40" s="131">
        <f>'Mladí jazdci'!BY14</f>
        <v>0</v>
      </c>
      <c r="BZ40" s="131">
        <f>'Mladí jazdci'!BZ14</f>
        <v>0</v>
      </c>
      <c r="CA40" s="131">
        <f>'Mladí jazdci'!CA14</f>
        <v>0</v>
      </c>
      <c r="CB40" s="131">
        <f>'Mladí jazdci'!CB14</f>
        <v>0</v>
      </c>
      <c r="CC40" s="131">
        <f>'Mladí jazdci'!CC14</f>
        <v>0</v>
      </c>
      <c r="CD40" s="131">
        <f>'Mladí jazdci'!CD14</f>
        <v>0</v>
      </c>
      <c r="CE40" s="131">
        <f>'Mladí jazdci'!CE14</f>
        <v>0</v>
      </c>
      <c r="CF40" s="131">
        <f>'Mladí jazdci'!CF14</f>
        <v>0</v>
      </c>
      <c r="CG40" s="131">
        <f>'Mladí jazdci'!CG14</f>
        <v>0</v>
      </c>
      <c r="CH40" s="131">
        <f>'Mladí jazdci'!CH14</f>
        <v>0</v>
      </c>
      <c r="CI40" s="131">
        <f>'Mladí jazdci'!CI14</f>
        <v>0</v>
      </c>
      <c r="CJ40" s="131">
        <f>'Mladí jazdci'!CJ14</f>
        <v>0</v>
      </c>
      <c r="CK40" s="131">
        <f>'Mladí jazdci'!CK14</f>
        <v>0</v>
      </c>
      <c r="CL40" s="131">
        <f>'Mladí jazdci'!CL14</f>
        <v>0</v>
      </c>
      <c r="CM40" s="131">
        <f>'Mladí jazdci'!CM14</f>
        <v>0</v>
      </c>
      <c r="CN40" s="131">
        <f>'Mladí jazdci'!CN14</f>
        <v>0</v>
      </c>
      <c r="CO40" s="131">
        <f>'Mladí jazdci'!CO14</f>
        <v>0</v>
      </c>
      <c r="CP40" s="131">
        <f>'Mladí jazdci'!CP14</f>
        <v>0</v>
      </c>
      <c r="CQ40" s="131">
        <f>'Mladí jazdci'!CQ14</f>
        <v>0</v>
      </c>
      <c r="CR40" s="131">
        <f>'Mladí jazdci'!CR14</f>
        <v>0</v>
      </c>
      <c r="CS40" s="131">
        <f>'Mladí jazdci'!CS14</f>
        <v>0</v>
      </c>
      <c r="CT40" s="131">
        <f>'Mladí jazdci'!CT14</f>
        <v>0</v>
      </c>
      <c r="CU40" s="131">
        <f>'Mladí jazdci'!CU14</f>
        <v>0</v>
      </c>
      <c r="CV40" s="131">
        <f>'Mladí jazdci'!CV14</f>
        <v>0</v>
      </c>
      <c r="CW40" s="131">
        <f>'Mladí jazdci'!CW14</f>
        <v>0</v>
      </c>
      <c r="CX40" s="131">
        <f>'Mladí jazdci'!CX14</f>
        <v>0</v>
      </c>
      <c r="CY40" s="131">
        <f>'Mladí jazdci'!CY14</f>
        <v>0</v>
      </c>
      <c r="CZ40" s="131">
        <f>'Mladí jazdci'!CZ14</f>
        <v>0</v>
      </c>
      <c r="DA40" s="131">
        <f>'Mladí jazdci'!DA14</f>
        <v>0</v>
      </c>
      <c r="DB40" s="131">
        <f>'Mladí jazdci'!DB14</f>
        <v>0</v>
      </c>
      <c r="DC40" s="131">
        <f>'Mladí jazdci'!DC14</f>
        <v>0</v>
      </c>
      <c r="DD40" s="131">
        <f>'Mladí jazdci'!DD14</f>
        <v>0</v>
      </c>
      <c r="DE40" s="131">
        <f>'Mladí jazdci'!DE14</f>
        <v>0</v>
      </c>
      <c r="DF40" s="131">
        <f>'Mladí jazdci'!DF14</f>
        <v>0</v>
      </c>
      <c r="DG40" s="131">
        <f>'Mladí jazdci'!DG14</f>
        <v>0</v>
      </c>
      <c r="DH40" s="131">
        <f>'Mladí jazdci'!DH14</f>
        <v>0</v>
      </c>
      <c r="DI40" s="131">
        <f>'Mladí jazdci'!DI14</f>
        <v>0</v>
      </c>
      <c r="DJ40" s="131">
        <f>'Mladí jazdci'!DJ14</f>
        <v>0</v>
      </c>
      <c r="DK40" s="131">
        <f>'Mladí jazdci'!DK14</f>
        <v>0</v>
      </c>
      <c r="DL40" s="131">
        <f>'Mladí jazdci'!DL14</f>
        <v>0</v>
      </c>
      <c r="DM40" s="131">
        <f>'Mladí jazdci'!DM14</f>
        <v>0</v>
      </c>
      <c r="DN40" s="131">
        <f>'Mladí jazdci'!DN14</f>
        <v>0</v>
      </c>
      <c r="DO40" s="131">
        <f>'Mladí jazdci'!DO14</f>
        <v>0</v>
      </c>
      <c r="DP40" s="131">
        <f>'Mladí jazdci'!DP14</f>
        <v>0</v>
      </c>
      <c r="DQ40" s="131">
        <f>'Mladí jazdci'!DQ14</f>
        <v>0</v>
      </c>
      <c r="DR40" s="131">
        <f>'Mladí jazdci'!DR14</f>
        <v>0</v>
      </c>
      <c r="DS40" s="131">
        <f>'Mladí jazdci'!DS14</f>
        <v>0</v>
      </c>
      <c r="DT40" s="131">
        <f>'Mladí jazdci'!DT14</f>
        <v>0</v>
      </c>
      <c r="DU40" s="131">
        <f>'Mladí jazdci'!DU14</f>
        <v>0</v>
      </c>
      <c r="DV40" s="131">
        <f>'Mladí jazdci'!DV14</f>
        <v>0</v>
      </c>
      <c r="DW40" s="131">
        <f>'Mladí jazdci'!DW14</f>
        <v>0</v>
      </c>
      <c r="DX40" s="131">
        <f>'Mladí jazdci'!DX14</f>
        <v>0</v>
      </c>
      <c r="DY40" s="131">
        <f>'Mladí jazdci'!DY14</f>
        <v>0</v>
      </c>
      <c r="DZ40" s="131">
        <f>'Mladí jazdci'!DZ14</f>
        <v>0</v>
      </c>
      <c r="EA40" s="131">
        <f>'Mladí jazdci'!EA14</f>
        <v>0</v>
      </c>
      <c r="EB40" s="131">
        <f>'Mladí jazdci'!EB14</f>
        <v>0</v>
      </c>
      <c r="EC40" s="131">
        <f>'Mladí jazdci'!EC14</f>
        <v>0</v>
      </c>
      <c r="ED40" s="131">
        <f>'Mladí jazdci'!ED14</f>
        <v>0</v>
      </c>
      <c r="EE40" s="131">
        <f>'Mladí jazdci'!EE14</f>
        <v>0</v>
      </c>
      <c r="EF40" s="131">
        <f>'Mladí jazdci'!EF14</f>
        <v>0</v>
      </c>
      <c r="EG40" s="131">
        <f>'Mladí jazdci'!EG14</f>
        <v>0</v>
      </c>
      <c r="EH40" s="131">
        <f>'Mladí jazdci'!EH14</f>
        <v>0</v>
      </c>
      <c r="EI40" s="131">
        <f>'Mladí jazdci'!EI14</f>
        <v>0</v>
      </c>
      <c r="EJ40" s="131">
        <f>'Mladí jazdci'!EJ14</f>
        <v>0</v>
      </c>
      <c r="EK40" s="131">
        <f>'Mladí jazdci'!EK14</f>
        <v>0</v>
      </c>
      <c r="EL40" s="131">
        <f>'Mladí jazdci'!EL14</f>
        <v>0</v>
      </c>
      <c r="EM40" s="131">
        <f>'Mladí jazdci'!EM14</f>
        <v>5</v>
      </c>
      <c r="EN40" s="131">
        <f>'Mladí jazdci'!EN14</f>
        <v>0</v>
      </c>
      <c r="EO40" s="131">
        <f>'Mladí jazdci'!EO14</f>
        <v>0</v>
      </c>
      <c r="EP40" s="131">
        <f>'Mladí jazdci'!EP14</f>
        <v>0</v>
      </c>
      <c r="EQ40" s="131">
        <f>'Mladí jazdci'!EQ14</f>
        <v>2</v>
      </c>
      <c r="ER40" s="131">
        <f>'Mladí jazdci'!ER14</f>
        <v>0</v>
      </c>
      <c r="ES40" s="131">
        <f>'Mladí jazdci'!ES14</f>
        <v>0</v>
      </c>
      <c r="ET40" s="131">
        <f>'Mladí jazdci'!ET14</f>
        <v>0</v>
      </c>
      <c r="EU40" s="131">
        <f>'Mladí jazdci'!EU14</f>
        <v>0</v>
      </c>
      <c r="EV40" s="131">
        <f>'Mladí jazdci'!EV14</f>
        <v>0</v>
      </c>
      <c r="EW40" s="131">
        <f>'Mladí jazdci'!EW14</f>
        <v>5</v>
      </c>
      <c r="EX40" s="131">
        <f>'Mladí jazdci'!EX14</f>
        <v>0</v>
      </c>
      <c r="EY40" s="131">
        <f>'Mladí jazdci'!EY14</f>
        <v>0</v>
      </c>
      <c r="EZ40" s="131">
        <f>'Mladí jazdci'!EZ14</f>
        <v>0</v>
      </c>
      <c r="FA40" s="131">
        <f>'Mladí jazdci'!FA14</f>
        <v>0</v>
      </c>
      <c r="FB40" s="131">
        <f>'Mladí jazdci'!FB14</f>
        <v>0</v>
      </c>
      <c r="FC40" s="131">
        <f>'Mladí jazdci'!FC14</f>
        <v>0</v>
      </c>
      <c r="FD40" s="131">
        <f>'Mladí jazdci'!FD14</f>
        <v>0</v>
      </c>
      <c r="FE40" s="131">
        <f>'Mladí jazdci'!FE14</f>
        <v>0</v>
      </c>
      <c r="FF40" s="131">
        <f>'Mladí jazdci'!FF14</f>
        <v>0</v>
      </c>
      <c r="FG40" s="131">
        <f>'Mladí jazdci'!FG14</f>
        <v>0</v>
      </c>
      <c r="FH40" s="131">
        <f>'Mladí jazdci'!FH14</f>
        <v>0</v>
      </c>
      <c r="FI40" s="131">
        <f>'Mladí jazdci'!FI14</f>
        <v>0</v>
      </c>
      <c r="FJ40" s="131">
        <f>'Mladí jazdci'!FJ14</f>
        <v>0</v>
      </c>
      <c r="FK40" s="131">
        <f>'Mladí jazdci'!FK14</f>
        <v>0</v>
      </c>
      <c r="FL40" s="131">
        <f>'Mladí jazdci'!FL14</f>
        <v>0</v>
      </c>
      <c r="FM40" s="131">
        <f>'Mladí jazdci'!FM14</f>
        <v>0</v>
      </c>
      <c r="FN40" s="131">
        <f>'Mladí jazdci'!FN14</f>
        <v>0</v>
      </c>
      <c r="FO40" s="131">
        <f>'Mladí jazdci'!FO14</f>
        <v>0</v>
      </c>
      <c r="FP40" s="131">
        <f>'Mladí jazdci'!FP14</f>
        <v>0</v>
      </c>
      <c r="FQ40" s="131">
        <f>'Mladí jazdci'!FQ14</f>
        <v>0</v>
      </c>
      <c r="FR40" s="131">
        <f>'Mladí jazdci'!FR14</f>
        <v>0</v>
      </c>
      <c r="FS40" s="131">
        <f>'Mladí jazdci'!FS14</f>
        <v>0</v>
      </c>
      <c r="FT40" s="131">
        <f>'Mladí jazdci'!FT14</f>
        <v>0</v>
      </c>
      <c r="FU40" s="131">
        <f>'Mladí jazdci'!FU14</f>
        <v>0</v>
      </c>
      <c r="FV40" s="131">
        <f>'Mladí jazdci'!FV14</f>
        <v>0</v>
      </c>
      <c r="FW40" s="131">
        <f>'Mladí jazdci'!FW14</f>
        <v>0</v>
      </c>
      <c r="FX40" s="131">
        <f>'Mladí jazdci'!FX14</f>
        <v>0</v>
      </c>
      <c r="FY40" s="131">
        <f>'Mladí jazdci'!FY14</f>
        <v>0</v>
      </c>
      <c r="FZ40" s="131">
        <f>'Mladí jazdci'!FZ14</f>
        <v>0</v>
      </c>
      <c r="GA40" s="131">
        <f>'Mladí jazdci'!GA14</f>
        <v>0</v>
      </c>
      <c r="GB40" s="131">
        <f>'Mladí jazdci'!GB14</f>
        <v>0</v>
      </c>
      <c r="GC40" s="131">
        <f>'Mladí jazdci'!GC14</f>
        <v>0</v>
      </c>
      <c r="GD40" s="131">
        <f>'Mladí jazdci'!GD14</f>
        <v>0</v>
      </c>
      <c r="GE40" s="131">
        <f>'Mladí jazdci'!GE14</f>
        <v>0</v>
      </c>
      <c r="GF40" s="131">
        <f>'Mladí jazdci'!GF14</f>
        <v>0</v>
      </c>
      <c r="GG40" s="131">
        <f>'Mladí jazdci'!GG14</f>
        <v>0</v>
      </c>
      <c r="GH40" s="131">
        <f>'Mladí jazdci'!GH14</f>
        <v>0</v>
      </c>
      <c r="GI40" s="131">
        <f>'Mladí jazdci'!GI14</f>
        <v>0</v>
      </c>
      <c r="GJ40" s="131">
        <f>'Mladí jazdci'!GJ14</f>
        <v>0</v>
      </c>
      <c r="GK40" s="131">
        <f>'Mladí jazdci'!GK14</f>
        <v>0</v>
      </c>
      <c r="GL40" s="131">
        <f>'Mladí jazdci'!GL14</f>
        <v>0</v>
      </c>
      <c r="GM40" s="131">
        <f>'Mladí jazdci'!GM14</f>
        <v>0</v>
      </c>
      <c r="GN40" s="131">
        <f>'Mladí jazdci'!GN14</f>
        <v>0</v>
      </c>
      <c r="GO40" s="131">
        <f>'Mladí jazdci'!GO14</f>
        <v>0</v>
      </c>
      <c r="GP40" s="131">
        <f>'Mladí jazdci'!GP14</f>
        <v>0</v>
      </c>
      <c r="GQ40" s="131">
        <f>'Mladí jazdci'!GQ14</f>
        <v>0</v>
      </c>
      <c r="GR40" s="131">
        <f>'Mladí jazdci'!GR14</f>
        <v>0</v>
      </c>
      <c r="GS40" s="131">
        <f>'Mladí jazdci'!GS14</f>
        <v>0</v>
      </c>
      <c r="GT40" s="131">
        <f>'Mladí jazdci'!GT14</f>
        <v>0</v>
      </c>
      <c r="GU40" s="131">
        <f>'Mladí jazdci'!GU14</f>
        <v>0</v>
      </c>
      <c r="GV40" s="131">
        <f>'Mladí jazdci'!GV14</f>
        <v>0</v>
      </c>
      <c r="GW40" s="131">
        <f>'Mladí jazdci'!GW14</f>
        <v>0</v>
      </c>
      <c r="GX40" s="131">
        <f>'Mladí jazdci'!GX14</f>
        <v>0</v>
      </c>
      <c r="GY40" s="131">
        <f>'Mladí jazdci'!GY14</f>
        <v>0</v>
      </c>
      <c r="GZ40" s="131">
        <f>'Mladí jazdci'!GZ14</f>
        <v>0</v>
      </c>
      <c r="HA40" s="131">
        <f>'Mladí jazdci'!HA14</f>
        <v>0</v>
      </c>
      <c r="HB40" s="131">
        <f>'Mladí jazdci'!HB14</f>
        <v>0</v>
      </c>
      <c r="HC40" s="131">
        <f>'Mladí jazdci'!HC14</f>
        <v>0</v>
      </c>
      <c r="HD40" s="131">
        <f>'Mladí jazdci'!HD14</f>
        <v>0</v>
      </c>
      <c r="HE40" s="131">
        <f>'Mladí jazdci'!HE14</f>
        <v>0</v>
      </c>
      <c r="HF40" s="131">
        <f>'Mladí jazdci'!HF14</f>
        <v>0</v>
      </c>
      <c r="HG40" s="131">
        <f>'Mladí jazdci'!HG14</f>
        <v>0</v>
      </c>
      <c r="HH40" s="131">
        <f>'Mladí jazdci'!HH14</f>
        <v>0</v>
      </c>
      <c r="HI40" s="131">
        <f>'Mladí jazdci'!HI14</f>
        <v>0</v>
      </c>
      <c r="HJ40" s="131">
        <f>'Mladí jazdci'!HJ14</f>
        <v>0</v>
      </c>
      <c r="HK40" s="131">
        <f>'Mladí jazdci'!HK14</f>
        <v>0</v>
      </c>
      <c r="HL40" s="131">
        <f>'Mladí jazdci'!HL14</f>
        <v>0</v>
      </c>
      <c r="HM40" s="131">
        <f>'Mladí jazdci'!HM14</f>
        <v>0</v>
      </c>
      <c r="HN40" s="131">
        <f>'Mladí jazdci'!HN14</f>
        <v>0</v>
      </c>
      <c r="HO40" s="131">
        <f>'Mladí jazdci'!HO14</f>
        <v>0</v>
      </c>
      <c r="HP40" s="131">
        <f>'Mladí jazdci'!HP14</f>
        <v>0</v>
      </c>
      <c r="HQ40" s="131">
        <f>'Mladí jazdci'!HQ14</f>
        <v>0</v>
      </c>
      <c r="HR40" s="131">
        <f>'Mladí jazdci'!HR14</f>
        <v>0</v>
      </c>
      <c r="HS40" s="131">
        <f>'Mladí jazdci'!HS14</f>
        <v>0</v>
      </c>
      <c r="HT40" s="131">
        <f>'Mladí jazdci'!HT14</f>
        <v>0</v>
      </c>
      <c r="HU40" s="131">
        <f>'Mladí jazdci'!HU14</f>
        <v>0</v>
      </c>
      <c r="HV40" s="131">
        <f>'Mladí jazdci'!HV14</f>
        <v>0</v>
      </c>
      <c r="HW40" s="131">
        <f>'Mladí jazdci'!HW14</f>
        <v>0</v>
      </c>
      <c r="HX40" s="131">
        <f>'Mladí jazdci'!HX14</f>
        <v>0</v>
      </c>
      <c r="HY40" s="131">
        <f>'Mladí jazdci'!HY14</f>
        <v>0</v>
      </c>
      <c r="HZ40" s="131">
        <f>'Mladí jazdci'!HZ14</f>
        <v>0</v>
      </c>
      <c r="IA40" s="131">
        <f>'Mladí jazdci'!IA14</f>
        <v>0</v>
      </c>
      <c r="IB40" s="131">
        <f>'Mladí jazdci'!IB14</f>
        <v>0</v>
      </c>
      <c r="IC40" s="131">
        <f>'Mladí jazdci'!IC14</f>
        <v>0</v>
      </c>
      <c r="ID40" s="131">
        <f>'Mladí jazdci'!ID14</f>
        <v>0</v>
      </c>
      <c r="IE40" s="131">
        <f>'Mladí jazdci'!IE14</f>
        <v>0</v>
      </c>
      <c r="IF40" s="131">
        <f>'Mladí jazdci'!IF14</f>
        <v>0</v>
      </c>
      <c r="IG40" s="131">
        <f>'Mladí jazdci'!IG14</f>
        <v>0</v>
      </c>
      <c r="IH40" s="131">
        <f>'Mladí jazdci'!IH14</f>
        <v>0</v>
      </c>
      <c r="II40" s="131">
        <f>'Mladí jazdci'!II14</f>
        <v>0</v>
      </c>
      <c r="IJ40" s="131">
        <f>'Mladí jazdci'!IJ14</f>
        <v>2</v>
      </c>
      <c r="IK40" s="131">
        <f>'Mladí jazdci'!IK14</f>
        <v>0</v>
      </c>
      <c r="IL40" s="131">
        <f>'Mladí jazdci'!IL14</f>
        <v>0</v>
      </c>
      <c r="IM40" s="131">
        <f>'Mladí jazdci'!IM14</f>
        <v>0</v>
      </c>
      <c r="IN40" s="131">
        <f>'Mladí jazdci'!IN14</f>
        <v>6</v>
      </c>
      <c r="IO40" s="131" t="str">
        <f>'Mladí jazdci'!IO14</f>
        <v>x</v>
      </c>
      <c r="IP40" s="131">
        <f>'Mladí jazdci'!IP14</f>
        <v>0</v>
      </c>
      <c r="IQ40" s="131">
        <f>'Mladí jazdci'!IQ14</f>
        <v>0</v>
      </c>
      <c r="IR40" s="131">
        <f>'Mladí jazdci'!IR14</f>
        <v>0</v>
      </c>
      <c r="IS40" s="131">
        <f>'Mladí jazdci'!IS14</f>
        <v>0</v>
      </c>
      <c r="IT40" s="131">
        <f>'Mladí jazdci'!IT14</f>
        <v>0</v>
      </c>
      <c r="IU40" s="131">
        <f>'Mladí jazdci'!IU14</f>
        <v>7</v>
      </c>
      <c r="IV40" s="131">
        <f>'Mladí jazdci'!IV14</f>
        <v>0</v>
      </c>
      <c r="IW40" s="131">
        <f>'Mladí jazdci'!IW14</f>
        <v>0</v>
      </c>
      <c r="IX40" s="131">
        <f>'Mladí jazdci'!IX14</f>
        <v>0</v>
      </c>
      <c r="IY40" s="131">
        <f>'Mladí jazdci'!IY14</f>
        <v>0</v>
      </c>
      <c r="IZ40" s="131">
        <f>'Mladí jazdci'!IZ14</f>
        <v>0</v>
      </c>
      <c r="JA40" s="131">
        <f>'Mladí jazdci'!JA14</f>
        <v>0</v>
      </c>
      <c r="JB40" s="131">
        <f>'Mladí jazdci'!JB14</f>
        <v>0</v>
      </c>
      <c r="JC40" s="131">
        <f>'Mladí jazdci'!JC14</f>
        <v>0</v>
      </c>
      <c r="JD40" s="131">
        <f>'Mladí jazdci'!JD14</f>
        <v>0</v>
      </c>
      <c r="JE40" s="131">
        <f>'Mladí jazdci'!JE14</f>
        <v>0</v>
      </c>
      <c r="JF40" s="131">
        <f>'Mladí jazdci'!JF14</f>
        <v>0</v>
      </c>
      <c r="JG40" s="131">
        <f>'Mladí jazdci'!JG14</f>
        <v>0</v>
      </c>
      <c r="JH40" s="131">
        <f>'Mladí jazdci'!JH14</f>
        <v>0</v>
      </c>
      <c r="JI40" s="131">
        <f>'Mladí jazdci'!JI14</f>
        <v>0</v>
      </c>
      <c r="JJ40" s="131">
        <f>'Mladí jazdci'!JJ14</f>
        <v>0</v>
      </c>
      <c r="JK40" s="131">
        <f>'Mladí jazdci'!JK14</f>
        <v>0</v>
      </c>
      <c r="JL40" s="131">
        <f>'Mladí jazdci'!JL14</f>
        <v>0</v>
      </c>
      <c r="JM40" s="131">
        <f>'Mladí jazdci'!JM14</f>
        <v>0</v>
      </c>
      <c r="JN40" s="131">
        <f>'Mladí jazdci'!JN14</f>
        <v>0</v>
      </c>
      <c r="JO40" s="131">
        <f>'Mladí jazdci'!JO14</f>
        <v>0</v>
      </c>
      <c r="JP40" s="131">
        <f>'Mladí jazdci'!JP14</f>
        <v>0</v>
      </c>
      <c r="JQ40" s="131">
        <f>'Mladí jazdci'!JQ14</f>
        <v>0</v>
      </c>
      <c r="JR40" s="131">
        <f>'Mladí jazdci'!JR14</f>
        <v>0</v>
      </c>
      <c r="JS40" s="131">
        <f>'Mladí jazdci'!JS14</f>
        <v>0</v>
      </c>
      <c r="JT40" s="131">
        <f>'Mladí jazdci'!JT14</f>
        <v>0</v>
      </c>
      <c r="JU40" s="131">
        <f>'Mladí jazdci'!JU14</f>
        <v>0</v>
      </c>
      <c r="JV40" s="131">
        <f>'Mladí jazdci'!JV14</f>
        <v>0</v>
      </c>
      <c r="JW40" s="131">
        <f>'Mladí jazdci'!JW14</f>
        <v>0</v>
      </c>
      <c r="JX40" s="131">
        <f>'Mladí jazdci'!JX14</f>
        <v>0</v>
      </c>
      <c r="JY40" s="131">
        <f>'Mladí jazdci'!JY14</f>
        <v>0</v>
      </c>
      <c r="JZ40" s="131">
        <f>'Mladí jazdci'!JZ14</f>
        <v>0</v>
      </c>
      <c r="KA40" s="131">
        <f>'Mladí jazdci'!KA14</f>
        <v>0</v>
      </c>
      <c r="KB40" s="131">
        <f>'Mladí jazdci'!KB14</f>
        <v>0</v>
      </c>
      <c r="KC40" s="131">
        <f>'Mladí jazdci'!KC14</f>
        <v>0</v>
      </c>
      <c r="KD40" s="131">
        <f>'Mladí jazdci'!KD14</f>
        <v>0</v>
      </c>
      <c r="KE40" s="131">
        <f>'Mladí jazdci'!KE14</f>
        <v>0</v>
      </c>
      <c r="KF40" s="131">
        <f>'Mladí jazdci'!KF14</f>
        <v>0</v>
      </c>
      <c r="KG40" s="131">
        <f>'Mladí jazdci'!KG14</f>
        <v>0</v>
      </c>
      <c r="KH40" s="131">
        <f>'Mladí jazdci'!KH14</f>
        <v>0</v>
      </c>
      <c r="KI40" s="131">
        <f>'Mladí jazdci'!KI14</f>
        <v>0</v>
      </c>
      <c r="KJ40" s="131">
        <f>'Mladí jazdci'!KJ14</f>
        <v>0</v>
      </c>
      <c r="KK40" s="131">
        <f>'Mladí jazdci'!KK14</f>
        <v>0</v>
      </c>
      <c r="KL40" s="131">
        <f>'Mladí jazdci'!KL14</f>
        <v>0</v>
      </c>
      <c r="KM40" s="131">
        <f>'Mladí jazdci'!KM14</f>
        <v>0</v>
      </c>
      <c r="KN40" s="131">
        <f>'Mladí jazdci'!KN14</f>
        <v>0</v>
      </c>
      <c r="KO40" s="131">
        <f>'Mladí jazdci'!KO14</f>
        <v>0</v>
      </c>
      <c r="KP40" s="131">
        <f>'Mladí jazdci'!KP14</f>
        <v>0</v>
      </c>
      <c r="KQ40" s="131">
        <f>'Mladí jazdci'!KQ14</f>
        <v>0</v>
      </c>
      <c r="KR40" s="131">
        <f>'Mladí jazdci'!KR14</f>
        <v>0</v>
      </c>
      <c r="KS40" s="131">
        <f>'Mladí jazdci'!KS14</f>
        <v>0</v>
      </c>
      <c r="KT40" s="131">
        <f>'Mladí jazdci'!KT14</f>
        <v>0</v>
      </c>
      <c r="KU40" s="131">
        <f>'Mladí jazdci'!KU14</f>
        <v>0</v>
      </c>
      <c r="KV40" s="131">
        <f>'Mladí jazdci'!KV14</f>
        <v>8</v>
      </c>
      <c r="KW40" s="131">
        <f>'Mladí jazdci'!KW14</f>
        <v>0</v>
      </c>
      <c r="KX40" s="131">
        <f>'Mladí jazdci'!KX14</f>
        <v>0</v>
      </c>
      <c r="KY40" s="131">
        <f>'Mladí jazdci'!KY14</f>
        <v>0</v>
      </c>
      <c r="KZ40" s="131">
        <f>'Mladí jazdci'!KZ14</f>
        <v>0</v>
      </c>
      <c r="LA40" s="131">
        <f>'Mladí jazdci'!LA14</f>
        <v>0</v>
      </c>
      <c r="LB40" s="131">
        <f>'Mladí jazdci'!LB14</f>
        <v>0</v>
      </c>
      <c r="LC40" s="131">
        <f>'Mladí jazdci'!LC14</f>
        <v>0</v>
      </c>
      <c r="LD40" s="131">
        <f>'Mladí jazdci'!LD14</f>
        <v>0</v>
      </c>
      <c r="LE40" s="131">
        <f>'Mladí jazdci'!LE14</f>
        <v>0</v>
      </c>
      <c r="LF40" s="131">
        <f>'Mladí jazdci'!LF14</f>
        <v>0</v>
      </c>
      <c r="LG40" s="131">
        <f>'Mladí jazdci'!LG14</f>
        <v>0</v>
      </c>
      <c r="LH40" s="131">
        <f>'Mladí jazdci'!LH14</f>
        <v>0</v>
      </c>
      <c r="LI40" s="131">
        <f>'Mladí jazdci'!LI14</f>
        <v>0</v>
      </c>
      <c r="LJ40" s="131">
        <f>'Mladí jazdci'!LJ14</f>
        <v>0</v>
      </c>
      <c r="LK40" s="131">
        <f>'Mladí jazdci'!LK14</f>
        <v>0</v>
      </c>
      <c r="LL40" s="131">
        <f>'Mladí jazdci'!LL14</f>
        <v>0</v>
      </c>
      <c r="LM40" s="131">
        <f>'Mladí jazdci'!LM14</f>
        <v>0</v>
      </c>
      <c r="LN40" s="131">
        <f>'Mladí jazdci'!LN14</f>
        <v>0</v>
      </c>
      <c r="LO40" s="131">
        <f>'Mladí jazdci'!LO14</f>
        <v>0</v>
      </c>
      <c r="LP40" s="131">
        <f>'Mladí jazdci'!LP14</f>
        <v>0</v>
      </c>
      <c r="LQ40" s="131">
        <f>'Mladí jazdci'!LQ14</f>
        <v>0</v>
      </c>
      <c r="LR40" s="131">
        <f>'Mladí jazdci'!LR14</f>
        <v>0</v>
      </c>
      <c r="LS40" s="131">
        <f>'Mladí jazdci'!LS14</f>
        <v>0</v>
      </c>
      <c r="LT40" s="131">
        <f>'Mladí jazdci'!LT14</f>
        <v>0</v>
      </c>
      <c r="LU40" s="131">
        <f>'Mladí jazdci'!LU14</f>
        <v>0</v>
      </c>
      <c r="LV40" s="131">
        <f>'Mladí jazdci'!LV14</f>
        <v>0</v>
      </c>
      <c r="LW40" s="131">
        <f>'Mladí jazdci'!LW14</f>
        <v>0</v>
      </c>
      <c r="LX40" s="131">
        <f>'Mladí jazdci'!LX14</f>
        <v>0</v>
      </c>
      <c r="LY40" s="131">
        <f>'Mladí jazdci'!LY14</f>
        <v>0</v>
      </c>
      <c r="LZ40" s="131">
        <f>'Mladí jazdci'!LZ14</f>
        <v>0</v>
      </c>
      <c r="MA40" s="131">
        <f>'Mladí jazdci'!MA14</f>
        <v>0</v>
      </c>
      <c r="MB40" s="131">
        <f>'Mladí jazdci'!MB14</f>
        <v>0</v>
      </c>
      <c r="MC40" s="131">
        <f>'Mladí jazdci'!MC14</f>
        <v>0</v>
      </c>
      <c r="MD40" s="131">
        <f>'Mladí jazdci'!MD14</f>
        <v>0</v>
      </c>
      <c r="ME40" s="131">
        <f>'Mladí jazdci'!ME14</f>
        <v>0</v>
      </c>
    </row>
    <row r="41" spans="1:343" s="1" customFormat="1" ht="18" customHeight="1" x14ac:dyDescent="0.2">
      <c r="A41" s="12"/>
      <c r="B41" s="11"/>
      <c r="E41" s="84" t="s">
        <v>65</v>
      </c>
      <c r="F41" s="1">
        <v>3848</v>
      </c>
      <c r="G41" s="9" t="s">
        <v>222</v>
      </c>
      <c r="H41" s="4" t="s">
        <v>66</v>
      </c>
      <c r="I41" s="1">
        <f t="shared" si="4"/>
        <v>7</v>
      </c>
      <c r="J41" s="39"/>
      <c r="K41" s="131">
        <f>Seniori!K73</f>
        <v>0</v>
      </c>
      <c r="L41" s="131">
        <f>Seniori!L73</f>
        <v>0</v>
      </c>
      <c r="M41" s="131">
        <f>Seniori!M73</f>
        <v>0</v>
      </c>
      <c r="N41" s="131">
        <f>Seniori!N73</f>
        <v>0</v>
      </c>
      <c r="O41" s="131">
        <f>Seniori!O73</f>
        <v>0</v>
      </c>
      <c r="P41" s="131">
        <f>Seniori!P73</f>
        <v>0</v>
      </c>
      <c r="Q41" s="131">
        <f>Seniori!Q73</f>
        <v>0</v>
      </c>
      <c r="R41" s="131">
        <f>Seniori!R73</f>
        <v>0</v>
      </c>
      <c r="S41" s="131">
        <f>Seniori!S73</f>
        <v>0</v>
      </c>
      <c r="T41" s="131">
        <f>Seniori!T73</f>
        <v>0</v>
      </c>
      <c r="U41" s="131">
        <f>Seniori!U73</f>
        <v>0</v>
      </c>
      <c r="V41" s="131">
        <f>Seniori!V73</f>
        <v>0</v>
      </c>
      <c r="W41" s="131">
        <f>Seniori!W73</f>
        <v>0</v>
      </c>
      <c r="X41" s="131">
        <f>Seniori!X73</f>
        <v>0</v>
      </c>
      <c r="Y41" s="131">
        <f>Seniori!Y73</f>
        <v>0</v>
      </c>
      <c r="Z41" s="131">
        <f>Seniori!Z73</f>
        <v>0</v>
      </c>
      <c r="AA41" s="131">
        <f>Seniori!AA73</f>
        <v>0</v>
      </c>
      <c r="AB41" s="131">
        <f>Seniori!AB73</f>
        <v>0</v>
      </c>
      <c r="AC41" s="131">
        <f>Seniori!AC73</f>
        <v>0</v>
      </c>
      <c r="AD41" s="131">
        <f>Seniori!AD73</f>
        <v>0</v>
      </c>
      <c r="AE41" s="131">
        <f>Seniori!AE73</f>
        <v>0</v>
      </c>
      <c r="AF41" s="131">
        <f>Seniori!AF73</f>
        <v>0</v>
      </c>
      <c r="AG41" s="131">
        <f>Seniori!AG73</f>
        <v>0</v>
      </c>
      <c r="AH41" s="131">
        <f>Seniori!AH73</f>
        <v>0</v>
      </c>
      <c r="AI41" s="131">
        <f>Seniori!AI73</f>
        <v>0</v>
      </c>
      <c r="AJ41" s="131">
        <f>Seniori!AJ73</f>
        <v>0</v>
      </c>
      <c r="AK41" s="131">
        <f>Seniori!AK73</f>
        <v>0</v>
      </c>
      <c r="AL41" s="131">
        <f>Seniori!AL73</f>
        <v>0</v>
      </c>
      <c r="AM41" s="131">
        <f>Seniori!AM73</f>
        <v>0</v>
      </c>
      <c r="AN41" s="131">
        <f>Seniori!AN73</f>
        <v>0</v>
      </c>
      <c r="AO41" s="131">
        <f>Seniori!AO73</f>
        <v>0</v>
      </c>
      <c r="AP41" s="131">
        <f>Seniori!AP73</f>
        <v>0</v>
      </c>
      <c r="AQ41" s="131">
        <f>Seniori!AQ73</f>
        <v>0</v>
      </c>
      <c r="AR41" s="131">
        <f>Seniori!AR73</f>
        <v>0</v>
      </c>
      <c r="AS41" s="131">
        <f>Seniori!AS73</f>
        <v>0</v>
      </c>
      <c r="AT41" s="131">
        <f>Seniori!AT73</f>
        <v>0</v>
      </c>
      <c r="AU41" s="131">
        <f>Seniori!AU73</f>
        <v>0</v>
      </c>
      <c r="AV41" s="131">
        <f>Seniori!AV73</f>
        <v>0</v>
      </c>
      <c r="AW41" s="131">
        <f>Seniori!AW73</f>
        <v>0</v>
      </c>
      <c r="AX41" s="131">
        <f>Seniori!AX73</f>
        <v>0</v>
      </c>
      <c r="AY41" s="131">
        <f>Seniori!AY73</f>
        <v>0</v>
      </c>
      <c r="AZ41" s="131">
        <f>Seniori!AZ73</f>
        <v>0</v>
      </c>
      <c r="BA41" s="131">
        <f>Seniori!BA73</f>
        <v>0</v>
      </c>
      <c r="BB41" s="131">
        <f>Seniori!BB73</f>
        <v>0</v>
      </c>
      <c r="BC41" s="131">
        <f>Seniori!BC73</f>
        <v>0</v>
      </c>
      <c r="BD41" s="131">
        <f>Seniori!BD73</f>
        <v>0</v>
      </c>
      <c r="BE41" s="131">
        <f>Seniori!BE73</f>
        <v>0</v>
      </c>
      <c r="BF41" s="131">
        <f>Seniori!BF73</f>
        <v>0</v>
      </c>
      <c r="BG41" s="131">
        <f>Seniori!BG73</f>
        <v>0</v>
      </c>
      <c r="BH41" s="131">
        <f>Seniori!BH73</f>
        <v>0</v>
      </c>
      <c r="BI41" s="131">
        <f>Seniori!BI73</f>
        <v>0</v>
      </c>
      <c r="BJ41" s="131">
        <f>Seniori!BJ73</f>
        <v>0</v>
      </c>
      <c r="BK41" s="131">
        <f>Seniori!BK73</f>
        <v>0</v>
      </c>
      <c r="BL41" s="131">
        <f>Seniori!BL73</f>
        <v>0</v>
      </c>
      <c r="BM41" s="131">
        <f>Seniori!BM73</f>
        <v>0</v>
      </c>
      <c r="BN41" s="131">
        <f>Seniori!BN73</f>
        <v>0</v>
      </c>
      <c r="BO41" s="131">
        <f>Seniori!BO73</f>
        <v>0</v>
      </c>
      <c r="BP41" s="131">
        <f>Seniori!BP73</f>
        <v>0</v>
      </c>
      <c r="BQ41" s="131">
        <f>Seniori!BQ73</f>
        <v>0</v>
      </c>
      <c r="BR41" s="131">
        <f>Seniori!BR73</f>
        <v>0</v>
      </c>
      <c r="BS41" s="131">
        <f>Seniori!BS73</f>
        <v>0</v>
      </c>
      <c r="BT41" s="131">
        <f>Seniori!BT73</f>
        <v>0</v>
      </c>
      <c r="BU41" s="131">
        <f>Seniori!BU73</f>
        <v>0</v>
      </c>
      <c r="BV41" s="131">
        <f>Seniori!BV73</f>
        <v>0</v>
      </c>
      <c r="BW41" s="131">
        <f>Seniori!BW73</f>
        <v>0</v>
      </c>
      <c r="BX41" s="131">
        <f>Seniori!BX73</f>
        <v>0</v>
      </c>
      <c r="BY41" s="131">
        <f>Seniori!BY73</f>
        <v>0</v>
      </c>
      <c r="BZ41" s="131">
        <f>Seniori!BZ73</f>
        <v>0</v>
      </c>
      <c r="CA41" s="131">
        <f>Seniori!CA73</f>
        <v>0</v>
      </c>
      <c r="CB41" s="131">
        <f>Seniori!CB73</f>
        <v>0</v>
      </c>
      <c r="CC41" s="131">
        <f>Seniori!CC73</f>
        <v>0</v>
      </c>
      <c r="CD41" s="131">
        <f>Seniori!CD73</f>
        <v>0</v>
      </c>
      <c r="CE41" s="131">
        <f>Seniori!CE73</f>
        <v>0</v>
      </c>
      <c r="CF41" s="131">
        <f>Seniori!CF73</f>
        <v>0</v>
      </c>
      <c r="CG41" s="131">
        <f>Seniori!CG73</f>
        <v>0</v>
      </c>
      <c r="CH41" s="131">
        <f>Seniori!CH73</f>
        <v>0</v>
      </c>
      <c r="CI41" s="131">
        <f>Seniori!CI73</f>
        <v>0</v>
      </c>
      <c r="CJ41" s="131">
        <f>Seniori!CJ73</f>
        <v>0</v>
      </c>
      <c r="CK41" s="131">
        <f>Seniori!CK73</f>
        <v>0</v>
      </c>
      <c r="CL41" s="131">
        <f>Seniori!CL73</f>
        <v>0</v>
      </c>
      <c r="CM41" s="131">
        <f>Seniori!CM73</f>
        <v>0</v>
      </c>
      <c r="CN41" s="131">
        <f>Seniori!CN73</f>
        <v>0</v>
      </c>
      <c r="CO41" s="131">
        <f>Seniori!CO73</f>
        <v>0</v>
      </c>
      <c r="CP41" s="131">
        <f>Seniori!CP73</f>
        <v>0</v>
      </c>
      <c r="CQ41" s="131">
        <f>Seniori!CQ73</f>
        <v>0</v>
      </c>
      <c r="CR41" s="131">
        <f>Seniori!CR73</f>
        <v>0</v>
      </c>
      <c r="CS41" s="131">
        <f>Seniori!CS73</f>
        <v>0</v>
      </c>
      <c r="CT41" s="131">
        <f>Seniori!CT73</f>
        <v>0</v>
      </c>
      <c r="CU41" s="131">
        <f>Seniori!CU73</f>
        <v>0</v>
      </c>
      <c r="CV41" s="131">
        <f>Seniori!CV73</f>
        <v>0</v>
      </c>
      <c r="CW41" s="131">
        <f>Seniori!CW73</f>
        <v>0</v>
      </c>
      <c r="CX41" s="131">
        <f>Seniori!CX73</f>
        <v>0</v>
      </c>
      <c r="CY41" s="131">
        <f>Seniori!CY73</f>
        <v>0</v>
      </c>
      <c r="CZ41" s="131">
        <f>Seniori!CZ73</f>
        <v>0</v>
      </c>
      <c r="DA41" s="131">
        <f>Seniori!DA73</f>
        <v>0</v>
      </c>
      <c r="DB41" s="131">
        <f>Seniori!DB73</f>
        <v>0</v>
      </c>
      <c r="DC41" s="131">
        <f>Seniori!DC73</f>
        <v>0</v>
      </c>
      <c r="DD41" s="131">
        <f>Seniori!DD73</f>
        <v>0</v>
      </c>
      <c r="DE41" s="131">
        <f>Seniori!DE73</f>
        <v>0</v>
      </c>
      <c r="DF41" s="131">
        <f>Seniori!DF73</f>
        <v>0</v>
      </c>
      <c r="DG41" s="131">
        <f>Seniori!DG73</f>
        <v>0</v>
      </c>
      <c r="DH41" s="131">
        <f>Seniori!DH73</f>
        <v>0</v>
      </c>
      <c r="DI41" s="131">
        <f>Seniori!DI73</f>
        <v>0</v>
      </c>
      <c r="DJ41" s="131">
        <f>Seniori!DJ73</f>
        <v>0</v>
      </c>
      <c r="DK41" s="131">
        <f>Seniori!DK73</f>
        <v>0</v>
      </c>
      <c r="DL41" s="131">
        <f>Seniori!DL73</f>
        <v>0</v>
      </c>
      <c r="DM41" s="131">
        <f>Seniori!DM73</f>
        <v>0</v>
      </c>
      <c r="DN41" s="131">
        <f>Seniori!DN73</f>
        <v>0</v>
      </c>
      <c r="DO41" s="131">
        <f>Seniori!DO73</f>
        <v>0</v>
      </c>
      <c r="DP41" s="131">
        <f>Seniori!DP73</f>
        <v>0</v>
      </c>
      <c r="DQ41" s="131">
        <f>Seniori!DQ73</f>
        <v>0</v>
      </c>
      <c r="DR41" s="131">
        <f>Seniori!DR73</f>
        <v>0</v>
      </c>
      <c r="DS41" s="131">
        <f>Seniori!DS73</f>
        <v>0</v>
      </c>
      <c r="DT41" s="131">
        <f>Seniori!DT73</f>
        <v>0</v>
      </c>
      <c r="DU41" s="131">
        <f>Seniori!DU73</f>
        <v>0</v>
      </c>
      <c r="DV41" s="131">
        <f>Seniori!DV73</f>
        <v>0</v>
      </c>
      <c r="DW41" s="131">
        <f>Seniori!DW73</f>
        <v>0</v>
      </c>
      <c r="DX41" s="131">
        <f>Seniori!DX73</f>
        <v>0</v>
      </c>
      <c r="DY41" s="131">
        <f>Seniori!DY73</f>
        <v>0</v>
      </c>
      <c r="DZ41" s="131">
        <f>Seniori!DZ73</f>
        <v>0</v>
      </c>
      <c r="EA41" s="131">
        <f>Seniori!EA73</f>
        <v>0</v>
      </c>
      <c r="EB41" s="131">
        <f>Seniori!EB73</f>
        <v>0</v>
      </c>
      <c r="EC41" s="131">
        <f>Seniori!EC73</f>
        <v>0</v>
      </c>
      <c r="ED41" s="131">
        <f>Seniori!ED73</f>
        <v>0</v>
      </c>
      <c r="EE41" s="131">
        <f>Seniori!EE73</f>
        <v>0</v>
      </c>
      <c r="EF41" s="131">
        <f>Seniori!EF73</f>
        <v>0</v>
      </c>
      <c r="EG41" s="131">
        <f>Seniori!EG73</f>
        <v>0</v>
      </c>
      <c r="EH41" s="131">
        <f>Seniori!EH73</f>
        <v>0</v>
      </c>
      <c r="EI41" s="131">
        <f>Seniori!EI73</f>
        <v>0</v>
      </c>
      <c r="EJ41" s="131">
        <f>Seniori!EJ73</f>
        <v>0</v>
      </c>
      <c r="EK41" s="131">
        <f>Seniori!EK73</f>
        <v>0</v>
      </c>
      <c r="EL41" s="131">
        <f>Seniori!EL73</f>
        <v>0</v>
      </c>
      <c r="EM41" s="131">
        <f>Seniori!EM73</f>
        <v>0</v>
      </c>
      <c r="EN41" s="131">
        <f>Seniori!EN73</f>
        <v>0</v>
      </c>
      <c r="EO41" s="131">
        <f>Seniori!EO73</f>
        <v>0</v>
      </c>
      <c r="EP41" s="131">
        <f>Seniori!EP73</f>
        <v>0</v>
      </c>
      <c r="EQ41" s="131">
        <f>Seniori!EQ73</f>
        <v>0</v>
      </c>
      <c r="ER41" s="131">
        <f>Seniori!ER73</f>
        <v>0</v>
      </c>
      <c r="ES41" s="131">
        <f>Seniori!ES73</f>
        <v>0</v>
      </c>
      <c r="ET41" s="131">
        <f>Seniori!ET73</f>
        <v>0</v>
      </c>
      <c r="EU41" s="131">
        <f>Seniori!EU73</f>
        <v>0</v>
      </c>
      <c r="EV41" s="131">
        <f>Seniori!EV73</f>
        <v>0</v>
      </c>
      <c r="EW41" s="131">
        <f>Seniori!EW73</f>
        <v>0</v>
      </c>
      <c r="EX41" s="131">
        <f>Seniori!EX73</f>
        <v>0</v>
      </c>
      <c r="EY41" s="131">
        <f>Seniori!EY73</f>
        <v>0</v>
      </c>
      <c r="EZ41" s="131">
        <f>Seniori!EZ73</f>
        <v>0</v>
      </c>
      <c r="FA41" s="131">
        <f>Seniori!FA73</f>
        <v>0</v>
      </c>
      <c r="FB41" s="131">
        <f>Seniori!FB73</f>
        <v>0</v>
      </c>
      <c r="FC41" s="131">
        <f>Seniori!FC73</f>
        <v>0</v>
      </c>
      <c r="FD41" s="131">
        <f>Seniori!FD73</f>
        <v>0</v>
      </c>
      <c r="FE41" s="131">
        <f>Seniori!FE73</f>
        <v>0</v>
      </c>
      <c r="FF41" s="131">
        <f>Seniori!FF73</f>
        <v>0</v>
      </c>
      <c r="FG41" s="131">
        <f>Seniori!FG73</f>
        <v>0</v>
      </c>
      <c r="FH41" s="131">
        <f>Seniori!FH73</f>
        <v>0</v>
      </c>
      <c r="FI41" s="131">
        <f>Seniori!FI73</f>
        <v>0</v>
      </c>
      <c r="FJ41" s="131">
        <f>Seniori!FJ73</f>
        <v>0</v>
      </c>
      <c r="FK41" s="131">
        <f>Seniori!FK73</f>
        <v>0</v>
      </c>
      <c r="FL41" s="131">
        <f>Seniori!FL73</f>
        <v>0</v>
      </c>
      <c r="FM41" s="131">
        <f>Seniori!FM73</f>
        <v>0</v>
      </c>
      <c r="FN41" s="131">
        <f>Seniori!FN73</f>
        <v>0</v>
      </c>
      <c r="FO41" s="131">
        <f>Seniori!FO73</f>
        <v>0</v>
      </c>
      <c r="FP41" s="131">
        <f>Seniori!FP73</f>
        <v>0</v>
      </c>
      <c r="FQ41" s="131">
        <f>Seniori!FQ73</f>
        <v>0</v>
      </c>
      <c r="FR41" s="131">
        <f>Seniori!FR73</f>
        <v>0</v>
      </c>
      <c r="FS41" s="131">
        <f>Seniori!FS73</f>
        <v>0</v>
      </c>
      <c r="FT41" s="131">
        <f>Seniori!FT73</f>
        <v>0</v>
      </c>
      <c r="FU41" s="131">
        <f>Seniori!FU73</f>
        <v>0</v>
      </c>
      <c r="FV41" s="131">
        <f>Seniori!FV73</f>
        <v>0</v>
      </c>
      <c r="FW41" s="131">
        <f>Seniori!FW73</f>
        <v>0</v>
      </c>
      <c r="FX41" s="131">
        <f>Seniori!FX73</f>
        <v>0</v>
      </c>
      <c r="FY41" s="131">
        <f>Seniori!FY73</f>
        <v>0</v>
      </c>
      <c r="FZ41" s="131">
        <f>Seniori!FZ73</f>
        <v>0</v>
      </c>
      <c r="GA41" s="131">
        <f>Seniori!GA73</f>
        <v>0</v>
      </c>
      <c r="GB41" s="131">
        <f>Seniori!GB73</f>
        <v>0</v>
      </c>
      <c r="GC41" s="131">
        <f>Seniori!GC73</f>
        <v>0</v>
      </c>
      <c r="GD41" s="131">
        <f>Seniori!GD73</f>
        <v>0</v>
      </c>
      <c r="GE41" s="131">
        <f>Seniori!GE73</f>
        <v>0</v>
      </c>
      <c r="GF41" s="131">
        <f>Seniori!GF73</f>
        <v>0</v>
      </c>
      <c r="GG41" s="131">
        <f>Seniori!GG73</f>
        <v>0</v>
      </c>
      <c r="GH41" s="131">
        <f>Seniori!GH73</f>
        <v>0</v>
      </c>
      <c r="GI41" s="131">
        <f>Seniori!GI73</f>
        <v>0</v>
      </c>
      <c r="GJ41" s="131">
        <f>Seniori!GJ73</f>
        <v>0</v>
      </c>
      <c r="GK41" s="131">
        <f>Seniori!GK73</f>
        <v>0</v>
      </c>
      <c r="GL41" s="131">
        <f>Seniori!GL73</f>
        <v>0</v>
      </c>
      <c r="GM41" s="131">
        <f>Seniori!GM73</f>
        <v>0</v>
      </c>
      <c r="GN41" s="131">
        <f>Seniori!GN73</f>
        <v>0</v>
      </c>
      <c r="GO41" s="131">
        <f>Seniori!GO73</f>
        <v>0</v>
      </c>
      <c r="GP41" s="131">
        <f>Seniori!GP73</f>
        <v>0</v>
      </c>
      <c r="GQ41" s="131">
        <f>Seniori!GQ73</f>
        <v>0</v>
      </c>
      <c r="GR41" s="131">
        <f>Seniori!GR73</f>
        <v>0</v>
      </c>
      <c r="GS41" s="131">
        <f>Seniori!GS73</f>
        <v>0</v>
      </c>
      <c r="GT41" s="131">
        <f>Seniori!GT73</f>
        <v>0</v>
      </c>
      <c r="GU41" s="131">
        <f>Seniori!GU73</f>
        <v>0</v>
      </c>
      <c r="GV41" s="131">
        <f>Seniori!GV73</f>
        <v>0</v>
      </c>
      <c r="GW41" s="131">
        <f>Seniori!GW73</f>
        <v>0</v>
      </c>
      <c r="GX41" s="131">
        <f>Seniori!GX73</f>
        <v>0</v>
      </c>
      <c r="GY41" s="131">
        <f>Seniori!GY73</f>
        <v>0</v>
      </c>
      <c r="GZ41" s="131">
        <f>Seniori!GZ73</f>
        <v>0</v>
      </c>
      <c r="HA41" s="131">
        <f>Seniori!HA73</f>
        <v>0</v>
      </c>
      <c r="HB41" s="131">
        <f>Seniori!HB73</f>
        <v>0</v>
      </c>
      <c r="HC41" s="131">
        <f>Seniori!HC73</f>
        <v>0</v>
      </c>
      <c r="HD41" s="131">
        <f>Seniori!HD73</f>
        <v>0</v>
      </c>
      <c r="HE41" s="131">
        <f>Seniori!HE73</f>
        <v>0</v>
      </c>
      <c r="HF41" s="131">
        <f>Seniori!HF73</f>
        <v>0</v>
      </c>
      <c r="HG41" s="131">
        <f>Seniori!HG73</f>
        <v>0</v>
      </c>
      <c r="HH41" s="131">
        <f>Seniori!HH73</f>
        <v>0</v>
      </c>
      <c r="HI41" s="131">
        <f>Seniori!HI73</f>
        <v>0</v>
      </c>
      <c r="HJ41" s="131">
        <f>Seniori!HJ73</f>
        <v>0</v>
      </c>
      <c r="HK41" s="131">
        <f>Seniori!HK73</f>
        <v>0</v>
      </c>
      <c r="HL41" s="131">
        <f>Seniori!HL73</f>
        <v>0</v>
      </c>
      <c r="HM41" s="131">
        <f>Seniori!HM73</f>
        <v>0</v>
      </c>
      <c r="HN41" s="131">
        <f>Seniori!HN73</f>
        <v>0</v>
      </c>
      <c r="HO41" s="131">
        <f>Seniori!HO73</f>
        <v>0</v>
      </c>
      <c r="HP41" s="131">
        <f>Seniori!HP73</f>
        <v>0</v>
      </c>
      <c r="HQ41" s="131">
        <f>Seniori!HQ73</f>
        <v>0</v>
      </c>
      <c r="HR41" s="131">
        <f>Seniori!HR73</f>
        <v>0</v>
      </c>
      <c r="HS41" s="131">
        <f>Seniori!HS73</f>
        <v>0</v>
      </c>
      <c r="HT41" s="131">
        <f>Seniori!HT73</f>
        <v>0</v>
      </c>
      <c r="HU41" s="131">
        <f>Seniori!HU73</f>
        <v>0</v>
      </c>
      <c r="HV41" s="131">
        <f>Seniori!HV73</f>
        <v>0</v>
      </c>
      <c r="HW41" s="131">
        <f>Seniori!HW73</f>
        <v>0</v>
      </c>
      <c r="HX41" s="131">
        <f>Seniori!HX73</f>
        <v>0</v>
      </c>
      <c r="HY41" s="131">
        <f>Seniori!HY73</f>
        <v>0</v>
      </c>
      <c r="HZ41" s="131">
        <f>Seniori!HZ73</f>
        <v>0</v>
      </c>
      <c r="IA41" s="131">
        <f>Seniori!IA73</f>
        <v>0</v>
      </c>
      <c r="IB41" s="131">
        <f>Seniori!IB73</f>
        <v>0</v>
      </c>
      <c r="IC41" s="131">
        <f>Seniori!IC73</f>
        <v>0</v>
      </c>
      <c r="ID41" s="131">
        <f>Seniori!ID73</f>
        <v>0</v>
      </c>
      <c r="IE41" s="131">
        <f>Seniori!IE73</f>
        <v>0</v>
      </c>
      <c r="IF41" s="131">
        <f>Seniori!IF73</f>
        <v>0</v>
      </c>
      <c r="IG41" s="131">
        <f>Seniori!IG73</f>
        <v>0</v>
      </c>
      <c r="IH41" s="131">
        <f>Seniori!IH73</f>
        <v>0</v>
      </c>
      <c r="II41" s="131">
        <f>Seniori!II73</f>
        <v>0</v>
      </c>
      <c r="IJ41" s="131">
        <f>Seniori!IJ73</f>
        <v>0</v>
      </c>
      <c r="IK41" s="131">
        <f>Seniori!IK73</f>
        <v>0</v>
      </c>
      <c r="IL41" s="131">
        <f>Seniori!IL73</f>
        <v>0</v>
      </c>
      <c r="IM41" s="131">
        <f>Seniori!IM73</f>
        <v>0</v>
      </c>
      <c r="IN41" s="131">
        <f>Seniori!IN73</f>
        <v>0</v>
      </c>
      <c r="IO41" s="131">
        <f>Seniori!IO73</f>
        <v>0</v>
      </c>
      <c r="IP41" s="131">
        <f>Seniori!IP73</f>
        <v>0</v>
      </c>
      <c r="IQ41" s="131">
        <f>Seniori!IQ73</f>
        <v>0</v>
      </c>
      <c r="IR41" s="131">
        <f>Seniori!IR73</f>
        <v>0</v>
      </c>
      <c r="IS41" s="131">
        <f>Seniori!IS73</f>
        <v>0</v>
      </c>
      <c r="IT41" s="131">
        <f>Seniori!IT73</f>
        <v>0</v>
      </c>
      <c r="IU41" s="131">
        <f>Seniori!IU73</f>
        <v>0</v>
      </c>
      <c r="IV41" s="131">
        <f>Seniori!IV73</f>
        <v>0</v>
      </c>
      <c r="IW41" s="131">
        <f>Seniori!IW73</f>
        <v>0</v>
      </c>
      <c r="IX41" s="131">
        <f>Seniori!IX73</f>
        <v>0</v>
      </c>
      <c r="IY41" s="131">
        <f>Seniori!IY73</f>
        <v>0</v>
      </c>
      <c r="IZ41" s="131">
        <f>Seniori!IZ73</f>
        <v>0</v>
      </c>
      <c r="JA41" s="131">
        <f>Seniori!JA73</f>
        <v>0</v>
      </c>
      <c r="JB41" s="131">
        <f>Seniori!JB73</f>
        <v>0</v>
      </c>
      <c r="JC41" s="131">
        <f>Seniori!JC73</f>
        <v>0</v>
      </c>
      <c r="JD41" s="131">
        <f>Seniori!JD73</f>
        <v>0</v>
      </c>
      <c r="JE41" s="131">
        <f>Seniori!JE73</f>
        <v>0</v>
      </c>
      <c r="JF41" s="131">
        <f>Seniori!JF73</f>
        <v>0</v>
      </c>
      <c r="JG41" s="131">
        <f>Seniori!JG73</f>
        <v>0</v>
      </c>
      <c r="JH41" s="131">
        <f>Seniori!JH73</f>
        <v>0</v>
      </c>
      <c r="JI41" s="131">
        <f>Seniori!JI73</f>
        <v>0</v>
      </c>
      <c r="JJ41" s="131">
        <f>Seniori!JJ73</f>
        <v>0</v>
      </c>
      <c r="JK41" s="131">
        <f>Seniori!JK73</f>
        <v>0</v>
      </c>
      <c r="JL41" s="131">
        <f>Seniori!JL73</f>
        <v>0</v>
      </c>
      <c r="JM41" s="131">
        <f>Seniori!JM73</f>
        <v>0</v>
      </c>
      <c r="JN41" s="131">
        <f>Seniori!JN73</f>
        <v>0</v>
      </c>
      <c r="JO41" s="131">
        <f>Seniori!JO73</f>
        <v>0</v>
      </c>
      <c r="JP41" s="131">
        <f>Seniori!JP73</f>
        <v>0</v>
      </c>
      <c r="JQ41" s="131">
        <f>Seniori!JQ73</f>
        <v>0</v>
      </c>
      <c r="JR41" s="131">
        <f>Seniori!JR73</f>
        <v>0</v>
      </c>
      <c r="JS41" s="131">
        <f>Seniori!JS73</f>
        <v>0</v>
      </c>
      <c r="JT41" s="131">
        <f>Seniori!JT73</f>
        <v>0</v>
      </c>
      <c r="JU41" s="131">
        <f>Seniori!JU73</f>
        <v>0</v>
      </c>
      <c r="JV41" s="131">
        <f>Seniori!JV73</f>
        <v>0</v>
      </c>
      <c r="JW41" s="131">
        <f>Seniori!JW73</f>
        <v>0</v>
      </c>
      <c r="JX41" s="131">
        <f>Seniori!JX73</f>
        <v>0</v>
      </c>
      <c r="JY41" s="131">
        <f>Seniori!JY73</f>
        <v>0</v>
      </c>
      <c r="JZ41" s="131">
        <f>Seniori!JZ73</f>
        <v>0</v>
      </c>
      <c r="KA41" s="131">
        <f>Seniori!KA73</f>
        <v>0</v>
      </c>
      <c r="KB41" s="131">
        <f>Seniori!KB73</f>
        <v>0</v>
      </c>
      <c r="KC41" s="131">
        <f>Seniori!KC73</f>
        <v>0</v>
      </c>
      <c r="KD41" s="131">
        <f>Seniori!KD73</f>
        <v>0</v>
      </c>
      <c r="KE41" s="131">
        <f>Seniori!KE73</f>
        <v>0</v>
      </c>
      <c r="KF41" s="131">
        <f>Seniori!KF73</f>
        <v>0</v>
      </c>
      <c r="KG41" s="131">
        <f>Seniori!KG73</f>
        <v>0</v>
      </c>
      <c r="KH41" s="131">
        <f>Seniori!KH73</f>
        <v>0</v>
      </c>
      <c r="KI41" s="131">
        <f>Seniori!KI73</f>
        <v>0</v>
      </c>
      <c r="KJ41" s="131">
        <f>Seniori!KJ73</f>
        <v>0</v>
      </c>
      <c r="KK41" s="131">
        <f>Seniori!KK73</f>
        <v>0</v>
      </c>
      <c r="KL41" s="131">
        <f>Seniori!KL73</f>
        <v>0</v>
      </c>
      <c r="KM41" s="131">
        <f>Seniori!KM73</f>
        <v>0</v>
      </c>
      <c r="KN41" s="131">
        <f>Seniori!KN73</f>
        <v>0</v>
      </c>
      <c r="KO41" s="131">
        <f>Seniori!KO73</f>
        <v>7</v>
      </c>
      <c r="KP41" s="131">
        <f>Seniori!KP73</f>
        <v>0</v>
      </c>
      <c r="KQ41" s="131">
        <f>Seniori!KQ73</f>
        <v>0</v>
      </c>
      <c r="KR41" s="131">
        <f>Seniori!KR73</f>
        <v>0</v>
      </c>
      <c r="KS41" s="131">
        <f>Seniori!KS73</f>
        <v>0</v>
      </c>
      <c r="KT41" s="131">
        <f>Seniori!KT73</f>
        <v>0</v>
      </c>
      <c r="KU41" s="131">
        <f>Seniori!KU73</f>
        <v>0</v>
      </c>
      <c r="KV41" s="131">
        <f>Seniori!KV73</f>
        <v>0</v>
      </c>
      <c r="KW41" s="131">
        <f>Seniori!KW73</f>
        <v>0</v>
      </c>
      <c r="KX41" s="131">
        <f>Seniori!KX73</f>
        <v>0</v>
      </c>
      <c r="KY41" s="131">
        <f>Seniori!KY73</f>
        <v>0</v>
      </c>
      <c r="KZ41" s="131">
        <f>Seniori!KZ73</f>
        <v>0</v>
      </c>
      <c r="LA41" s="131">
        <f>Seniori!LA73</f>
        <v>0</v>
      </c>
      <c r="LB41" s="131">
        <f>Seniori!LB73</f>
        <v>0</v>
      </c>
      <c r="LC41" s="131">
        <f>Seniori!LC73</f>
        <v>0</v>
      </c>
      <c r="LD41" s="131">
        <f>Seniori!LD73</f>
        <v>0</v>
      </c>
      <c r="LE41" s="131">
        <f>Seniori!LE73</f>
        <v>0</v>
      </c>
      <c r="LF41" s="131">
        <f>Seniori!LF73</f>
        <v>0</v>
      </c>
      <c r="LG41" s="131">
        <f>Seniori!LG73</f>
        <v>0</v>
      </c>
      <c r="LH41" s="131">
        <f>Seniori!LH73</f>
        <v>0</v>
      </c>
      <c r="LI41" s="131">
        <f>Seniori!LI73</f>
        <v>0</v>
      </c>
      <c r="LJ41" s="131">
        <f>Seniori!LJ73</f>
        <v>0</v>
      </c>
      <c r="LK41" s="131">
        <f>Seniori!LK73</f>
        <v>0</v>
      </c>
      <c r="LL41" s="131">
        <f>Seniori!LL73</f>
        <v>0</v>
      </c>
      <c r="LM41" s="131">
        <f>Seniori!LM73</f>
        <v>0</v>
      </c>
      <c r="LN41" s="131">
        <f>Seniori!LN73</f>
        <v>0</v>
      </c>
      <c r="LO41" s="131">
        <f>Seniori!LO73</f>
        <v>0</v>
      </c>
      <c r="LP41" s="131">
        <f>Seniori!LP73</f>
        <v>0</v>
      </c>
      <c r="LQ41" s="131">
        <f>Seniori!LQ73</f>
        <v>0</v>
      </c>
      <c r="LR41" s="131">
        <f>Seniori!LR73</f>
        <v>0</v>
      </c>
      <c r="LS41" s="131">
        <f>Seniori!LS73</f>
        <v>0</v>
      </c>
      <c r="LT41" s="131">
        <f>Seniori!LT73</f>
        <v>0</v>
      </c>
      <c r="LU41" s="131">
        <f>Seniori!LU73</f>
        <v>0</v>
      </c>
      <c r="LV41" s="131">
        <f>Seniori!LV73</f>
        <v>0</v>
      </c>
      <c r="LW41" s="131">
        <f>Seniori!LW73</f>
        <v>0</v>
      </c>
      <c r="LX41" s="131">
        <f>Seniori!LX73</f>
        <v>0</v>
      </c>
      <c r="LY41" s="131">
        <f>Seniori!LY73</f>
        <v>0</v>
      </c>
      <c r="LZ41" s="131">
        <f>Seniori!LZ73</f>
        <v>0</v>
      </c>
      <c r="MA41" s="131">
        <f>Seniori!MA73</f>
        <v>0</v>
      </c>
      <c r="MB41" s="131">
        <f>Seniori!MB73</f>
        <v>0</v>
      </c>
      <c r="MC41" s="131">
        <f>Seniori!MC73</f>
        <v>0</v>
      </c>
      <c r="MD41" s="131">
        <f>Seniori!MD73</f>
        <v>0</v>
      </c>
      <c r="ME41" s="131">
        <f>Seniori!ME73</f>
        <v>0</v>
      </c>
    </row>
    <row r="42" spans="1:343" s="1" customFormat="1" ht="19.5" customHeight="1" x14ac:dyDescent="0.2">
      <c r="A42" s="12">
        <v>32</v>
      </c>
      <c r="B42" s="11" t="s">
        <v>156</v>
      </c>
      <c r="C42" s="1">
        <v>10622</v>
      </c>
      <c r="D42" s="1">
        <v>2011</v>
      </c>
      <c r="E42" t="s">
        <v>155</v>
      </c>
      <c r="F42" s="1">
        <v>7855</v>
      </c>
      <c r="G42" s="9" t="s">
        <v>220</v>
      </c>
      <c r="H42" t="s">
        <v>42</v>
      </c>
      <c r="I42" s="1">
        <f>SUM(K42:ME42)</f>
        <v>56</v>
      </c>
      <c r="J42" s="12">
        <f>Tabuľka3[[#This Row],[Stĺpec9]]</f>
        <v>56</v>
      </c>
      <c r="K42" s="131">
        <f>Juniori!K25</f>
        <v>0</v>
      </c>
      <c r="L42" s="131">
        <f>Juniori!L25</f>
        <v>0</v>
      </c>
      <c r="M42" s="131">
        <f>Juniori!M25</f>
        <v>0</v>
      </c>
      <c r="N42" s="131">
        <f>Juniori!N25</f>
        <v>0</v>
      </c>
      <c r="O42" s="131">
        <f>Juniori!O25</f>
        <v>0</v>
      </c>
      <c r="P42" s="131">
        <f>Juniori!P25</f>
        <v>0</v>
      </c>
      <c r="Q42" s="131">
        <f>Juniori!Q25</f>
        <v>0</v>
      </c>
      <c r="R42" s="131">
        <f>Juniori!R25</f>
        <v>0</v>
      </c>
      <c r="S42" s="131">
        <f>Juniori!S25</f>
        <v>0</v>
      </c>
      <c r="T42" s="131">
        <f>Juniori!T25</f>
        <v>0</v>
      </c>
      <c r="U42" s="131">
        <f>Juniori!U25</f>
        <v>0</v>
      </c>
      <c r="V42" s="131">
        <f>Juniori!V25</f>
        <v>0</v>
      </c>
      <c r="W42" s="131">
        <f>Juniori!W25</f>
        <v>0</v>
      </c>
      <c r="X42" s="131">
        <f>Juniori!X25</f>
        <v>0</v>
      </c>
      <c r="Y42" s="131">
        <f>Juniori!Y25</f>
        <v>0</v>
      </c>
      <c r="Z42" s="131">
        <f>Juniori!Z25</f>
        <v>0</v>
      </c>
      <c r="AA42" s="131">
        <f>Juniori!AA25</f>
        <v>0</v>
      </c>
      <c r="AB42" s="131">
        <f>Juniori!AB25</f>
        <v>0</v>
      </c>
      <c r="AC42" s="131">
        <f>Juniori!AC25</f>
        <v>0</v>
      </c>
      <c r="AD42" s="131">
        <f>Juniori!AD25</f>
        <v>0</v>
      </c>
      <c r="AE42" s="131">
        <f>Juniori!AE25</f>
        <v>0</v>
      </c>
      <c r="AF42" s="131">
        <f>Juniori!AF25</f>
        <v>0</v>
      </c>
      <c r="AG42" s="131">
        <f>Juniori!AG25</f>
        <v>0</v>
      </c>
      <c r="AH42" s="131">
        <f>Juniori!AH25</f>
        <v>0</v>
      </c>
      <c r="AI42" s="131">
        <f>Juniori!AI25</f>
        <v>0</v>
      </c>
      <c r="AJ42" s="131">
        <f>Juniori!AJ25</f>
        <v>0</v>
      </c>
      <c r="AK42" s="131">
        <f>Juniori!AK25</f>
        <v>7</v>
      </c>
      <c r="AL42" s="131">
        <f>Juniori!AL25</f>
        <v>10</v>
      </c>
      <c r="AM42" s="131">
        <f>Juniori!AM25</f>
        <v>0</v>
      </c>
      <c r="AN42" s="131">
        <f>Juniori!AN25</f>
        <v>0</v>
      </c>
      <c r="AO42" s="131">
        <f>Juniori!AO25</f>
        <v>0</v>
      </c>
      <c r="AP42" s="131">
        <f>Juniori!AP25</f>
        <v>0</v>
      </c>
      <c r="AQ42" s="131">
        <f>Juniori!AQ25</f>
        <v>0</v>
      </c>
      <c r="AR42" s="131">
        <f>Juniori!AR25</f>
        <v>0</v>
      </c>
      <c r="AS42" s="131">
        <f>Juniori!AS25</f>
        <v>0</v>
      </c>
      <c r="AT42" s="131">
        <f>Juniori!AT25</f>
        <v>0</v>
      </c>
      <c r="AU42" s="131">
        <f>Juniori!AU25</f>
        <v>0</v>
      </c>
      <c r="AV42" s="131">
        <f>Juniori!AV25</f>
        <v>0</v>
      </c>
      <c r="AW42" s="131">
        <f>Juniori!AW25</f>
        <v>0</v>
      </c>
      <c r="AX42" s="131">
        <f>Juniori!AX25</f>
        <v>0</v>
      </c>
      <c r="AY42" s="131">
        <f>Juniori!AY25</f>
        <v>0</v>
      </c>
      <c r="AZ42" s="131">
        <f>Juniori!AZ25</f>
        <v>0</v>
      </c>
      <c r="BA42" s="131">
        <f>Juniori!BA25</f>
        <v>0</v>
      </c>
      <c r="BB42" s="131">
        <f>Juniori!BB25</f>
        <v>0</v>
      </c>
      <c r="BC42" s="131">
        <f>Juniori!BC25</f>
        <v>0</v>
      </c>
      <c r="BD42" s="131">
        <f>Juniori!BD25</f>
        <v>0</v>
      </c>
      <c r="BE42" s="131">
        <f>Juniori!BE25</f>
        <v>0</v>
      </c>
      <c r="BF42" s="131">
        <f>Juniori!BF25</f>
        <v>0</v>
      </c>
      <c r="BG42" s="131">
        <f>Juniori!BG25</f>
        <v>0</v>
      </c>
      <c r="BH42" s="131">
        <f>Juniori!BH25</f>
        <v>0</v>
      </c>
      <c r="BI42" s="131">
        <f>Juniori!BI25</f>
        <v>0</v>
      </c>
      <c r="BJ42" s="131">
        <f>Juniori!BJ25</f>
        <v>0</v>
      </c>
      <c r="BK42" s="131">
        <f>Juniori!BK25</f>
        <v>0</v>
      </c>
      <c r="BL42" s="131">
        <f>Juniori!BL25</f>
        <v>0</v>
      </c>
      <c r="BM42" s="131">
        <f>Juniori!BM25</f>
        <v>0</v>
      </c>
      <c r="BN42" s="131">
        <f>Juniori!BN25</f>
        <v>0</v>
      </c>
      <c r="BO42" s="131">
        <f>Juniori!BO25</f>
        <v>0</v>
      </c>
      <c r="BP42" s="131">
        <f>Juniori!BP25</f>
        <v>0</v>
      </c>
      <c r="BQ42" s="131">
        <f>Juniori!BQ25</f>
        <v>0</v>
      </c>
      <c r="BR42" s="131">
        <f>Juniori!BR25</f>
        <v>0</v>
      </c>
      <c r="BS42" s="131">
        <f>Juniori!BS25</f>
        <v>0</v>
      </c>
      <c r="BT42" s="131">
        <f>Juniori!BT25</f>
        <v>0</v>
      </c>
      <c r="BU42" s="131">
        <f>Juniori!BU25</f>
        <v>0</v>
      </c>
      <c r="BV42" s="131">
        <f>Juniori!BV25</f>
        <v>0</v>
      </c>
      <c r="BW42" s="131">
        <f>Juniori!BW25</f>
        <v>0</v>
      </c>
      <c r="BX42" s="131">
        <f>Juniori!BX25</f>
        <v>0</v>
      </c>
      <c r="BY42" s="131">
        <f>Juniori!BY25</f>
        <v>0</v>
      </c>
      <c r="BZ42" s="131">
        <f>Juniori!BZ25</f>
        <v>0</v>
      </c>
      <c r="CA42" s="131">
        <f>Juniori!CA25</f>
        <v>0</v>
      </c>
      <c r="CB42" s="131">
        <f>Juniori!CB25</f>
        <v>0</v>
      </c>
      <c r="CC42" s="131">
        <f>Juniori!CC25</f>
        <v>0</v>
      </c>
      <c r="CD42" s="131">
        <f>Juniori!CD25</f>
        <v>0</v>
      </c>
      <c r="CE42" s="131">
        <f>Juniori!CE25</f>
        <v>0</v>
      </c>
      <c r="CF42" s="131">
        <f>Juniori!CF25</f>
        <v>0</v>
      </c>
      <c r="CG42" s="131">
        <f>Juniori!CG25</f>
        <v>0</v>
      </c>
      <c r="CH42" s="131">
        <f>Juniori!CH25</f>
        <v>0</v>
      </c>
      <c r="CI42" s="131">
        <f>Juniori!CI25</f>
        <v>0</v>
      </c>
      <c r="CJ42" s="131">
        <f>Juniori!CJ25</f>
        <v>0</v>
      </c>
      <c r="CK42" s="131">
        <f>Juniori!CK25</f>
        <v>0</v>
      </c>
      <c r="CL42" s="131">
        <f>Juniori!CL25</f>
        <v>0</v>
      </c>
      <c r="CM42" s="131">
        <f>Juniori!CM25</f>
        <v>0</v>
      </c>
      <c r="CN42" s="131">
        <f>Juniori!CN25</f>
        <v>0</v>
      </c>
      <c r="CO42" s="131">
        <f>Juniori!CO25</f>
        <v>0</v>
      </c>
      <c r="CP42" s="131">
        <f>Juniori!CP25</f>
        <v>0</v>
      </c>
      <c r="CQ42" s="131">
        <f>Juniori!CQ25</f>
        <v>0</v>
      </c>
      <c r="CR42" s="131">
        <f>Juniori!CR25</f>
        <v>0</v>
      </c>
      <c r="CS42" s="131">
        <f>Juniori!CS25</f>
        <v>0</v>
      </c>
      <c r="CT42" s="131">
        <f>Juniori!CT25</f>
        <v>0</v>
      </c>
      <c r="CU42" s="131">
        <f>Juniori!CU25</f>
        <v>0</v>
      </c>
      <c r="CV42" s="131">
        <f>Juniori!CV25</f>
        <v>0</v>
      </c>
      <c r="CW42" s="131">
        <f>Juniori!CW25</f>
        <v>0</v>
      </c>
      <c r="CX42" s="131">
        <f>Juniori!CX25</f>
        <v>0</v>
      </c>
      <c r="CY42" s="131">
        <f>Juniori!CY25</f>
        <v>0</v>
      </c>
      <c r="CZ42" s="131">
        <f>Juniori!CZ25</f>
        <v>0</v>
      </c>
      <c r="DA42" s="131">
        <f>Juniori!DA25</f>
        <v>0</v>
      </c>
      <c r="DB42" s="131">
        <f>Juniori!DB25</f>
        <v>0</v>
      </c>
      <c r="DC42" s="131">
        <f>Juniori!DC25</f>
        <v>0</v>
      </c>
      <c r="DD42" s="131">
        <f>Juniori!DD25</f>
        <v>0</v>
      </c>
      <c r="DE42" s="131">
        <f>Juniori!DE25</f>
        <v>0</v>
      </c>
      <c r="DF42" s="131">
        <f>Juniori!DF25</f>
        <v>0</v>
      </c>
      <c r="DG42" s="131">
        <f>Juniori!DG25</f>
        <v>0</v>
      </c>
      <c r="DH42" s="131">
        <f>Juniori!DH25</f>
        <v>0</v>
      </c>
      <c r="DI42" s="131">
        <f>Juniori!DI25</f>
        <v>0</v>
      </c>
      <c r="DJ42" s="131">
        <f>Juniori!DJ25</f>
        <v>0</v>
      </c>
      <c r="DK42" s="131">
        <f>Juniori!DK25</f>
        <v>0</v>
      </c>
      <c r="DL42" s="131">
        <f>Juniori!DL25</f>
        <v>0</v>
      </c>
      <c r="DM42" s="131">
        <f>Juniori!DM25</f>
        <v>0</v>
      </c>
      <c r="DN42" s="131">
        <f>Juniori!DN25</f>
        <v>0</v>
      </c>
      <c r="DO42" s="131">
        <f>Juniori!DO25</f>
        <v>0</v>
      </c>
      <c r="DP42" s="131">
        <f>Juniori!DP25</f>
        <v>0</v>
      </c>
      <c r="DQ42" s="131">
        <f>Juniori!DQ25</f>
        <v>0</v>
      </c>
      <c r="DR42" s="131">
        <f>Juniori!DR25</f>
        <v>0</v>
      </c>
      <c r="DS42" s="131">
        <f>Juniori!DS25</f>
        <v>0</v>
      </c>
      <c r="DT42" s="131">
        <f>Juniori!DT25</f>
        <v>0</v>
      </c>
      <c r="DU42" s="131">
        <f>Juniori!DU25</f>
        <v>0</v>
      </c>
      <c r="DV42" s="131">
        <f>Juniori!DV25</f>
        <v>0</v>
      </c>
      <c r="DW42" s="131">
        <f>Juniori!DW25</f>
        <v>0</v>
      </c>
      <c r="DX42" s="131">
        <f>Juniori!DX25</f>
        <v>0</v>
      </c>
      <c r="DY42" s="131">
        <f>Juniori!DY25</f>
        <v>0</v>
      </c>
      <c r="DZ42" s="131">
        <f>Juniori!DZ25</f>
        <v>0</v>
      </c>
      <c r="EA42" s="131">
        <f>Juniori!EA25</f>
        <v>0</v>
      </c>
      <c r="EB42" s="131">
        <f>Juniori!EB25</f>
        <v>0</v>
      </c>
      <c r="EC42" s="131">
        <f>Juniori!EC25</f>
        <v>0</v>
      </c>
      <c r="ED42" s="131">
        <f>Juniori!ED25</f>
        <v>0</v>
      </c>
      <c r="EE42" s="131">
        <f>Juniori!EE25</f>
        <v>0</v>
      </c>
      <c r="EF42" s="131">
        <f>Juniori!EF25</f>
        <v>0</v>
      </c>
      <c r="EG42" s="131">
        <f>Juniori!EG25</f>
        <v>0</v>
      </c>
      <c r="EH42" s="131">
        <f>Juniori!EH25</f>
        <v>0</v>
      </c>
      <c r="EI42" s="131">
        <f>Juniori!EI25</f>
        <v>0</v>
      </c>
      <c r="EJ42" s="131">
        <f>Juniori!EJ25</f>
        <v>0</v>
      </c>
      <c r="EK42" s="131">
        <f>Juniori!EK25</f>
        <v>0</v>
      </c>
      <c r="EL42" s="131">
        <f>Juniori!EL25</f>
        <v>0</v>
      </c>
      <c r="EM42" s="131">
        <f>Juniori!EM25</f>
        <v>0</v>
      </c>
      <c r="EN42" s="131">
        <f>Juniori!EN25</f>
        <v>0</v>
      </c>
      <c r="EO42" s="131">
        <f>Juniori!EO25</f>
        <v>0</v>
      </c>
      <c r="EP42" s="131">
        <f>Juniori!EP25</f>
        <v>0</v>
      </c>
      <c r="EQ42" s="131">
        <f>Juniori!EQ25</f>
        <v>0</v>
      </c>
      <c r="ER42" s="131">
        <f>Juniori!ER25</f>
        <v>0</v>
      </c>
      <c r="ES42" s="131">
        <f>Juniori!ES25</f>
        <v>0</v>
      </c>
      <c r="ET42" s="131">
        <f>Juniori!ET25</f>
        <v>0</v>
      </c>
      <c r="EU42" s="131">
        <f>Juniori!EU25</f>
        <v>0</v>
      </c>
      <c r="EV42" s="131">
        <f>Juniori!EV25</f>
        <v>0</v>
      </c>
      <c r="EW42" s="131">
        <f>Juniori!EW25</f>
        <v>0</v>
      </c>
      <c r="EX42" s="131">
        <f>Juniori!EX25</f>
        <v>0</v>
      </c>
      <c r="EY42" s="131">
        <f>Juniori!EY25</f>
        <v>0</v>
      </c>
      <c r="EZ42" s="131">
        <f>Juniori!EZ25</f>
        <v>0</v>
      </c>
      <c r="FA42" s="131">
        <f>Juniori!FA25</f>
        <v>0</v>
      </c>
      <c r="FB42" s="131">
        <f>Juniori!FB25</f>
        <v>0</v>
      </c>
      <c r="FC42" s="131">
        <f>Juniori!FC25</f>
        <v>0</v>
      </c>
      <c r="FD42" s="131">
        <f>Juniori!FD25</f>
        <v>0</v>
      </c>
      <c r="FE42" s="131">
        <f>Juniori!FE25</f>
        <v>0</v>
      </c>
      <c r="FF42" s="131">
        <f>Juniori!FF25</f>
        <v>0</v>
      </c>
      <c r="FG42" s="131">
        <f>Juniori!FG25</f>
        <v>0</v>
      </c>
      <c r="FH42" s="131">
        <f>Juniori!FH25</f>
        <v>0</v>
      </c>
      <c r="FI42" s="131">
        <f>Juniori!FI25</f>
        <v>0</v>
      </c>
      <c r="FJ42" s="131">
        <f>Juniori!FJ25</f>
        <v>0</v>
      </c>
      <c r="FK42" s="131">
        <f>Juniori!FK25</f>
        <v>0</v>
      </c>
      <c r="FL42" s="131">
        <f>Juniori!FL25</f>
        <v>0</v>
      </c>
      <c r="FM42" s="131">
        <f>Juniori!FM25</f>
        <v>0</v>
      </c>
      <c r="FN42" s="131">
        <f>Juniori!FN25</f>
        <v>0</v>
      </c>
      <c r="FO42" s="131">
        <f>Juniori!FO25</f>
        <v>0</v>
      </c>
      <c r="FP42" s="131">
        <f>Juniori!FP25</f>
        <v>0</v>
      </c>
      <c r="FQ42" s="131">
        <f>Juniori!FQ25</f>
        <v>0</v>
      </c>
      <c r="FR42" s="131">
        <f>Juniori!FR25</f>
        <v>0</v>
      </c>
      <c r="FS42" s="131">
        <f>Juniori!FS25</f>
        <v>0</v>
      </c>
      <c r="FT42" s="131">
        <f>Juniori!FT25</f>
        <v>0</v>
      </c>
      <c r="FU42" s="131">
        <f>Juniori!FU25</f>
        <v>0</v>
      </c>
      <c r="FV42" s="131">
        <f>Juniori!FV25</f>
        <v>9</v>
      </c>
      <c r="FW42" s="131">
        <f>Juniori!FW25</f>
        <v>0</v>
      </c>
      <c r="FX42" s="131">
        <f>Juniori!FX25</f>
        <v>0</v>
      </c>
      <c r="FY42" s="131">
        <f>Juniori!FY25</f>
        <v>0</v>
      </c>
      <c r="FZ42" s="131">
        <f>Juniori!FZ25</f>
        <v>0</v>
      </c>
      <c r="GA42" s="131">
        <f>Juniori!GA25</f>
        <v>0</v>
      </c>
      <c r="GB42" s="131">
        <f>Juniori!GB25</f>
        <v>0</v>
      </c>
      <c r="GC42" s="131">
        <f>Juniori!GC25</f>
        <v>0</v>
      </c>
      <c r="GD42" s="131">
        <f>Juniori!GD25</f>
        <v>0</v>
      </c>
      <c r="GE42" s="131">
        <f>Juniori!GE25</f>
        <v>0</v>
      </c>
      <c r="GF42" s="131">
        <f>Juniori!GF25</f>
        <v>9</v>
      </c>
      <c r="GG42" s="131">
        <f>Juniori!GG25</f>
        <v>0</v>
      </c>
      <c r="GH42" s="131">
        <f>Juniori!GH25</f>
        <v>0</v>
      </c>
      <c r="GI42" s="131">
        <f>Juniori!GI25</f>
        <v>0</v>
      </c>
      <c r="GJ42" s="131">
        <f>Juniori!GJ25</f>
        <v>0</v>
      </c>
      <c r="GK42" s="131">
        <f>Juniori!GK25</f>
        <v>0</v>
      </c>
      <c r="GL42" s="131">
        <f>Juniori!GL25</f>
        <v>0</v>
      </c>
      <c r="GM42" s="131">
        <f>Juniori!GM25</f>
        <v>0</v>
      </c>
      <c r="GN42" s="131">
        <f>Juniori!GN25</f>
        <v>0</v>
      </c>
      <c r="GO42" s="131">
        <f>Juniori!GO25</f>
        <v>0</v>
      </c>
      <c r="GP42" s="131">
        <f>Juniori!GP25</f>
        <v>0</v>
      </c>
      <c r="GQ42" s="131">
        <f>Juniori!GQ25</f>
        <v>0</v>
      </c>
      <c r="GR42" s="131">
        <f>Juniori!GR25</f>
        <v>0</v>
      </c>
      <c r="GS42" s="131">
        <f>Juniori!GS25</f>
        <v>0</v>
      </c>
      <c r="GT42" s="131">
        <f>Juniori!GT25</f>
        <v>0</v>
      </c>
      <c r="GU42" s="131">
        <f>Juniori!GU25</f>
        <v>0</v>
      </c>
      <c r="GV42" s="131">
        <f>Juniori!GV25</f>
        <v>0</v>
      </c>
      <c r="GW42" s="131">
        <f>Juniori!GW25</f>
        <v>0</v>
      </c>
      <c r="GX42" s="131">
        <f>Juniori!GX25</f>
        <v>0</v>
      </c>
      <c r="GY42" s="131">
        <f>Juniori!GY25</f>
        <v>0</v>
      </c>
      <c r="GZ42" s="131">
        <f>Juniori!GZ25</f>
        <v>0</v>
      </c>
      <c r="HA42" s="131">
        <f>Juniori!HA25</f>
        <v>0</v>
      </c>
      <c r="HB42" s="131">
        <f>Juniori!HB25</f>
        <v>0</v>
      </c>
      <c r="HC42" s="131">
        <f>Juniori!HC25</f>
        <v>0</v>
      </c>
      <c r="HD42" s="131">
        <f>Juniori!HD25</f>
        <v>0</v>
      </c>
      <c r="HE42" s="131">
        <f>Juniori!HE25</f>
        <v>0</v>
      </c>
      <c r="HF42" s="131">
        <f>Juniori!HF25</f>
        <v>0</v>
      </c>
      <c r="HG42" s="131">
        <f>Juniori!HG25</f>
        <v>0</v>
      </c>
      <c r="HH42" s="131">
        <f>Juniori!HH25</f>
        <v>0</v>
      </c>
      <c r="HI42" s="131">
        <f>Juniori!HI25</f>
        <v>0</v>
      </c>
      <c r="HJ42" s="131">
        <f>Juniori!HJ25</f>
        <v>0</v>
      </c>
      <c r="HK42" s="131">
        <f>Juniori!HK25</f>
        <v>0</v>
      </c>
      <c r="HL42" s="131">
        <f>Juniori!HL25</f>
        <v>0</v>
      </c>
      <c r="HM42" s="131">
        <f>Juniori!HM25</f>
        <v>0</v>
      </c>
      <c r="HN42" s="131">
        <f>Juniori!HN25</f>
        <v>0</v>
      </c>
      <c r="HO42" s="131">
        <f>Juniori!HO25</f>
        <v>0</v>
      </c>
      <c r="HP42" s="131">
        <f>Juniori!HP25</f>
        <v>0</v>
      </c>
      <c r="HQ42" s="131">
        <f>Juniori!HQ25</f>
        <v>0</v>
      </c>
      <c r="HR42" s="131">
        <f>Juniori!HR25</f>
        <v>0</v>
      </c>
      <c r="HS42" s="131">
        <f>Juniori!HS25</f>
        <v>0</v>
      </c>
      <c r="HT42" s="131">
        <f>Juniori!HT25</f>
        <v>0</v>
      </c>
      <c r="HU42" s="131">
        <f>Juniori!HU25</f>
        <v>0</v>
      </c>
      <c r="HV42" s="131">
        <f>Juniori!HV25</f>
        <v>0</v>
      </c>
      <c r="HW42" s="131">
        <f>Juniori!HW25</f>
        <v>0</v>
      </c>
      <c r="HX42" s="131">
        <f>Juniori!HX25</f>
        <v>0</v>
      </c>
      <c r="HY42" s="131">
        <f>Juniori!HY25</f>
        <v>0</v>
      </c>
      <c r="HZ42" s="131">
        <f>Juniori!HZ25</f>
        <v>0</v>
      </c>
      <c r="IA42" s="131">
        <f>Juniori!IA25</f>
        <v>0</v>
      </c>
      <c r="IB42" s="131">
        <f>Juniori!IB25</f>
        <v>0</v>
      </c>
      <c r="IC42" s="131">
        <f>Juniori!IC25</f>
        <v>0</v>
      </c>
      <c r="ID42" s="131">
        <f>Juniori!ID25</f>
        <v>0</v>
      </c>
      <c r="IE42" s="131">
        <f>Juniori!IE25</f>
        <v>0</v>
      </c>
      <c r="IF42" s="131">
        <f>Juniori!IF25</f>
        <v>0</v>
      </c>
      <c r="IG42" s="131">
        <f>Juniori!IG25</f>
        <v>0</v>
      </c>
      <c r="IH42" s="131">
        <f>Juniori!IH25</f>
        <v>0</v>
      </c>
      <c r="II42" s="131">
        <f>Juniori!II25</f>
        <v>0</v>
      </c>
      <c r="IJ42" s="131">
        <f>Juniori!IJ25</f>
        <v>0</v>
      </c>
      <c r="IK42" s="131">
        <f>Juniori!IK25</f>
        <v>0</v>
      </c>
      <c r="IL42" s="131">
        <f>Juniori!IL25</f>
        <v>0</v>
      </c>
      <c r="IM42" s="131">
        <f>Juniori!IM25</f>
        <v>0</v>
      </c>
      <c r="IN42" s="131">
        <f>Juniori!IN25</f>
        <v>0</v>
      </c>
      <c r="IO42" s="131">
        <f>Juniori!IO25</f>
        <v>0</v>
      </c>
      <c r="IP42" s="131">
        <f>Juniori!IP25</f>
        <v>0</v>
      </c>
      <c r="IQ42" s="131">
        <f>Juniori!IQ25</f>
        <v>0</v>
      </c>
      <c r="IR42" s="131">
        <f>Juniori!IR25</f>
        <v>0</v>
      </c>
      <c r="IS42" s="131">
        <f>Juniori!IS25</f>
        <v>0</v>
      </c>
      <c r="IT42" s="131">
        <f>Juniori!IT25</f>
        <v>0</v>
      </c>
      <c r="IU42" s="131">
        <f>Juniori!IU25</f>
        <v>0</v>
      </c>
      <c r="IV42" s="131">
        <f>Juniori!IV25</f>
        <v>0</v>
      </c>
      <c r="IW42" s="131">
        <f>Juniori!IW25</f>
        <v>0</v>
      </c>
      <c r="IX42" s="131">
        <f>Juniori!IX25</f>
        <v>0</v>
      </c>
      <c r="IY42" s="131">
        <f>Juniori!IY25</f>
        <v>0</v>
      </c>
      <c r="IZ42" s="131">
        <f>Juniori!IZ25</f>
        <v>0</v>
      </c>
      <c r="JA42" s="131">
        <f>Juniori!JA25</f>
        <v>0</v>
      </c>
      <c r="JB42" s="131">
        <f>Juniori!JB25</f>
        <v>0</v>
      </c>
      <c r="JC42" s="131">
        <f>Juniori!JC25</f>
        <v>0</v>
      </c>
      <c r="JD42" s="131">
        <f>Juniori!JD25</f>
        <v>0</v>
      </c>
      <c r="JE42" s="131">
        <f>Juniori!JE25</f>
        <v>0</v>
      </c>
      <c r="JF42" s="131">
        <f>Juniori!JF25</f>
        <v>0</v>
      </c>
      <c r="JG42" s="131">
        <f>Juniori!JG25</f>
        <v>0</v>
      </c>
      <c r="JH42" s="131">
        <f>Juniori!JH25</f>
        <v>0</v>
      </c>
      <c r="JI42" s="131">
        <f>Juniori!JI25</f>
        <v>0</v>
      </c>
      <c r="JJ42" s="131">
        <f>Juniori!JJ25</f>
        <v>0</v>
      </c>
      <c r="JK42" s="131">
        <f>Juniori!JK25</f>
        <v>0</v>
      </c>
      <c r="JL42" s="131">
        <f>Juniori!JL25</f>
        <v>0</v>
      </c>
      <c r="JM42" s="131">
        <f>Juniori!JM25</f>
        <v>0</v>
      </c>
      <c r="JN42" s="131">
        <f>Juniori!JN25</f>
        <v>0</v>
      </c>
      <c r="JO42" s="131">
        <f>Juniori!JO25</f>
        <v>0</v>
      </c>
      <c r="JP42" s="131">
        <f>Juniori!JP25</f>
        <v>0</v>
      </c>
      <c r="JQ42" s="131">
        <f>Juniori!JQ25</f>
        <v>0</v>
      </c>
      <c r="JR42" s="131">
        <f>Juniori!JR25</f>
        <v>0</v>
      </c>
      <c r="JS42" s="131">
        <f>Juniori!JS25</f>
        <v>0</v>
      </c>
      <c r="JT42" s="131">
        <f>Juniori!JT25</f>
        <v>0</v>
      </c>
      <c r="JU42" s="131">
        <f>Juniori!JU25</f>
        <v>0</v>
      </c>
      <c r="JV42" s="131">
        <f>Juniori!JV25</f>
        <v>0</v>
      </c>
      <c r="JW42" s="131">
        <f>Juniori!JW25</f>
        <v>0</v>
      </c>
      <c r="JX42" s="131">
        <f>Juniori!JX25</f>
        <v>0</v>
      </c>
      <c r="JY42" s="131">
        <f>Juniori!JY25</f>
        <v>0</v>
      </c>
      <c r="JZ42" s="131">
        <f>Juniori!JZ25</f>
        <v>0</v>
      </c>
      <c r="KA42" s="131">
        <f>Juniori!KA25</f>
        <v>0</v>
      </c>
      <c r="KB42" s="131">
        <f>Juniori!KB25</f>
        <v>0</v>
      </c>
      <c r="KC42" s="131">
        <f>Juniori!KC25</f>
        <v>0</v>
      </c>
      <c r="KD42" s="131">
        <f>Juniori!KD25</f>
        <v>0</v>
      </c>
      <c r="KE42" s="131">
        <f>Juniori!KE25</f>
        <v>0</v>
      </c>
      <c r="KF42" s="131">
        <f>Juniori!KF25</f>
        <v>0</v>
      </c>
      <c r="KG42" s="131">
        <f>Juniori!KG25</f>
        <v>0</v>
      </c>
      <c r="KH42" s="131">
        <f>Juniori!KH25</f>
        <v>0</v>
      </c>
      <c r="KI42" s="131">
        <f>Juniori!KI25</f>
        <v>0</v>
      </c>
      <c r="KJ42" s="131">
        <f>Juniori!KJ25</f>
        <v>0</v>
      </c>
      <c r="KK42" s="131">
        <f>Juniori!KK25</f>
        <v>0</v>
      </c>
      <c r="KL42" s="131">
        <f>Juniori!KL25</f>
        <v>0</v>
      </c>
      <c r="KM42" s="131">
        <f>Juniori!KM25</f>
        <v>0</v>
      </c>
      <c r="KN42" s="131">
        <f>Juniori!KN25</f>
        <v>0</v>
      </c>
      <c r="KO42" s="131">
        <f>Juniori!KO25</f>
        <v>0</v>
      </c>
      <c r="KP42" s="131">
        <f>Juniori!KP25</f>
        <v>0</v>
      </c>
      <c r="KQ42" s="131">
        <f>Juniori!KQ25</f>
        <v>0</v>
      </c>
      <c r="KR42" s="131">
        <f>Juniori!KR25</f>
        <v>0</v>
      </c>
      <c r="KS42" s="131">
        <f>Juniori!KS25</f>
        <v>0</v>
      </c>
      <c r="KT42" s="131">
        <f>Juniori!KT25</f>
        <v>0</v>
      </c>
      <c r="KU42" s="131">
        <f>Juniori!KU25</f>
        <v>0</v>
      </c>
      <c r="KV42" s="131">
        <f>Juniori!KV25</f>
        <v>0</v>
      </c>
      <c r="KW42" s="131">
        <f>Juniori!KW25</f>
        <v>0</v>
      </c>
      <c r="KX42" s="131">
        <f>Juniori!KX25</f>
        <v>0</v>
      </c>
      <c r="KY42" s="131">
        <f>Juniori!KY25</f>
        <v>0</v>
      </c>
      <c r="KZ42" s="131">
        <f>Juniori!KZ25</f>
        <v>0</v>
      </c>
      <c r="LA42" s="131">
        <f>Juniori!LA25</f>
        <v>0</v>
      </c>
      <c r="LB42" s="131">
        <f>Juniori!LB25</f>
        <v>0</v>
      </c>
      <c r="LC42" s="131">
        <f>Juniori!LC25</f>
        <v>0</v>
      </c>
      <c r="LD42" s="131">
        <f>Juniori!LD25</f>
        <v>0</v>
      </c>
      <c r="LE42" s="131">
        <f>Juniori!LE25</f>
        <v>0</v>
      </c>
      <c r="LF42" s="131">
        <f>Juniori!LF25</f>
        <v>0</v>
      </c>
      <c r="LG42" s="131">
        <f>Juniori!LG25</f>
        <v>0</v>
      </c>
      <c r="LH42" s="131">
        <f>Juniori!LH25</f>
        <v>0</v>
      </c>
      <c r="LI42" s="131">
        <f>Juniori!LI25</f>
        <v>0</v>
      </c>
      <c r="LJ42" s="131">
        <f>Juniori!LJ25</f>
        <v>0</v>
      </c>
      <c r="LK42" s="131">
        <f>Juniori!LK25</f>
        <v>0</v>
      </c>
      <c r="LL42" s="131">
        <f>Juniori!LL25</f>
        <v>0</v>
      </c>
      <c r="LM42" s="131">
        <f>Juniori!LM25</f>
        <v>0</v>
      </c>
      <c r="LN42" s="131">
        <f>Juniori!LN25</f>
        <v>0</v>
      </c>
      <c r="LO42" s="131">
        <f>Juniori!LO25</f>
        <v>0</v>
      </c>
      <c r="LP42" s="131">
        <f>Juniori!LP25</f>
        <v>0</v>
      </c>
      <c r="LQ42" s="131">
        <f>Juniori!LQ25</f>
        <v>0</v>
      </c>
      <c r="LR42" s="131">
        <f>Juniori!LR25</f>
        <v>0</v>
      </c>
      <c r="LS42" s="131">
        <f>Juniori!LS25</f>
        <v>0</v>
      </c>
      <c r="LT42" s="131">
        <f>Juniori!LT25</f>
        <v>0</v>
      </c>
      <c r="LU42" s="131">
        <f>Juniori!LU25</f>
        <v>0</v>
      </c>
      <c r="LV42" s="131">
        <f>Juniori!LV25</f>
        <v>0</v>
      </c>
      <c r="LW42" s="131">
        <f>Juniori!LW25</f>
        <v>0</v>
      </c>
      <c r="LX42" s="131">
        <f>Juniori!LX25</f>
        <v>0</v>
      </c>
      <c r="LY42" s="131">
        <f>Juniori!LY25</f>
        <v>0</v>
      </c>
      <c r="LZ42" s="131">
        <f>Juniori!LZ25</f>
        <v>0</v>
      </c>
      <c r="MA42" s="131">
        <f>Juniori!MA25</f>
        <v>0</v>
      </c>
      <c r="MB42" s="131">
        <f>Juniori!MB25</f>
        <v>10</v>
      </c>
      <c r="MC42" s="131">
        <f>Juniori!MC25</f>
        <v>11</v>
      </c>
      <c r="MD42" s="131">
        <f>Juniori!MD25</f>
        <v>0</v>
      </c>
      <c r="ME42" s="131">
        <f>Juniori!ME25</f>
        <v>0</v>
      </c>
    </row>
    <row r="43" spans="1:343" s="1" customFormat="1" ht="18" customHeight="1" x14ac:dyDescent="0.2">
      <c r="A43" s="12">
        <v>34</v>
      </c>
      <c r="B43" s="11" t="s">
        <v>335</v>
      </c>
      <c r="C43" s="1">
        <v>11118</v>
      </c>
      <c r="D43" s="1">
        <v>2016</v>
      </c>
      <c r="E43" s="4" t="s">
        <v>31</v>
      </c>
      <c r="F43" s="9" t="s">
        <v>32</v>
      </c>
      <c r="G43" s="9" t="s">
        <v>222</v>
      </c>
      <c r="H43" s="4" t="s">
        <v>34</v>
      </c>
      <c r="I43" s="1">
        <f t="shared" ref="I43" si="5">SUM(K43:ME43)</f>
        <v>53</v>
      </c>
      <c r="J43" s="12">
        <f>Tabuľka3[[#This Row],[Stĺpec9]]</f>
        <v>53</v>
      </c>
      <c r="K43" s="131">
        <f>Seniori!K16</f>
        <v>0</v>
      </c>
      <c r="L43" s="131">
        <f>Seniori!L16</f>
        <v>0</v>
      </c>
      <c r="M43" s="131">
        <f>Seniori!M16</f>
        <v>0</v>
      </c>
      <c r="N43" s="131">
        <f>Seniori!N16</f>
        <v>0</v>
      </c>
      <c r="O43" s="131">
        <f>Seniori!O16</f>
        <v>0</v>
      </c>
      <c r="P43" s="131">
        <f>Seniori!P16</f>
        <v>0</v>
      </c>
      <c r="Q43" s="131">
        <f>Seniori!Q16</f>
        <v>0</v>
      </c>
      <c r="R43" s="131">
        <f>Seniori!R16</f>
        <v>0</v>
      </c>
      <c r="S43" s="131">
        <f>Seniori!S16</f>
        <v>0</v>
      </c>
      <c r="T43" s="131">
        <f>Seniori!T16</f>
        <v>0</v>
      </c>
      <c r="U43" s="131">
        <f>Seniori!U16</f>
        <v>0</v>
      </c>
      <c r="V43" s="131">
        <f>Seniori!V16</f>
        <v>0</v>
      </c>
      <c r="W43" s="131">
        <f>Seniori!W16</f>
        <v>0</v>
      </c>
      <c r="X43" s="131">
        <f>Seniori!X16</f>
        <v>0</v>
      </c>
      <c r="Y43" s="131">
        <f>Seniori!Y16</f>
        <v>0</v>
      </c>
      <c r="Z43" s="131">
        <f>Seniori!Z16</f>
        <v>0</v>
      </c>
      <c r="AA43" s="131">
        <f>Seniori!AA16</f>
        <v>0</v>
      </c>
      <c r="AB43" s="131">
        <f>Seniori!AB16</f>
        <v>0</v>
      </c>
      <c r="AC43" s="131">
        <f>Seniori!AC16</f>
        <v>0</v>
      </c>
      <c r="AD43" s="131">
        <f>Seniori!AD16</f>
        <v>0</v>
      </c>
      <c r="AE43" s="131">
        <f>Seniori!AE16</f>
        <v>0</v>
      </c>
      <c r="AF43" s="131">
        <f>Seniori!AF16</f>
        <v>0</v>
      </c>
      <c r="AG43" s="131">
        <f>Seniori!AG16</f>
        <v>0</v>
      </c>
      <c r="AH43" s="131">
        <f>Seniori!AH16</f>
        <v>0</v>
      </c>
      <c r="AI43" s="131">
        <f>Seniori!AI16</f>
        <v>0</v>
      </c>
      <c r="AJ43" s="131">
        <f>Seniori!AJ16</f>
        <v>0</v>
      </c>
      <c r="AK43" s="131">
        <f>Seniori!AK16</f>
        <v>0</v>
      </c>
      <c r="AL43" s="131">
        <f>Seniori!AL16</f>
        <v>0</v>
      </c>
      <c r="AM43" s="131">
        <f>Seniori!AM16</f>
        <v>0</v>
      </c>
      <c r="AN43" s="131">
        <f>Seniori!AN16</f>
        <v>0</v>
      </c>
      <c r="AO43" s="131">
        <f>Seniori!AO16</f>
        <v>0</v>
      </c>
      <c r="AP43" s="131">
        <f>Seniori!AP16</f>
        <v>0</v>
      </c>
      <c r="AQ43" s="131">
        <f>Seniori!AQ16</f>
        <v>0</v>
      </c>
      <c r="AR43" s="131">
        <f>Seniori!AR16</f>
        <v>0</v>
      </c>
      <c r="AS43" s="131">
        <f>Seniori!AS16</f>
        <v>9</v>
      </c>
      <c r="AT43" s="131">
        <f>Seniori!AT16</f>
        <v>0</v>
      </c>
      <c r="AU43" s="131">
        <f>Seniori!AU16</f>
        <v>0</v>
      </c>
      <c r="AV43" s="131">
        <f>Seniori!AV16</f>
        <v>0</v>
      </c>
      <c r="AW43" s="131">
        <f>Seniori!AW16</f>
        <v>0</v>
      </c>
      <c r="AX43" s="131">
        <f>Seniori!AX16</f>
        <v>0</v>
      </c>
      <c r="AY43" s="131">
        <f>Seniori!AY16</f>
        <v>0</v>
      </c>
      <c r="AZ43" s="131">
        <f>Seniori!AZ16</f>
        <v>0</v>
      </c>
      <c r="BA43" s="131">
        <f>Seniori!BA16</f>
        <v>8</v>
      </c>
      <c r="BB43" s="131">
        <f>Seniori!BB16</f>
        <v>0</v>
      </c>
      <c r="BC43" s="131">
        <f>Seniori!BC16</f>
        <v>0</v>
      </c>
      <c r="BD43" s="131">
        <f>Seniori!BD16</f>
        <v>0</v>
      </c>
      <c r="BE43" s="131">
        <f>Seniori!BE16</f>
        <v>0</v>
      </c>
      <c r="BF43" s="131">
        <f>Seniori!BF16</f>
        <v>0</v>
      </c>
      <c r="BG43" s="131">
        <f>Seniori!BG16</f>
        <v>0</v>
      </c>
      <c r="BH43" s="131">
        <f>Seniori!BH16</f>
        <v>0</v>
      </c>
      <c r="BI43" s="131">
        <f>Seniori!BI16</f>
        <v>0</v>
      </c>
      <c r="BJ43" s="131">
        <f>Seniori!BJ16</f>
        <v>5</v>
      </c>
      <c r="BK43" s="131">
        <f>Seniori!BK16</f>
        <v>0</v>
      </c>
      <c r="BL43" s="131">
        <f>Seniori!BL16</f>
        <v>0</v>
      </c>
      <c r="BM43" s="131">
        <f>Seniori!BM16</f>
        <v>0</v>
      </c>
      <c r="BN43" s="131">
        <f>Seniori!BN16</f>
        <v>0</v>
      </c>
      <c r="BO43" s="131">
        <f>Seniori!BO16</f>
        <v>0</v>
      </c>
      <c r="BP43" s="131">
        <f>Seniori!BP16</f>
        <v>0</v>
      </c>
      <c r="BQ43" s="131">
        <f>Seniori!BQ16</f>
        <v>0</v>
      </c>
      <c r="BR43" s="131">
        <f>Seniori!BR16</f>
        <v>0</v>
      </c>
      <c r="BS43" s="131">
        <f>Seniori!BS16</f>
        <v>0</v>
      </c>
      <c r="BT43" s="131">
        <f>Seniori!BT16</f>
        <v>0</v>
      </c>
      <c r="BU43" s="131">
        <f>Seniori!BU16</f>
        <v>0</v>
      </c>
      <c r="BV43" s="131">
        <f>Seniori!BV16</f>
        <v>0</v>
      </c>
      <c r="BW43" s="131">
        <f>Seniori!BW16</f>
        <v>0</v>
      </c>
      <c r="BX43" s="131">
        <f>Seniori!BX16</f>
        <v>0</v>
      </c>
      <c r="BY43" s="131">
        <f>Seniori!BY16</f>
        <v>0</v>
      </c>
      <c r="BZ43" s="131">
        <f>Seniori!BZ16</f>
        <v>0</v>
      </c>
      <c r="CA43" s="131">
        <f>Seniori!CA16</f>
        <v>0</v>
      </c>
      <c r="CB43" s="131">
        <f>Seniori!CB16</f>
        <v>0</v>
      </c>
      <c r="CC43" s="131">
        <f>Seniori!CC16</f>
        <v>0</v>
      </c>
      <c r="CD43" s="131">
        <f>Seniori!CD16</f>
        <v>0</v>
      </c>
      <c r="CE43" s="131">
        <f>Seniori!CE16</f>
        <v>0</v>
      </c>
      <c r="CF43" s="131">
        <f>Seniori!CF16</f>
        <v>0</v>
      </c>
      <c r="CG43" s="131">
        <f>Seniori!CG16</f>
        <v>0</v>
      </c>
      <c r="CH43" s="131">
        <f>Seniori!CH16</f>
        <v>0</v>
      </c>
      <c r="CI43" s="131">
        <f>Seniori!CI16</f>
        <v>0</v>
      </c>
      <c r="CJ43" s="131">
        <f>Seniori!CJ16</f>
        <v>0</v>
      </c>
      <c r="CK43" s="131">
        <f>Seniori!CK16</f>
        <v>0</v>
      </c>
      <c r="CL43" s="131">
        <f>Seniori!CL16</f>
        <v>0</v>
      </c>
      <c r="CM43" s="131">
        <f>Seniori!CM16</f>
        <v>8</v>
      </c>
      <c r="CN43" s="131">
        <f>Seniori!CN16</f>
        <v>6</v>
      </c>
      <c r="CO43" s="131">
        <f>Seniori!CO16</f>
        <v>0</v>
      </c>
      <c r="CP43" s="131">
        <f>Seniori!CP16</f>
        <v>0</v>
      </c>
      <c r="CQ43" s="131">
        <f>Seniori!CQ16</f>
        <v>0</v>
      </c>
      <c r="CR43" s="131">
        <f>Seniori!CR16</f>
        <v>0</v>
      </c>
      <c r="CS43" s="131">
        <f>Seniori!CS16</f>
        <v>0</v>
      </c>
      <c r="CT43" s="131">
        <f>Seniori!CT16</f>
        <v>0</v>
      </c>
      <c r="CU43" s="131">
        <f>Seniori!CU16</f>
        <v>0</v>
      </c>
      <c r="CV43" s="131">
        <f>Seniori!CV16</f>
        <v>0</v>
      </c>
      <c r="CW43" s="131">
        <f>Seniori!CW16</f>
        <v>0</v>
      </c>
      <c r="CX43" s="131">
        <f>Seniori!CX16</f>
        <v>0</v>
      </c>
      <c r="CY43" s="131">
        <f>Seniori!CY16</f>
        <v>0</v>
      </c>
      <c r="CZ43" s="131">
        <f>Seniori!CZ16</f>
        <v>0</v>
      </c>
      <c r="DA43" s="131">
        <f>Seniori!DA16</f>
        <v>0</v>
      </c>
      <c r="DB43" s="131">
        <f>Seniori!DB16</f>
        <v>0</v>
      </c>
      <c r="DC43" s="131">
        <f>Seniori!DC16</f>
        <v>0</v>
      </c>
      <c r="DD43" s="131">
        <f>Seniori!DD16</f>
        <v>0</v>
      </c>
      <c r="DE43" s="131">
        <f>Seniori!DE16</f>
        <v>0</v>
      </c>
      <c r="DF43" s="131">
        <f>Seniori!DF16</f>
        <v>0</v>
      </c>
      <c r="DG43" s="131">
        <f>Seniori!DG16</f>
        <v>0</v>
      </c>
      <c r="DH43" s="131">
        <f>Seniori!DH16</f>
        <v>0</v>
      </c>
      <c r="DI43" s="131">
        <f>Seniori!DI16</f>
        <v>0</v>
      </c>
      <c r="DJ43" s="131">
        <f>Seniori!DJ16</f>
        <v>0</v>
      </c>
      <c r="DK43" s="131">
        <f>Seniori!DK16</f>
        <v>0</v>
      </c>
      <c r="DL43" s="131">
        <f>Seniori!DL16</f>
        <v>0</v>
      </c>
      <c r="DM43" s="131">
        <f>Seniori!DM16</f>
        <v>0</v>
      </c>
      <c r="DN43" s="131">
        <f>Seniori!DN16</f>
        <v>0</v>
      </c>
      <c r="DO43" s="131">
        <f>Seniori!DO16</f>
        <v>0</v>
      </c>
      <c r="DP43" s="131">
        <f>Seniori!DP16</f>
        <v>0</v>
      </c>
      <c r="DQ43" s="131">
        <f>Seniori!DQ16</f>
        <v>0</v>
      </c>
      <c r="DR43" s="131">
        <f>Seniori!DR16</f>
        <v>0</v>
      </c>
      <c r="DS43" s="131">
        <f>Seniori!DS16</f>
        <v>0</v>
      </c>
      <c r="DT43" s="131">
        <f>Seniori!DT16</f>
        <v>0</v>
      </c>
      <c r="DU43" s="131">
        <f>Seniori!DU16</f>
        <v>0</v>
      </c>
      <c r="DV43" s="131">
        <f>Seniori!DV16</f>
        <v>0</v>
      </c>
      <c r="DW43" s="131">
        <f>Seniori!DW16</f>
        <v>0</v>
      </c>
      <c r="DX43" s="131">
        <f>Seniori!DX16</f>
        <v>0</v>
      </c>
      <c r="DY43" s="131">
        <f>Seniori!DY16</f>
        <v>0</v>
      </c>
      <c r="DZ43" s="131">
        <f>Seniori!DZ16</f>
        <v>0</v>
      </c>
      <c r="EA43" s="131">
        <f>Seniori!EA16</f>
        <v>0</v>
      </c>
      <c r="EB43" s="131">
        <f>Seniori!EB16</f>
        <v>0</v>
      </c>
      <c r="EC43" s="131">
        <f>Seniori!EC16</f>
        <v>0</v>
      </c>
      <c r="ED43" s="131">
        <f>Seniori!ED16</f>
        <v>0</v>
      </c>
      <c r="EE43" s="131">
        <f>Seniori!EE16</f>
        <v>0</v>
      </c>
      <c r="EF43" s="131">
        <f>Seniori!EF16</f>
        <v>0</v>
      </c>
      <c r="EG43" s="131">
        <f>Seniori!EG16</f>
        <v>0</v>
      </c>
      <c r="EH43" s="131">
        <f>Seniori!EH16</f>
        <v>0</v>
      </c>
      <c r="EI43" s="131">
        <f>Seniori!EI16</f>
        <v>0</v>
      </c>
      <c r="EJ43" s="131">
        <f>Seniori!EJ16</f>
        <v>0</v>
      </c>
      <c r="EK43" s="131">
        <f>Seniori!EK16</f>
        <v>0</v>
      </c>
      <c r="EL43" s="131">
        <f>Seniori!EL16</f>
        <v>0</v>
      </c>
      <c r="EM43" s="131">
        <f>Seniori!EM16</f>
        <v>0</v>
      </c>
      <c r="EN43" s="131">
        <f>Seniori!EN16</f>
        <v>0</v>
      </c>
      <c r="EO43" s="131">
        <f>Seniori!EO16</f>
        <v>10</v>
      </c>
      <c r="EP43" s="131">
        <f>Seniori!EP16</f>
        <v>0</v>
      </c>
      <c r="EQ43" s="131">
        <f>Seniori!EQ16</f>
        <v>0</v>
      </c>
      <c r="ER43" s="131">
        <f>Seniori!ER16</f>
        <v>0</v>
      </c>
      <c r="ES43" s="131">
        <f>Seniori!ES16</f>
        <v>0</v>
      </c>
      <c r="ET43" s="131">
        <f>Seniori!ET16</f>
        <v>0</v>
      </c>
      <c r="EU43" s="131">
        <f>Seniori!EU16</f>
        <v>0</v>
      </c>
      <c r="EV43" s="131">
        <f>Seniori!EV16</f>
        <v>0</v>
      </c>
      <c r="EW43" s="131">
        <f>Seniori!EW16</f>
        <v>0</v>
      </c>
      <c r="EX43" s="131">
        <f>Seniori!EX16</f>
        <v>0</v>
      </c>
      <c r="EY43" s="131">
        <f>Seniori!EY16</f>
        <v>0</v>
      </c>
      <c r="EZ43" s="131">
        <f>Seniori!EZ16</f>
        <v>0</v>
      </c>
      <c r="FA43" s="131">
        <f>Seniori!FA16</f>
        <v>0</v>
      </c>
      <c r="FB43" s="131">
        <f>Seniori!FB16</f>
        <v>0</v>
      </c>
      <c r="FC43" s="131">
        <f>Seniori!FC16</f>
        <v>0</v>
      </c>
      <c r="FD43" s="131">
        <f>Seniori!FD16</f>
        <v>0</v>
      </c>
      <c r="FE43" s="131">
        <f>Seniori!FE16</f>
        <v>0</v>
      </c>
      <c r="FF43" s="131">
        <f>Seniori!FF16</f>
        <v>0</v>
      </c>
      <c r="FG43" s="131">
        <f>Seniori!FG16</f>
        <v>0</v>
      </c>
      <c r="FH43" s="131">
        <f>Seniori!FH16</f>
        <v>0</v>
      </c>
      <c r="FI43" s="131">
        <f>Seniori!FI16</f>
        <v>0</v>
      </c>
      <c r="FJ43" s="131">
        <f>Seniori!FJ16</f>
        <v>0</v>
      </c>
      <c r="FK43" s="131">
        <f>Seniori!FK16</f>
        <v>0</v>
      </c>
      <c r="FL43" s="131">
        <f>Seniori!FL16</f>
        <v>0</v>
      </c>
      <c r="FM43" s="131">
        <f>Seniori!FM16</f>
        <v>0</v>
      </c>
      <c r="FN43" s="131">
        <f>Seniori!FN16</f>
        <v>0</v>
      </c>
      <c r="FO43" s="131">
        <f>Seniori!FO16</f>
        <v>0</v>
      </c>
      <c r="FP43" s="131">
        <f>Seniori!FP16</f>
        <v>0</v>
      </c>
      <c r="FQ43" s="131">
        <f>Seniori!FQ16</f>
        <v>0</v>
      </c>
      <c r="FR43" s="131">
        <f>Seniori!FR16</f>
        <v>0</v>
      </c>
      <c r="FS43" s="131">
        <f>Seniori!FS16</f>
        <v>0</v>
      </c>
      <c r="FT43" s="131">
        <f>Seniori!FT16</f>
        <v>0</v>
      </c>
      <c r="FU43" s="131">
        <f>Seniori!FU16</f>
        <v>7</v>
      </c>
      <c r="FV43" s="131">
        <f>Seniori!FV16</f>
        <v>0</v>
      </c>
      <c r="FW43" s="131">
        <f>Seniori!FW16</f>
        <v>0</v>
      </c>
      <c r="FX43" s="131">
        <f>Seniori!FX16</f>
        <v>0</v>
      </c>
      <c r="FY43" s="131">
        <f>Seniori!FY16</f>
        <v>0</v>
      </c>
      <c r="FZ43" s="131">
        <f>Seniori!FZ16</f>
        <v>0</v>
      </c>
      <c r="GA43" s="131">
        <f>Seniori!GA16</f>
        <v>0</v>
      </c>
      <c r="GB43" s="131">
        <f>Seniori!GB16</f>
        <v>0</v>
      </c>
      <c r="GC43" s="131">
        <f>Seniori!GC16</f>
        <v>0</v>
      </c>
      <c r="GD43" s="131">
        <f>Seniori!GD16</f>
        <v>0</v>
      </c>
      <c r="GE43" s="131">
        <f>Seniori!GE16</f>
        <v>0</v>
      </c>
      <c r="GF43" s="131">
        <f>Seniori!GF16</f>
        <v>0</v>
      </c>
      <c r="GG43" s="131">
        <f>Seniori!GG16</f>
        <v>0</v>
      </c>
      <c r="GH43" s="131">
        <f>Seniori!GH16</f>
        <v>0</v>
      </c>
      <c r="GI43" s="131">
        <f>Seniori!GI16</f>
        <v>0</v>
      </c>
      <c r="GJ43" s="131">
        <f>Seniori!GJ16</f>
        <v>0</v>
      </c>
      <c r="GK43" s="131">
        <f>Seniori!GK16</f>
        <v>0</v>
      </c>
      <c r="GL43" s="131">
        <f>Seniori!GL16</f>
        <v>0</v>
      </c>
      <c r="GM43" s="131">
        <f>Seniori!GM16</f>
        <v>0</v>
      </c>
      <c r="GN43" s="131">
        <f>Seniori!GN16</f>
        <v>0</v>
      </c>
      <c r="GO43" s="131">
        <f>Seniori!GO16</f>
        <v>0</v>
      </c>
      <c r="GP43" s="131">
        <f>Seniori!GP16</f>
        <v>0</v>
      </c>
      <c r="GQ43" s="131">
        <f>Seniori!GQ16</f>
        <v>0</v>
      </c>
      <c r="GR43" s="131">
        <f>Seniori!GR16</f>
        <v>0</v>
      </c>
      <c r="GS43" s="131">
        <f>Seniori!GS16</f>
        <v>0</v>
      </c>
      <c r="GT43" s="131">
        <f>Seniori!GT16</f>
        <v>0</v>
      </c>
      <c r="GU43" s="131">
        <f>Seniori!GU16</f>
        <v>0</v>
      </c>
      <c r="GV43" s="131">
        <f>Seniori!GV16</f>
        <v>0</v>
      </c>
      <c r="GW43" s="131">
        <f>Seniori!GW16</f>
        <v>0</v>
      </c>
      <c r="GX43" s="131">
        <f>Seniori!GX16</f>
        <v>0</v>
      </c>
      <c r="GY43" s="131">
        <f>Seniori!GY16</f>
        <v>0</v>
      </c>
      <c r="GZ43" s="131">
        <f>Seniori!GZ16</f>
        <v>0</v>
      </c>
      <c r="HA43" s="131">
        <f>Seniori!HA16</f>
        <v>0</v>
      </c>
      <c r="HB43" s="131">
        <f>Seniori!HB16</f>
        <v>0</v>
      </c>
      <c r="HC43" s="131">
        <f>Seniori!HC16</f>
        <v>0</v>
      </c>
      <c r="HD43" s="131">
        <f>Seniori!HD16</f>
        <v>0</v>
      </c>
      <c r="HE43" s="131">
        <f>Seniori!HE16</f>
        <v>0</v>
      </c>
      <c r="HF43" s="131">
        <f>Seniori!HF16</f>
        <v>0</v>
      </c>
      <c r="HG43" s="131">
        <f>Seniori!HG16</f>
        <v>0</v>
      </c>
      <c r="HH43" s="131">
        <f>Seniori!HH16</f>
        <v>0</v>
      </c>
      <c r="HI43" s="131">
        <f>Seniori!HI16</f>
        <v>0</v>
      </c>
      <c r="HJ43" s="131">
        <f>Seniori!HJ16</f>
        <v>0</v>
      </c>
      <c r="HK43" s="131">
        <f>Seniori!HK16</f>
        <v>0</v>
      </c>
      <c r="HL43" s="131">
        <f>Seniori!HL16</f>
        <v>0</v>
      </c>
      <c r="HM43" s="131">
        <f>Seniori!HM16</f>
        <v>0</v>
      </c>
      <c r="HN43" s="131">
        <f>Seniori!HN16</f>
        <v>0</v>
      </c>
      <c r="HO43" s="131">
        <f>Seniori!HO16</f>
        <v>0</v>
      </c>
      <c r="HP43" s="131">
        <f>Seniori!HP16</f>
        <v>0</v>
      </c>
      <c r="HQ43" s="131">
        <f>Seniori!HQ16</f>
        <v>0</v>
      </c>
      <c r="HR43" s="131">
        <f>Seniori!HR16</f>
        <v>0</v>
      </c>
      <c r="HS43" s="131">
        <f>Seniori!HS16</f>
        <v>0</v>
      </c>
      <c r="HT43" s="131">
        <f>Seniori!HT16</f>
        <v>0</v>
      </c>
      <c r="HU43" s="131">
        <f>Seniori!HU16</f>
        <v>0</v>
      </c>
      <c r="HV43" s="131">
        <f>Seniori!HV16</f>
        <v>0</v>
      </c>
      <c r="HW43" s="131">
        <f>Seniori!HW16</f>
        <v>0</v>
      </c>
      <c r="HX43" s="131">
        <f>Seniori!HX16</f>
        <v>0</v>
      </c>
      <c r="HY43" s="131">
        <f>Seniori!HY16</f>
        <v>0</v>
      </c>
      <c r="HZ43" s="131">
        <f>Seniori!HZ16</f>
        <v>0</v>
      </c>
      <c r="IA43" s="131">
        <f>Seniori!IA16</f>
        <v>0</v>
      </c>
      <c r="IB43" s="131">
        <f>Seniori!IB16</f>
        <v>0</v>
      </c>
      <c r="IC43" s="131">
        <f>Seniori!IC16</f>
        <v>0</v>
      </c>
      <c r="ID43" s="131">
        <f>Seniori!ID16</f>
        <v>0</v>
      </c>
      <c r="IE43" s="131">
        <f>Seniori!IE16</f>
        <v>0</v>
      </c>
      <c r="IF43" s="131">
        <f>Seniori!IF16</f>
        <v>0</v>
      </c>
      <c r="IG43" s="131">
        <f>Seniori!IG16</f>
        <v>0</v>
      </c>
      <c r="IH43" s="131">
        <f>Seniori!IH16</f>
        <v>0</v>
      </c>
      <c r="II43" s="131">
        <f>Seniori!II16</f>
        <v>0</v>
      </c>
      <c r="IJ43" s="131">
        <f>Seniori!IJ16</f>
        <v>0</v>
      </c>
      <c r="IK43" s="131">
        <f>Seniori!IK16</f>
        <v>0</v>
      </c>
      <c r="IL43" s="131">
        <f>Seniori!IL16</f>
        <v>0</v>
      </c>
      <c r="IM43" s="131">
        <f>Seniori!IM16</f>
        <v>0</v>
      </c>
      <c r="IN43" s="131">
        <f>Seniori!IN16</f>
        <v>0</v>
      </c>
      <c r="IO43" s="131">
        <f>Seniori!IO16</f>
        <v>0</v>
      </c>
      <c r="IP43" s="131">
        <f>Seniori!IP16</f>
        <v>0</v>
      </c>
      <c r="IQ43" s="131">
        <f>Seniori!IQ16</f>
        <v>0</v>
      </c>
      <c r="IR43" s="131">
        <f>Seniori!IR16</f>
        <v>0</v>
      </c>
      <c r="IS43" s="131">
        <f>Seniori!IS16</f>
        <v>0</v>
      </c>
      <c r="IT43" s="131">
        <f>Seniori!IT16</f>
        <v>0</v>
      </c>
      <c r="IU43" s="131">
        <f>Seniori!IU16</f>
        <v>0</v>
      </c>
      <c r="IV43" s="131">
        <f>Seniori!IV16</f>
        <v>0</v>
      </c>
      <c r="IW43" s="131">
        <f>Seniori!IW16</f>
        <v>0</v>
      </c>
      <c r="IX43" s="131">
        <f>Seniori!IX16</f>
        <v>0</v>
      </c>
      <c r="IY43" s="131">
        <f>Seniori!IY16</f>
        <v>0</v>
      </c>
      <c r="IZ43" s="131">
        <f>Seniori!IZ16</f>
        <v>0</v>
      </c>
      <c r="JA43" s="131">
        <f>Seniori!JA16</f>
        <v>0</v>
      </c>
      <c r="JB43" s="131">
        <f>Seniori!JB16</f>
        <v>0</v>
      </c>
      <c r="JC43" s="131">
        <f>Seniori!JC16</f>
        <v>0</v>
      </c>
      <c r="JD43" s="131">
        <f>Seniori!JD16</f>
        <v>0</v>
      </c>
      <c r="JE43" s="131">
        <f>Seniori!JE16</f>
        <v>0</v>
      </c>
      <c r="JF43" s="131">
        <f>Seniori!JF16</f>
        <v>0</v>
      </c>
      <c r="JG43" s="131">
        <f>Seniori!JG16</f>
        <v>0</v>
      </c>
      <c r="JH43" s="131">
        <f>Seniori!JH16</f>
        <v>0</v>
      </c>
      <c r="JI43" s="131">
        <f>Seniori!JI16</f>
        <v>0</v>
      </c>
      <c r="JJ43" s="131">
        <f>Seniori!JJ16</f>
        <v>0</v>
      </c>
      <c r="JK43" s="131">
        <f>Seniori!JK16</f>
        <v>0</v>
      </c>
      <c r="JL43" s="131">
        <f>Seniori!JL16</f>
        <v>0</v>
      </c>
      <c r="JM43" s="131">
        <f>Seniori!JM16</f>
        <v>0</v>
      </c>
      <c r="JN43" s="131">
        <f>Seniori!JN16</f>
        <v>0</v>
      </c>
      <c r="JO43" s="131">
        <f>Seniori!JO16</f>
        <v>0</v>
      </c>
      <c r="JP43" s="131">
        <f>Seniori!JP16</f>
        <v>0</v>
      </c>
      <c r="JQ43" s="131">
        <f>Seniori!JQ16</f>
        <v>0</v>
      </c>
      <c r="JR43" s="131">
        <f>Seniori!JR16</f>
        <v>0</v>
      </c>
      <c r="JS43" s="131">
        <f>Seniori!JS16</f>
        <v>0</v>
      </c>
      <c r="JT43" s="131">
        <f>Seniori!JT16</f>
        <v>0</v>
      </c>
      <c r="JU43" s="131">
        <f>Seniori!JU16</f>
        <v>0</v>
      </c>
      <c r="JV43" s="131">
        <f>Seniori!JV16</f>
        <v>0</v>
      </c>
      <c r="JW43" s="131">
        <f>Seniori!JW16</f>
        <v>0</v>
      </c>
      <c r="JX43" s="131">
        <f>Seniori!JX16</f>
        <v>0</v>
      </c>
      <c r="JY43" s="131">
        <f>Seniori!JY16</f>
        <v>0</v>
      </c>
      <c r="JZ43" s="131">
        <f>Seniori!JZ16</f>
        <v>0</v>
      </c>
      <c r="KA43" s="131">
        <f>Seniori!KA16</f>
        <v>0</v>
      </c>
      <c r="KB43" s="131">
        <f>Seniori!KB16</f>
        <v>0</v>
      </c>
      <c r="KC43" s="131">
        <f>Seniori!KC16</f>
        <v>0</v>
      </c>
      <c r="KD43" s="131">
        <f>Seniori!KD16</f>
        <v>0</v>
      </c>
      <c r="KE43" s="131">
        <f>Seniori!KE16</f>
        <v>0</v>
      </c>
      <c r="KF43" s="131">
        <f>Seniori!KF16</f>
        <v>0</v>
      </c>
      <c r="KG43" s="131">
        <f>Seniori!KG16</f>
        <v>0</v>
      </c>
      <c r="KH43" s="131">
        <f>Seniori!KH16</f>
        <v>0</v>
      </c>
      <c r="KI43" s="131">
        <f>Seniori!KI16</f>
        <v>0</v>
      </c>
      <c r="KJ43" s="131">
        <f>Seniori!KJ16</f>
        <v>0</v>
      </c>
      <c r="KK43" s="131">
        <f>Seniori!KK16</f>
        <v>0</v>
      </c>
      <c r="KL43" s="131">
        <f>Seniori!KL16</f>
        <v>0</v>
      </c>
      <c r="KM43" s="131">
        <f>Seniori!KM16</f>
        <v>0</v>
      </c>
      <c r="KN43" s="131">
        <f>Seniori!KN16</f>
        <v>0</v>
      </c>
      <c r="KO43" s="131">
        <f>Seniori!KO16</f>
        <v>0</v>
      </c>
      <c r="KP43" s="131">
        <f>Seniori!KP16</f>
        <v>0</v>
      </c>
      <c r="KQ43" s="131">
        <f>Seniori!KQ16</f>
        <v>0</v>
      </c>
      <c r="KR43" s="131">
        <f>Seniori!KR16</f>
        <v>0</v>
      </c>
      <c r="KS43" s="131">
        <f>Seniori!KS16</f>
        <v>0</v>
      </c>
      <c r="KT43" s="131">
        <f>Seniori!KT16</f>
        <v>0</v>
      </c>
      <c r="KU43" s="131">
        <f>Seniori!KU16</f>
        <v>0</v>
      </c>
      <c r="KV43" s="131">
        <f>Seniori!KV16</f>
        <v>0</v>
      </c>
      <c r="KW43" s="131">
        <f>Seniori!KW16</f>
        <v>0</v>
      </c>
      <c r="KX43" s="131">
        <f>Seniori!KX16</f>
        <v>0</v>
      </c>
      <c r="KY43" s="131">
        <f>Seniori!KY16</f>
        <v>0</v>
      </c>
      <c r="KZ43" s="131">
        <f>Seniori!KZ16</f>
        <v>0</v>
      </c>
      <c r="LA43" s="131">
        <f>Seniori!LA16</f>
        <v>0</v>
      </c>
      <c r="LB43" s="131">
        <f>Seniori!LB16</f>
        <v>0</v>
      </c>
      <c r="LC43" s="131">
        <f>Seniori!LC16</f>
        <v>0</v>
      </c>
      <c r="LD43" s="131">
        <f>Seniori!LD16</f>
        <v>0</v>
      </c>
      <c r="LE43" s="131">
        <f>Seniori!LE16</f>
        <v>0</v>
      </c>
      <c r="LF43" s="131">
        <f>Seniori!LF16</f>
        <v>0</v>
      </c>
      <c r="LG43" s="131">
        <f>Seniori!LG16</f>
        <v>0</v>
      </c>
      <c r="LH43" s="131">
        <f>Seniori!LH16</f>
        <v>0</v>
      </c>
      <c r="LI43" s="131">
        <f>Seniori!LI16</f>
        <v>0</v>
      </c>
      <c r="LJ43" s="131">
        <f>Seniori!LJ16</f>
        <v>0</v>
      </c>
      <c r="LK43" s="131">
        <f>Seniori!LK16</f>
        <v>0</v>
      </c>
      <c r="LL43" s="131">
        <f>Seniori!LL16</f>
        <v>0</v>
      </c>
      <c r="LM43" s="131">
        <f>Seniori!LM16</f>
        <v>0</v>
      </c>
      <c r="LN43" s="131">
        <f>Seniori!LN16</f>
        <v>0</v>
      </c>
      <c r="LO43" s="131">
        <f>Seniori!LO16</f>
        <v>0</v>
      </c>
      <c r="LP43" s="131">
        <f>Seniori!LP16</f>
        <v>0</v>
      </c>
      <c r="LQ43" s="131">
        <f>Seniori!LQ16</f>
        <v>0</v>
      </c>
      <c r="LR43" s="131">
        <f>Seniori!LR16</f>
        <v>0</v>
      </c>
      <c r="LS43" s="131">
        <f>Seniori!LS16</f>
        <v>0</v>
      </c>
      <c r="LT43" s="131">
        <f>Seniori!LT16</f>
        <v>0</v>
      </c>
      <c r="LU43" s="131">
        <f>Seniori!LU16</f>
        <v>0</v>
      </c>
      <c r="LV43" s="131">
        <f>Seniori!LV16</f>
        <v>0</v>
      </c>
      <c r="LW43" s="131">
        <f>Seniori!LW16</f>
        <v>0</v>
      </c>
      <c r="LX43" s="131">
        <f>Seniori!LX16</f>
        <v>0</v>
      </c>
      <c r="LY43" s="131">
        <f>Seniori!LY16</f>
        <v>0</v>
      </c>
      <c r="LZ43" s="131">
        <f>Seniori!LZ16</f>
        <v>0</v>
      </c>
      <c r="MA43" s="131">
        <f>Seniori!MA16</f>
        <v>0</v>
      </c>
      <c r="MB43" s="131">
        <f>Seniori!MB16</f>
        <v>0</v>
      </c>
      <c r="MC43" s="131">
        <f>Seniori!MC16</f>
        <v>0</v>
      </c>
      <c r="MD43" s="131">
        <f>Seniori!MD16</f>
        <v>0</v>
      </c>
      <c r="ME43" s="131">
        <f>Seniori!ME16</f>
        <v>0</v>
      </c>
    </row>
    <row r="44" spans="1:343" s="1" customFormat="1" ht="18" customHeight="1" x14ac:dyDescent="0.2">
      <c r="A44" s="12">
        <v>35</v>
      </c>
      <c r="B44" s="11" t="s">
        <v>511</v>
      </c>
      <c r="C44" s="1">
        <v>12478</v>
      </c>
      <c r="D44" s="1">
        <v>2017</v>
      </c>
      <c r="E44" t="s">
        <v>31</v>
      </c>
      <c r="F44" s="1" t="s">
        <v>32</v>
      </c>
      <c r="G44" s="9" t="s">
        <v>222</v>
      </c>
      <c r="H44" s="4" t="s">
        <v>34</v>
      </c>
      <c r="I44" s="1">
        <f>SUM(K44:ME44)</f>
        <v>51</v>
      </c>
      <c r="J44" s="12">
        <f>Tabuľka3[[#This Row],[Stĺpec9]]</f>
        <v>51</v>
      </c>
      <c r="K44" s="131">
        <f>Seniori!K19</f>
        <v>0</v>
      </c>
      <c r="L44" s="131">
        <f>Seniori!L19</f>
        <v>0</v>
      </c>
      <c r="M44" s="131">
        <f>Seniori!M19</f>
        <v>0</v>
      </c>
      <c r="N44" s="131">
        <f>Seniori!N19</f>
        <v>0</v>
      </c>
      <c r="O44" s="131">
        <f>Seniori!O19</f>
        <v>0</v>
      </c>
      <c r="P44" s="131">
        <f>Seniori!P19</f>
        <v>0</v>
      </c>
      <c r="Q44" s="131">
        <f>Seniori!Q19</f>
        <v>0</v>
      </c>
      <c r="R44" s="131">
        <f>Seniori!R19</f>
        <v>0</v>
      </c>
      <c r="S44" s="131">
        <f>Seniori!S19</f>
        <v>0</v>
      </c>
      <c r="T44" s="131">
        <f>Seniori!T19</f>
        <v>0</v>
      </c>
      <c r="U44" s="131">
        <f>Seniori!U19</f>
        <v>0</v>
      </c>
      <c r="V44" s="131">
        <f>Seniori!V19</f>
        <v>0</v>
      </c>
      <c r="W44" s="131">
        <f>Seniori!W19</f>
        <v>0</v>
      </c>
      <c r="X44" s="131">
        <f>Seniori!X19</f>
        <v>0</v>
      </c>
      <c r="Y44" s="131">
        <f>Seniori!Y19</f>
        <v>0</v>
      </c>
      <c r="Z44" s="131">
        <f>Seniori!Z19</f>
        <v>0</v>
      </c>
      <c r="AA44" s="131">
        <f>Seniori!AA19</f>
        <v>0</v>
      </c>
      <c r="AB44" s="131">
        <f>Seniori!AB19</f>
        <v>0</v>
      </c>
      <c r="AC44" s="131">
        <f>Seniori!AC19</f>
        <v>0</v>
      </c>
      <c r="AD44" s="131">
        <f>Seniori!AD19</f>
        <v>0</v>
      </c>
      <c r="AE44" s="131">
        <f>Seniori!AE19</f>
        <v>0</v>
      </c>
      <c r="AF44" s="131">
        <f>Seniori!AF19</f>
        <v>0</v>
      </c>
      <c r="AG44" s="131">
        <f>Seniori!AG19</f>
        <v>0</v>
      </c>
      <c r="AH44" s="131">
        <f>Seniori!AH19</f>
        <v>0</v>
      </c>
      <c r="AI44" s="131">
        <f>Seniori!AI19</f>
        <v>0</v>
      </c>
      <c r="AJ44" s="131">
        <f>Seniori!AJ19</f>
        <v>0</v>
      </c>
      <c r="AK44" s="131">
        <f>Seniori!AK19</f>
        <v>0</v>
      </c>
      <c r="AL44" s="131">
        <f>Seniori!AL19</f>
        <v>0</v>
      </c>
      <c r="AM44" s="131">
        <f>Seniori!AM19</f>
        <v>0</v>
      </c>
      <c r="AN44" s="131">
        <f>Seniori!AN19</f>
        <v>0</v>
      </c>
      <c r="AO44" s="131">
        <f>Seniori!AO19</f>
        <v>0</v>
      </c>
      <c r="AP44" s="131">
        <f>Seniori!AP19</f>
        <v>0</v>
      </c>
      <c r="AQ44" s="131">
        <f>Seniori!AQ19</f>
        <v>0</v>
      </c>
      <c r="AR44" s="131">
        <f>Seniori!AR19</f>
        <v>0</v>
      </c>
      <c r="AS44" s="131">
        <f>Seniori!AS19</f>
        <v>0</v>
      </c>
      <c r="AT44" s="131">
        <f>Seniori!AT19</f>
        <v>0</v>
      </c>
      <c r="AU44" s="131">
        <f>Seniori!AU19</f>
        <v>0</v>
      </c>
      <c r="AV44" s="131">
        <f>Seniori!AV19</f>
        <v>0</v>
      </c>
      <c r="AW44" s="131">
        <f>Seniori!AW19</f>
        <v>0</v>
      </c>
      <c r="AX44" s="131">
        <f>Seniori!AX19</f>
        <v>0</v>
      </c>
      <c r="AY44" s="131">
        <f>Seniori!AY19</f>
        <v>0</v>
      </c>
      <c r="AZ44" s="131">
        <f>Seniori!AZ19</f>
        <v>0</v>
      </c>
      <c r="BA44" s="131">
        <f>Seniori!BA19</f>
        <v>0</v>
      </c>
      <c r="BB44" s="131">
        <f>Seniori!BB19</f>
        <v>0</v>
      </c>
      <c r="BC44" s="131">
        <f>Seniori!BC19</f>
        <v>0</v>
      </c>
      <c r="BD44" s="131">
        <f>Seniori!BD19</f>
        <v>0</v>
      </c>
      <c r="BE44" s="131">
        <f>Seniori!BE19</f>
        <v>0</v>
      </c>
      <c r="BF44" s="131">
        <f>Seniori!BF19</f>
        <v>0</v>
      </c>
      <c r="BG44" s="131">
        <f>Seniori!BG19</f>
        <v>0</v>
      </c>
      <c r="BH44" s="131">
        <f>Seniori!BH19</f>
        <v>0</v>
      </c>
      <c r="BI44" s="131">
        <f>Seniori!BI19</f>
        <v>0</v>
      </c>
      <c r="BJ44" s="131">
        <f>Seniori!BJ19</f>
        <v>0</v>
      </c>
      <c r="BK44" s="131">
        <f>Seniori!BK19</f>
        <v>0</v>
      </c>
      <c r="BL44" s="131">
        <f>Seniori!BL19</f>
        <v>0</v>
      </c>
      <c r="BM44" s="131">
        <f>Seniori!BM19</f>
        <v>0</v>
      </c>
      <c r="BN44" s="131">
        <f>Seniori!BN19</f>
        <v>0</v>
      </c>
      <c r="BO44" s="131">
        <f>Seniori!BO19</f>
        <v>0</v>
      </c>
      <c r="BP44" s="131">
        <f>Seniori!BP19</f>
        <v>0</v>
      </c>
      <c r="BQ44" s="131">
        <f>Seniori!BQ19</f>
        <v>0</v>
      </c>
      <c r="BR44" s="131">
        <f>Seniori!BR19</f>
        <v>0</v>
      </c>
      <c r="BS44" s="131">
        <f>Seniori!BS19</f>
        <v>0</v>
      </c>
      <c r="BT44" s="131">
        <f>Seniori!BT19</f>
        <v>0</v>
      </c>
      <c r="BU44" s="131">
        <f>Seniori!BU19</f>
        <v>0</v>
      </c>
      <c r="BV44" s="131">
        <f>Seniori!BV19</f>
        <v>0</v>
      </c>
      <c r="BW44" s="131">
        <f>Seniori!BW19</f>
        <v>0</v>
      </c>
      <c r="BX44" s="131">
        <f>Seniori!BX19</f>
        <v>0</v>
      </c>
      <c r="BY44" s="131">
        <f>Seniori!BY19</f>
        <v>0</v>
      </c>
      <c r="BZ44" s="131">
        <f>Seniori!BZ19</f>
        <v>0</v>
      </c>
      <c r="CA44" s="131">
        <f>Seniori!CA19</f>
        <v>0</v>
      </c>
      <c r="CB44" s="131">
        <f>Seniori!CB19</f>
        <v>0</v>
      </c>
      <c r="CC44" s="131">
        <f>Seniori!CC19</f>
        <v>0</v>
      </c>
      <c r="CD44" s="131">
        <f>Seniori!CD19</f>
        <v>0</v>
      </c>
      <c r="CE44" s="131">
        <f>Seniori!CE19</f>
        <v>0</v>
      </c>
      <c r="CF44" s="131">
        <f>Seniori!CF19</f>
        <v>0</v>
      </c>
      <c r="CG44" s="131">
        <f>Seniori!CG19</f>
        <v>0</v>
      </c>
      <c r="CH44" s="131">
        <f>Seniori!CH19</f>
        <v>0</v>
      </c>
      <c r="CI44" s="131">
        <f>Seniori!CI19</f>
        <v>0</v>
      </c>
      <c r="CJ44" s="131">
        <f>Seniori!CJ19</f>
        <v>0</v>
      </c>
      <c r="CK44" s="131">
        <f>Seniori!CK19</f>
        <v>0</v>
      </c>
      <c r="CL44" s="131">
        <f>Seniori!CL19</f>
        <v>0</v>
      </c>
      <c r="CM44" s="131">
        <f>Seniori!CM19</f>
        <v>0</v>
      </c>
      <c r="CN44" s="131">
        <f>Seniori!CN19</f>
        <v>0</v>
      </c>
      <c r="CO44" s="131">
        <f>Seniori!CO19</f>
        <v>0</v>
      </c>
      <c r="CP44" s="131">
        <f>Seniori!CP19</f>
        <v>0</v>
      </c>
      <c r="CQ44" s="131">
        <f>Seniori!CQ19</f>
        <v>0</v>
      </c>
      <c r="CR44" s="131">
        <f>Seniori!CR19</f>
        <v>0</v>
      </c>
      <c r="CS44" s="131">
        <f>Seniori!CS19</f>
        <v>0</v>
      </c>
      <c r="CT44" s="131">
        <f>Seniori!CT19</f>
        <v>0</v>
      </c>
      <c r="CU44" s="131">
        <f>Seniori!CU19</f>
        <v>0</v>
      </c>
      <c r="CV44" s="131">
        <f>Seniori!CV19</f>
        <v>0</v>
      </c>
      <c r="CW44" s="131">
        <f>Seniori!CW19</f>
        <v>0</v>
      </c>
      <c r="CX44" s="131">
        <f>Seniori!CX19</f>
        <v>0</v>
      </c>
      <c r="CY44" s="131">
        <f>Seniori!CY19</f>
        <v>0</v>
      </c>
      <c r="CZ44" s="131">
        <f>Seniori!CZ19</f>
        <v>0</v>
      </c>
      <c r="DA44" s="131">
        <f>Seniori!DA19</f>
        <v>0</v>
      </c>
      <c r="DB44" s="131">
        <f>Seniori!DB19</f>
        <v>0</v>
      </c>
      <c r="DC44" s="131">
        <f>Seniori!DC19</f>
        <v>0</v>
      </c>
      <c r="DD44" s="131">
        <f>Seniori!DD19</f>
        <v>0</v>
      </c>
      <c r="DE44" s="131">
        <f>Seniori!DE19</f>
        <v>0</v>
      </c>
      <c r="DF44" s="131">
        <f>Seniori!DF19</f>
        <v>0</v>
      </c>
      <c r="DG44" s="131">
        <f>Seniori!DG19</f>
        <v>0</v>
      </c>
      <c r="DH44" s="131">
        <f>Seniori!DH19</f>
        <v>0</v>
      </c>
      <c r="DI44" s="131">
        <f>Seniori!DI19</f>
        <v>0</v>
      </c>
      <c r="DJ44" s="131">
        <f>Seniori!DJ19</f>
        <v>0</v>
      </c>
      <c r="DK44" s="131">
        <f>Seniori!DK19</f>
        <v>0</v>
      </c>
      <c r="DL44" s="131">
        <f>Seniori!DL19</f>
        <v>0</v>
      </c>
      <c r="DM44" s="131">
        <f>Seniori!DM19</f>
        <v>0</v>
      </c>
      <c r="DN44" s="131">
        <f>Seniori!DN19</f>
        <v>0</v>
      </c>
      <c r="DO44" s="131">
        <f>Seniori!DO19</f>
        <v>0</v>
      </c>
      <c r="DP44" s="131">
        <f>Seniori!DP19</f>
        <v>0</v>
      </c>
      <c r="DQ44" s="131">
        <f>Seniori!DQ19</f>
        <v>0</v>
      </c>
      <c r="DR44" s="131">
        <f>Seniori!DR19</f>
        <v>0</v>
      </c>
      <c r="DS44" s="131">
        <f>Seniori!DS19</f>
        <v>0</v>
      </c>
      <c r="DT44" s="131">
        <f>Seniori!DT19</f>
        <v>0</v>
      </c>
      <c r="DU44" s="131">
        <f>Seniori!DU19</f>
        <v>0</v>
      </c>
      <c r="DV44" s="131">
        <f>Seniori!DV19</f>
        <v>0</v>
      </c>
      <c r="DW44" s="131">
        <f>Seniori!DW19</f>
        <v>0</v>
      </c>
      <c r="DX44" s="131">
        <f>Seniori!DX19</f>
        <v>0</v>
      </c>
      <c r="DY44" s="131">
        <f>Seniori!DY19</f>
        <v>0</v>
      </c>
      <c r="DZ44" s="131">
        <f>Seniori!DZ19</f>
        <v>0</v>
      </c>
      <c r="EA44" s="131">
        <f>Seniori!EA19</f>
        <v>0</v>
      </c>
      <c r="EB44" s="131">
        <f>Seniori!EB19</f>
        <v>0</v>
      </c>
      <c r="EC44" s="131">
        <f>Seniori!EC19</f>
        <v>0</v>
      </c>
      <c r="ED44" s="131">
        <f>Seniori!ED19</f>
        <v>0</v>
      </c>
      <c r="EE44" s="131">
        <f>Seniori!EE19</f>
        <v>0</v>
      </c>
      <c r="EF44" s="131">
        <f>Seniori!EF19</f>
        <v>0</v>
      </c>
      <c r="EG44" s="131">
        <f>Seniori!EG19</f>
        <v>0</v>
      </c>
      <c r="EH44" s="131">
        <f>Seniori!EH19</f>
        <v>0</v>
      </c>
      <c r="EI44" s="131">
        <f>Seniori!EI19</f>
        <v>0</v>
      </c>
      <c r="EJ44" s="131">
        <f>Seniori!EJ19</f>
        <v>0</v>
      </c>
      <c r="EK44" s="131">
        <f>Seniori!EK19</f>
        <v>0</v>
      </c>
      <c r="EL44" s="131">
        <f>Seniori!EL19</f>
        <v>0</v>
      </c>
      <c r="EM44" s="131">
        <f>Seniori!EM19</f>
        <v>0</v>
      </c>
      <c r="EN44" s="131">
        <f>Seniori!EN19</f>
        <v>0</v>
      </c>
      <c r="EO44" s="131">
        <f>Seniori!EO19</f>
        <v>0</v>
      </c>
      <c r="EP44" s="131">
        <f>Seniori!EP19</f>
        <v>0</v>
      </c>
      <c r="EQ44" s="131">
        <f>Seniori!EQ19</f>
        <v>0</v>
      </c>
      <c r="ER44" s="131">
        <f>Seniori!ER19</f>
        <v>0</v>
      </c>
      <c r="ES44" s="131">
        <f>Seniori!ES19</f>
        <v>0</v>
      </c>
      <c r="ET44" s="131">
        <f>Seniori!ET19</f>
        <v>0</v>
      </c>
      <c r="EU44" s="131">
        <f>Seniori!EU19</f>
        <v>0</v>
      </c>
      <c r="EV44" s="131">
        <f>Seniori!EV19</f>
        <v>0</v>
      </c>
      <c r="EW44" s="131">
        <f>Seniori!EW19</f>
        <v>0</v>
      </c>
      <c r="EX44" s="131">
        <f>Seniori!EX19</f>
        <v>0</v>
      </c>
      <c r="EY44" s="131">
        <f>Seniori!EY19</f>
        <v>0</v>
      </c>
      <c r="EZ44" s="131">
        <f>Seniori!EZ19</f>
        <v>0</v>
      </c>
      <c r="FA44" s="131">
        <f>Seniori!FA19</f>
        <v>0</v>
      </c>
      <c r="FB44" s="131">
        <f>Seniori!FB19</f>
        <v>0</v>
      </c>
      <c r="FC44" s="131">
        <f>Seniori!FC19</f>
        <v>0</v>
      </c>
      <c r="FD44" s="131">
        <f>Seniori!FD19</f>
        <v>0</v>
      </c>
      <c r="FE44" s="131">
        <f>Seniori!FE19</f>
        <v>0</v>
      </c>
      <c r="FF44" s="131">
        <f>Seniori!FF19</f>
        <v>0</v>
      </c>
      <c r="FG44" s="131">
        <f>Seniori!FG19</f>
        <v>0</v>
      </c>
      <c r="FH44" s="131">
        <f>Seniori!FH19</f>
        <v>0</v>
      </c>
      <c r="FI44" s="131">
        <f>Seniori!FI19</f>
        <v>0</v>
      </c>
      <c r="FJ44" s="131">
        <f>Seniori!FJ19</f>
        <v>0</v>
      </c>
      <c r="FK44" s="131">
        <f>Seniori!FK19</f>
        <v>0</v>
      </c>
      <c r="FL44" s="131">
        <f>Seniori!FL19</f>
        <v>0</v>
      </c>
      <c r="FM44" s="131">
        <f>Seniori!FM19</f>
        <v>0</v>
      </c>
      <c r="FN44" s="131">
        <f>Seniori!FN19</f>
        <v>0</v>
      </c>
      <c r="FO44" s="131">
        <f>Seniori!FO19</f>
        <v>0</v>
      </c>
      <c r="FP44" s="131">
        <f>Seniori!FP19</f>
        <v>0</v>
      </c>
      <c r="FQ44" s="131">
        <f>Seniori!FQ19</f>
        <v>0</v>
      </c>
      <c r="FR44" s="131">
        <f>Seniori!FR19</f>
        <v>0</v>
      </c>
      <c r="FS44" s="131">
        <f>Seniori!FS19</f>
        <v>0</v>
      </c>
      <c r="FT44" s="131">
        <f>Seniori!FT19</f>
        <v>0</v>
      </c>
      <c r="FU44" s="131">
        <f>Seniori!FU19</f>
        <v>0</v>
      </c>
      <c r="FV44" s="131">
        <f>Seniori!FV19</f>
        <v>0</v>
      </c>
      <c r="FW44" s="131">
        <f>Seniori!FW19</f>
        <v>0</v>
      </c>
      <c r="FX44" s="131">
        <f>Seniori!FX19</f>
        <v>0</v>
      </c>
      <c r="FY44" s="131">
        <f>Seniori!FY19</f>
        <v>0</v>
      </c>
      <c r="FZ44" s="131">
        <f>Seniori!FZ19</f>
        <v>0</v>
      </c>
      <c r="GA44" s="131">
        <f>Seniori!GA19</f>
        <v>0</v>
      </c>
      <c r="GB44" s="131">
        <f>Seniori!GB19</f>
        <v>0</v>
      </c>
      <c r="GC44" s="131">
        <f>Seniori!GC19</f>
        <v>0</v>
      </c>
      <c r="GD44" s="131">
        <f>Seniori!GD19</f>
        <v>0</v>
      </c>
      <c r="GE44" s="131">
        <f>Seniori!GE19</f>
        <v>0</v>
      </c>
      <c r="GF44" s="131">
        <f>Seniori!GF19</f>
        <v>0</v>
      </c>
      <c r="GG44" s="131">
        <f>Seniori!GG19</f>
        <v>0</v>
      </c>
      <c r="GH44" s="131">
        <f>Seniori!GH19</f>
        <v>0</v>
      </c>
      <c r="GI44" s="131">
        <f>Seniori!GI19</f>
        <v>0</v>
      </c>
      <c r="GJ44" s="131">
        <f>Seniori!GJ19</f>
        <v>0</v>
      </c>
      <c r="GK44" s="131">
        <f>Seniori!GK19</f>
        <v>0</v>
      </c>
      <c r="GL44" s="131">
        <f>Seniori!GL19</f>
        <v>0</v>
      </c>
      <c r="GM44" s="131">
        <f>Seniori!GM19</f>
        <v>0</v>
      </c>
      <c r="GN44" s="131">
        <f>Seniori!GN19</f>
        <v>0</v>
      </c>
      <c r="GO44" s="131">
        <f>Seniori!GO19</f>
        <v>0</v>
      </c>
      <c r="GP44" s="131">
        <f>Seniori!GP19</f>
        <v>0</v>
      </c>
      <c r="GQ44" s="131">
        <f>Seniori!GQ19</f>
        <v>0</v>
      </c>
      <c r="GR44" s="131">
        <f>Seniori!GR19</f>
        <v>0</v>
      </c>
      <c r="GS44" s="131">
        <f>Seniori!GS19</f>
        <v>0</v>
      </c>
      <c r="GT44" s="131">
        <f>Seniori!GT19</f>
        <v>0</v>
      </c>
      <c r="GU44" s="131">
        <f>Seniori!GU19</f>
        <v>0</v>
      </c>
      <c r="GV44" s="131">
        <f>Seniori!GV19</f>
        <v>0</v>
      </c>
      <c r="GW44" s="131">
        <f>Seniori!GW19</f>
        <v>0</v>
      </c>
      <c r="GX44" s="131">
        <f>Seniori!GX19</f>
        <v>0</v>
      </c>
      <c r="GY44" s="131">
        <f>Seniori!GY19</f>
        <v>0</v>
      </c>
      <c r="GZ44" s="131">
        <f>Seniori!GZ19</f>
        <v>0</v>
      </c>
      <c r="HA44" s="131">
        <f>Seniori!HA19</f>
        <v>0</v>
      </c>
      <c r="HB44" s="131">
        <f>Seniori!HB19</f>
        <v>0</v>
      </c>
      <c r="HC44" s="131">
        <f>Seniori!HC19</f>
        <v>0</v>
      </c>
      <c r="HD44" s="131">
        <f>Seniori!HD19</f>
        <v>0</v>
      </c>
      <c r="HE44" s="131">
        <f>Seniori!HE19</f>
        <v>0</v>
      </c>
      <c r="HF44" s="131">
        <f>Seniori!HF19</f>
        <v>0</v>
      </c>
      <c r="HG44" s="131">
        <f>Seniori!HG19</f>
        <v>0</v>
      </c>
      <c r="HH44" s="131">
        <f>Seniori!HH19</f>
        <v>0</v>
      </c>
      <c r="HI44" s="131">
        <f>Seniori!HI19</f>
        <v>0</v>
      </c>
      <c r="HJ44" s="131">
        <f>Seniori!HJ19</f>
        <v>0</v>
      </c>
      <c r="HK44" s="131">
        <f>Seniori!HK19</f>
        <v>0</v>
      </c>
      <c r="HL44" s="131">
        <f>Seniori!HL19</f>
        <v>0</v>
      </c>
      <c r="HM44" s="131">
        <f>Seniori!HM19</f>
        <v>0</v>
      </c>
      <c r="HN44" s="131">
        <f>Seniori!HN19</f>
        <v>0</v>
      </c>
      <c r="HO44" s="131">
        <f>Seniori!HO19</f>
        <v>0</v>
      </c>
      <c r="HP44" s="131">
        <f>Seniori!HP19</f>
        <v>0</v>
      </c>
      <c r="HQ44" s="131">
        <f>Seniori!HQ19</f>
        <v>0</v>
      </c>
      <c r="HR44" s="131">
        <f>Seniori!HR19</f>
        <v>0</v>
      </c>
      <c r="HS44" s="131">
        <f>Seniori!HS19</f>
        <v>0</v>
      </c>
      <c r="HT44" s="131">
        <f>Seniori!HT19</f>
        <v>0</v>
      </c>
      <c r="HU44" s="131">
        <f>Seniori!HU19</f>
        <v>0</v>
      </c>
      <c r="HV44" s="131">
        <f>Seniori!HV19</f>
        <v>0</v>
      </c>
      <c r="HW44" s="131">
        <f>Seniori!HW19</f>
        <v>0</v>
      </c>
      <c r="HX44" s="131">
        <f>Seniori!HX19</f>
        <v>0</v>
      </c>
      <c r="HY44" s="131">
        <f>Seniori!HY19</f>
        <v>0</v>
      </c>
      <c r="HZ44" s="131">
        <f>Seniori!HZ19</f>
        <v>0</v>
      </c>
      <c r="IA44" s="131">
        <f>Seniori!IA19</f>
        <v>0</v>
      </c>
      <c r="IB44" s="131">
        <f>Seniori!IB19</f>
        <v>0</v>
      </c>
      <c r="IC44" s="131">
        <f>Seniori!IC19</f>
        <v>0</v>
      </c>
      <c r="ID44" s="131">
        <f>Seniori!ID19</f>
        <v>0</v>
      </c>
      <c r="IE44" s="131">
        <f>Seniori!IE19</f>
        <v>0</v>
      </c>
      <c r="IF44" s="131">
        <f>Seniori!IF19</f>
        <v>0</v>
      </c>
      <c r="IG44" s="131">
        <f>Seniori!IG19</f>
        <v>0</v>
      </c>
      <c r="IH44" s="131">
        <f>Seniori!IH19</f>
        <v>0</v>
      </c>
      <c r="II44" s="131">
        <f>Seniori!II19</f>
        <v>0</v>
      </c>
      <c r="IJ44" s="131">
        <f>Seniori!IJ19</f>
        <v>0</v>
      </c>
      <c r="IK44" s="131">
        <f>Seniori!IK19</f>
        <v>0</v>
      </c>
      <c r="IL44" s="131">
        <f>Seniori!IL19</f>
        <v>0</v>
      </c>
      <c r="IM44" s="131">
        <f>Seniori!IM19</f>
        <v>0</v>
      </c>
      <c r="IN44" s="131">
        <f>Seniori!IN19</f>
        <v>0</v>
      </c>
      <c r="IO44" s="131">
        <f>Seniori!IO19</f>
        <v>0</v>
      </c>
      <c r="IP44" s="131">
        <f>Seniori!IP19</f>
        <v>0</v>
      </c>
      <c r="IQ44" s="131">
        <f>Seniori!IQ19</f>
        <v>0</v>
      </c>
      <c r="IR44" s="131">
        <f>Seniori!IR19</f>
        <v>0</v>
      </c>
      <c r="IS44" s="131">
        <f>Seniori!IS19</f>
        <v>0</v>
      </c>
      <c r="IT44" s="131">
        <f>Seniori!IT19</f>
        <v>0</v>
      </c>
      <c r="IU44" s="131">
        <f>Seniori!IU19</f>
        <v>8</v>
      </c>
      <c r="IV44" s="131">
        <f>Seniori!IV19</f>
        <v>0</v>
      </c>
      <c r="IW44" s="131">
        <f>Seniori!IW19</f>
        <v>0</v>
      </c>
      <c r="IX44" s="131">
        <f>Seniori!IX19</f>
        <v>0</v>
      </c>
      <c r="IY44" s="131">
        <f>Seniori!IY19</f>
        <v>0</v>
      </c>
      <c r="IZ44" s="131">
        <f>Seniori!IZ19</f>
        <v>0</v>
      </c>
      <c r="JA44" s="131">
        <f>Seniori!JA19</f>
        <v>0</v>
      </c>
      <c r="JB44" s="131">
        <f>Seniori!JB19</f>
        <v>0</v>
      </c>
      <c r="JC44" s="131">
        <f>Seniori!JC19</f>
        <v>0</v>
      </c>
      <c r="JD44" s="131">
        <f>Seniori!JD19</f>
        <v>0</v>
      </c>
      <c r="JE44" s="131">
        <f>Seniori!JE19</f>
        <v>0</v>
      </c>
      <c r="JF44" s="131">
        <f>Seniori!JF19</f>
        <v>0</v>
      </c>
      <c r="JG44" s="131">
        <f>Seniori!JG19</f>
        <v>0</v>
      </c>
      <c r="JH44" s="131">
        <f>Seniori!JH19</f>
        <v>0</v>
      </c>
      <c r="JI44" s="131">
        <f>Seniori!JI19</f>
        <v>0</v>
      </c>
      <c r="JJ44" s="131">
        <f>Seniori!JJ19</f>
        <v>0</v>
      </c>
      <c r="JK44" s="131">
        <f>Seniori!JK19</f>
        <v>0</v>
      </c>
      <c r="JL44" s="131">
        <f>Seniori!JL19</f>
        <v>0</v>
      </c>
      <c r="JM44" s="131">
        <f>Seniori!JM19</f>
        <v>3</v>
      </c>
      <c r="JN44" s="131">
        <f>Seniori!JN19</f>
        <v>0</v>
      </c>
      <c r="JO44" s="131">
        <f>Seniori!JO19</f>
        <v>11</v>
      </c>
      <c r="JP44" s="131">
        <f>Seniori!JP19</f>
        <v>0</v>
      </c>
      <c r="JQ44" s="131">
        <f>Seniori!JQ19</f>
        <v>0</v>
      </c>
      <c r="JR44" s="131">
        <f>Seniori!JR19</f>
        <v>0</v>
      </c>
      <c r="JS44" s="131">
        <f>Seniori!JS19</f>
        <v>0</v>
      </c>
      <c r="JT44" s="131">
        <f>Seniori!JT19</f>
        <v>0</v>
      </c>
      <c r="JU44" s="131">
        <f>Seniori!JU19</f>
        <v>0</v>
      </c>
      <c r="JV44" s="131">
        <f>Seniori!JV19</f>
        <v>0</v>
      </c>
      <c r="JW44" s="131">
        <f>Seniori!JW19</f>
        <v>0</v>
      </c>
      <c r="JX44" s="131">
        <f>Seniori!JX19</f>
        <v>0</v>
      </c>
      <c r="JY44" s="131">
        <f>Seniori!JY19</f>
        <v>0</v>
      </c>
      <c r="JZ44" s="131">
        <f>Seniori!JZ19</f>
        <v>7</v>
      </c>
      <c r="KA44" s="131">
        <f>Seniori!KA19</f>
        <v>0</v>
      </c>
      <c r="KB44" s="131">
        <f>Seniori!KB19</f>
        <v>0</v>
      </c>
      <c r="KC44" s="131">
        <f>Seniori!KC19</f>
        <v>0</v>
      </c>
      <c r="KD44" s="131">
        <f>Seniori!KD19</f>
        <v>0</v>
      </c>
      <c r="KE44" s="131">
        <f>Seniori!KE19</f>
        <v>0</v>
      </c>
      <c r="KF44" s="131">
        <f>Seniori!KF19</f>
        <v>0</v>
      </c>
      <c r="KG44" s="131">
        <f>Seniori!KG19</f>
        <v>0</v>
      </c>
      <c r="KH44" s="131">
        <f>Seniori!KH19</f>
        <v>0</v>
      </c>
      <c r="KI44" s="131">
        <f>Seniori!KI19</f>
        <v>0</v>
      </c>
      <c r="KJ44" s="131">
        <f>Seniori!KJ19</f>
        <v>0</v>
      </c>
      <c r="KK44" s="131">
        <f>Seniori!KK19</f>
        <v>0</v>
      </c>
      <c r="KL44" s="131">
        <f>Seniori!KL19</f>
        <v>0</v>
      </c>
      <c r="KM44" s="131">
        <f>Seniori!KM19</f>
        <v>0</v>
      </c>
      <c r="KN44" s="131">
        <f>Seniori!KN19</f>
        <v>0</v>
      </c>
      <c r="KO44" s="131">
        <f>Seniori!KO19</f>
        <v>0</v>
      </c>
      <c r="KP44" s="131">
        <f>Seniori!KP19</f>
        <v>0</v>
      </c>
      <c r="KQ44" s="131">
        <f>Seniori!KQ19</f>
        <v>0</v>
      </c>
      <c r="KR44" s="131">
        <f>Seniori!KR19</f>
        <v>0</v>
      </c>
      <c r="KS44" s="131">
        <f>Seniori!KS19</f>
        <v>0</v>
      </c>
      <c r="KT44" s="131">
        <f>Seniori!KT19</f>
        <v>0</v>
      </c>
      <c r="KU44" s="131">
        <f>Seniori!KU19</f>
        <v>0</v>
      </c>
      <c r="KV44" s="131">
        <f>Seniori!KV19</f>
        <v>0</v>
      </c>
      <c r="KW44" s="131">
        <f>Seniori!KW19</f>
        <v>0</v>
      </c>
      <c r="KX44" s="131">
        <f>Seniori!KX19</f>
        <v>0</v>
      </c>
      <c r="KY44" s="131">
        <f>Seniori!KY19</f>
        <v>0</v>
      </c>
      <c r="KZ44" s="131">
        <f>Seniori!KZ19</f>
        <v>0</v>
      </c>
      <c r="LA44" s="131">
        <f>Seniori!LA19</f>
        <v>0</v>
      </c>
      <c r="LB44" s="131">
        <f>Seniori!LB19</f>
        <v>0</v>
      </c>
      <c r="LC44" s="131">
        <f>Seniori!LC19</f>
        <v>0</v>
      </c>
      <c r="LD44" s="131">
        <f>Seniori!LD19</f>
        <v>0</v>
      </c>
      <c r="LE44" s="131">
        <f>Seniori!LE19</f>
        <v>0</v>
      </c>
      <c r="LF44" s="131">
        <f>Seniori!LF19</f>
        <v>0</v>
      </c>
      <c r="LG44" s="131">
        <f>Seniori!LG19</f>
        <v>0</v>
      </c>
      <c r="LH44" s="131">
        <f>Seniori!LH19</f>
        <v>0</v>
      </c>
      <c r="LI44" s="131">
        <f>Seniori!LI19</f>
        <v>0</v>
      </c>
      <c r="LJ44" s="131">
        <f>Seniori!LJ19</f>
        <v>0</v>
      </c>
      <c r="LK44" s="131">
        <f>Seniori!LK19</f>
        <v>0</v>
      </c>
      <c r="LL44" s="131">
        <f>Seniori!LL19</f>
        <v>0</v>
      </c>
      <c r="LM44" s="131">
        <f>Seniori!LM19</f>
        <v>0</v>
      </c>
      <c r="LN44" s="131">
        <f>Seniori!LN19</f>
        <v>0</v>
      </c>
      <c r="LO44" s="131">
        <f>Seniori!LO19</f>
        <v>0</v>
      </c>
      <c r="LP44" s="131">
        <f>Seniori!LP19</f>
        <v>11</v>
      </c>
      <c r="LQ44" s="131">
        <f>Seniori!LQ19</f>
        <v>0</v>
      </c>
      <c r="LR44" s="131">
        <f>Seniori!LR19</f>
        <v>0</v>
      </c>
      <c r="LS44" s="131">
        <f>Seniori!LS19</f>
        <v>0</v>
      </c>
      <c r="LT44" s="131">
        <f>Seniori!LT19</f>
        <v>0</v>
      </c>
      <c r="LU44" s="131">
        <f>Seniori!LU19</f>
        <v>0</v>
      </c>
      <c r="LV44" s="131">
        <f>Seniori!LV19</f>
        <v>0</v>
      </c>
      <c r="LW44" s="131">
        <f>Seniori!LW19</f>
        <v>0</v>
      </c>
      <c r="LX44" s="131">
        <f>Seniori!LX19</f>
        <v>0</v>
      </c>
      <c r="LY44" s="131">
        <f>Seniori!LY19</f>
        <v>0</v>
      </c>
      <c r="LZ44" s="131">
        <f>Seniori!LZ19</f>
        <v>11</v>
      </c>
      <c r="MA44" s="131">
        <f>Seniori!MA19</f>
        <v>0</v>
      </c>
      <c r="MB44" s="131">
        <f>Seniori!MB19</f>
        <v>0</v>
      </c>
      <c r="MC44" s="131">
        <f>Seniori!MC19</f>
        <v>0</v>
      </c>
      <c r="MD44" s="131">
        <f>Seniori!MD19</f>
        <v>0</v>
      </c>
      <c r="ME44" s="131">
        <f>Seniori!ME19</f>
        <v>0</v>
      </c>
    </row>
    <row r="45" spans="1:343" s="1" customFormat="1" ht="18" customHeight="1" x14ac:dyDescent="0.2">
      <c r="A45" s="12">
        <v>36</v>
      </c>
      <c r="B45" s="11" t="s">
        <v>48</v>
      </c>
      <c r="C45" s="1">
        <v>11292</v>
      </c>
      <c r="D45" s="1">
        <v>2014</v>
      </c>
      <c r="E45" t="s">
        <v>44</v>
      </c>
      <c r="F45" s="1">
        <v>2366</v>
      </c>
      <c r="G45" s="1" t="s">
        <v>222</v>
      </c>
      <c r="H45" t="s">
        <v>26</v>
      </c>
      <c r="I45" s="1">
        <f t="shared" ref="I45:I55" si="6">SUM(K45:ME45)</f>
        <v>45</v>
      </c>
      <c r="J45" s="12">
        <f>Tabuľka3[[#This Row],[Stĺpec9]]</f>
        <v>45</v>
      </c>
      <c r="K45" s="131">
        <f>Seniori!K26</f>
        <v>0</v>
      </c>
      <c r="L45" s="131">
        <f>Seniori!L26</f>
        <v>0</v>
      </c>
      <c r="M45" s="131">
        <f>Seniori!M26</f>
        <v>0</v>
      </c>
      <c r="N45" s="131">
        <f>Seniori!N26</f>
        <v>0</v>
      </c>
      <c r="O45" s="131">
        <f>Seniori!O26</f>
        <v>0</v>
      </c>
      <c r="P45" s="131">
        <f>Seniori!P26</f>
        <v>0</v>
      </c>
      <c r="Q45" s="131">
        <f>Seniori!Q26</f>
        <v>0</v>
      </c>
      <c r="R45" s="131">
        <f>Seniori!R26</f>
        <v>0</v>
      </c>
      <c r="S45" s="131">
        <f>Seniori!S26</f>
        <v>0</v>
      </c>
      <c r="T45" s="131">
        <f>Seniori!T26</f>
        <v>0</v>
      </c>
      <c r="U45" s="131">
        <f>Seniori!U26</f>
        <v>0</v>
      </c>
      <c r="V45" s="131">
        <f>Seniori!V26</f>
        <v>0</v>
      </c>
      <c r="W45" s="131">
        <f>Seniori!W26</f>
        <v>0</v>
      </c>
      <c r="X45" s="131">
        <f>Seniori!X26</f>
        <v>0</v>
      </c>
      <c r="Y45" s="131">
        <f>Seniori!Y26</f>
        <v>0</v>
      </c>
      <c r="Z45" s="131">
        <f>Seniori!Z26</f>
        <v>0</v>
      </c>
      <c r="AA45" s="131">
        <f>Seniori!AA26</f>
        <v>0</v>
      </c>
      <c r="AB45" s="131">
        <f>Seniori!AB26</f>
        <v>0</v>
      </c>
      <c r="AC45" s="131">
        <f>Seniori!AC26</f>
        <v>0</v>
      </c>
      <c r="AD45" s="131">
        <f>Seniori!AD26</f>
        <v>0</v>
      </c>
      <c r="AE45" s="131">
        <f>Seniori!AE26</f>
        <v>0</v>
      </c>
      <c r="AF45" s="131">
        <f>Seniori!AF26</f>
        <v>0</v>
      </c>
      <c r="AG45" s="131">
        <f>Seniori!AG26</f>
        <v>0</v>
      </c>
      <c r="AH45" s="131">
        <f>Seniori!AH26</f>
        <v>0</v>
      </c>
      <c r="AI45" s="131">
        <f>Seniori!AI26</f>
        <v>0</v>
      </c>
      <c r="AJ45" s="131">
        <f>Seniori!AJ26</f>
        <v>0</v>
      </c>
      <c r="AK45" s="131">
        <f>Seniori!AK26</f>
        <v>0</v>
      </c>
      <c r="AL45" s="131">
        <f>Seniori!AL26</f>
        <v>0</v>
      </c>
      <c r="AM45" s="131">
        <f>Seniori!AM26</f>
        <v>0</v>
      </c>
      <c r="AN45" s="131">
        <f>Seniori!AN26</f>
        <v>0</v>
      </c>
      <c r="AO45" s="131">
        <f>Seniori!AO26</f>
        <v>0</v>
      </c>
      <c r="AP45" s="131">
        <f>Seniori!AP26</f>
        <v>0</v>
      </c>
      <c r="AQ45" s="131">
        <f>Seniori!AQ26</f>
        <v>0</v>
      </c>
      <c r="AR45" s="131">
        <f>Seniori!AR26</f>
        <v>0</v>
      </c>
      <c r="AS45" s="131">
        <f>Seniori!AS26</f>
        <v>0</v>
      </c>
      <c r="AT45" s="131">
        <f>Seniori!AT26</f>
        <v>0</v>
      </c>
      <c r="AU45" s="131">
        <f>Seniori!AU26</f>
        <v>0</v>
      </c>
      <c r="AV45" s="131">
        <f>Seniori!AV26</f>
        <v>0</v>
      </c>
      <c r="AW45" s="131">
        <f>Seniori!AW26</f>
        <v>0</v>
      </c>
      <c r="AX45" s="131">
        <f>Seniori!AX26</f>
        <v>0</v>
      </c>
      <c r="AY45" s="131">
        <f>Seniori!AY26</f>
        <v>0</v>
      </c>
      <c r="AZ45" s="131">
        <f>Seniori!AZ26</f>
        <v>0</v>
      </c>
      <c r="BA45" s="131">
        <f>Seniori!BA26</f>
        <v>0</v>
      </c>
      <c r="BB45" s="131">
        <f>Seniori!BB26</f>
        <v>0</v>
      </c>
      <c r="BC45" s="131">
        <f>Seniori!BC26</f>
        <v>0</v>
      </c>
      <c r="BD45" s="131">
        <f>Seniori!BD26</f>
        <v>0</v>
      </c>
      <c r="BE45" s="131">
        <f>Seniori!BE26</f>
        <v>0</v>
      </c>
      <c r="BF45" s="131">
        <f>Seniori!BF26</f>
        <v>0</v>
      </c>
      <c r="BG45" s="131">
        <f>Seniori!BG26</f>
        <v>0</v>
      </c>
      <c r="BH45" s="131">
        <f>Seniori!BH26</f>
        <v>0</v>
      </c>
      <c r="BI45" s="131">
        <f>Seniori!BI26</f>
        <v>0</v>
      </c>
      <c r="BJ45" s="131">
        <f>Seniori!BJ26</f>
        <v>0</v>
      </c>
      <c r="BK45" s="131">
        <f>Seniori!BK26</f>
        <v>0</v>
      </c>
      <c r="BL45" s="131">
        <f>Seniori!BL26</f>
        <v>0</v>
      </c>
      <c r="BM45" s="131">
        <f>Seniori!BM26</f>
        <v>0</v>
      </c>
      <c r="BN45" s="131">
        <f>Seniori!BN26</f>
        <v>0</v>
      </c>
      <c r="BO45" s="131">
        <f>Seniori!BO26</f>
        <v>0</v>
      </c>
      <c r="BP45" s="131">
        <f>Seniori!BP26</f>
        <v>0</v>
      </c>
      <c r="BQ45" s="131">
        <f>Seniori!BQ26</f>
        <v>0</v>
      </c>
      <c r="BR45" s="131">
        <f>Seniori!BR26</f>
        <v>0</v>
      </c>
      <c r="BS45" s="131">
        <f>Seniori!BS26</f>
        <v>0</v>
      </c>
      <c r="BT45" s="131">
        <f>Seniori!BT26</f>
        <v>0</v>
      </c>
      <c r="BU45" s="131">
        <f>Seniori!BU26</f>
        <v>0</v>
      </c>
      <c r="BV45" s="131">
        <f>Seniori!BV26</f>
        <v>0</v>
      </c>
      <c r="BW45" s="131">
        <f>Seniori!BW26</f>
        <v>0</v>
      </c>
      <c r="BX45" s="131">
        <f>Seniori!BX26</f>
        <v>0</v>
      </c>
      <c r="BY45" s="131">
        <f>Seniori!BY26</f>
        <v>0</v>
      </c>
      <c r="BZ45" s="131">
        <f>Seniori!BZ26</f>
        <v>0</v>
      </c>
      <c r="CA45" s="131">
        <f>Seniori!CA26</f>
        <v>0</v>
      </c>
      <c r="CB45" s="131">
        <f>Seniori!CB26</f>
        <v>0</v>
      </c>
      <c r="CC45" s="131">
        <f>Seniori!CC26</f>
        <v>0</v>
      </c>
      <c r="CD45" s="131">
        <f>Seniori!CD26</f>
        <v>0</v>
      </c>
      <c r="CE45" s="131">
        <f>Seniori!CE26</f>
        <v>0</v>
      </c>
      <c r="CF45" s="131">
        <f>Seniori!CF26</f>
        <v>0</v>
      </c>
      <c r="CG45" s="131">
        <f>Seniori!CG26</f>
        <v>0</v>
      </c>
      <c r="CH45" s="131">
        <f>Seniori!CH26</f>
        <v>0</v>
      </c>
      <c r="CI45" s="131">
        <f>Seniori!CI26</f>
        <v>0</v>
      </c>
      <c r="CJ45" s="131">
        <f>Seniori!CJ26</f>
        <v>0</v>
      </c>
      <c r="CK45" s="131">
        <f>Seniori!CK26</f>
        <v>0</v>
      </c>
      <c r="CL45" s="131">
        <f>Seniori!CL26</f>
        <v>0</v>
      </c>
      <c r="CM45" s="131">
        <f>Seniori!CM26</f>
        <v>0</v>
      </c>
      <c r="CN45" s="131">
        <f>Seniori!CN26</f>
        <v>0</v>
      </c>
      <c r="CO45" s="131">
        <f>Seniori!CO26</f>
        <v>0</v>
      </c>
      <c r="CP45" s="131">
        <f>Seniori!CP26</f>
        <v>0</v>
      </c>
      <c r="CQ45" s="131">
        <f>Seniori!CQ26</f>
        <v>0</v>
      </c>
      <c r="CR45" s="131">
        <f>Seniori!CR26</f>
        <v>0</v>
      </c>
      <c r="CS45" s="131">
        <f>Seniori!CS26</f>
        <v>0</v>
      </c>
      <c r="CT45" s="131">
        <f>Seniori!CT26</f>
        <v>0</v>
      </c>
      <c r="CU45" s="131">
        <f>Seniori!CU26</f>
        <v>0</v>
      </c>
      <c r="CV45" s="131">
        <f>Seniori!CV26</f>
        <v>0</v>
      </c>
      <c r="CW45" s="131">
        <f>Seniori!CW26</f>
        <v>0</v>
      </c>
      <c r="CX45" s="131">
        <f>Seniori!CX26</f>
        <v>0</v>
      </c>
      <c r="CY45" s="131">
        <f>Seniori!CY26</f>
        <v>0</v>
      </c>
      <c r="CZ45" s="131">
        <f>Seniori!CZ26</f>
        <v>0</v>
      </c>
      <c r="DA45" s="131">
        <f>Seniori!DA26</f>
        <v>0</v>
      </c>
      <c r="DB45" s="131">
        <f>Seniori!DB26</f>
        <v>0</v>
      </c>
      <c r="DC45" s="131">
        <f>Seniori!DC26</f>
        <v>0</v>
      </c>
      <c r="DD45" s="131">
        <f>Seniori!DD26</f>
        <v>0</v>
      </c>
      <c r="DE45" s="131">
        <f>Seniori!DE26</f>
        <v>5</v>
      </c>
      <c r="DF45" s="131">
        <f>Seniori!DF26</f>
        <v>8</v>
      </c>
      <c r="DG45" s="131">
        <f>Seniori!DG26</f>
        <v>0</v>
      </c>
      <c r="DH45" s="131">
        <f>Seniori!DH26</f>
        <v>0</v>
      </c>
      <c r="DI45" s="131">
        <f>Seniori!DI26</f>
        <v>0</v>
      </c>
      <c r="DJ45" s="131">
        <f>Seniori!DJ26</f>
        <v>0</v>
      </c>
      <c r="DK45" s="131">
        <f>Seniori!DK26</f>
        <v>0</v>
      </c>
      <c r="DL45" s="131">
        <f>Seniori!DL26</f>
        <v>0</v>
      </c>
      <c r="DM45" s="131">
        <f>Seniori!DM26</f>
        <v>4</v>
      </c>
      <c r="DN45" s="131">
        <f>Seniori!DN26</f>
        <v>0</v>
      </c>
      <c r="DO45" s="131">
        <f>Seniori!DO26</f>
        <v>0</v>
      </c>
      <c r="DP45" s="131">
        <f>Seniori!DP26</f>
        <v>0</v>
      </c>
      <c r="DQ45" s="131">
        <f>Seniori!DQ26</f>
        <v>0</v>
      </c>
      <c r="DR45" s="131">
        <f>Seniori!DR26</f>
        <v>0</v>
      </c>
      <c r="DS45" s="131">
        <f>Seniori!DS26</f>
        <v>0</v>
      </c>
      <c r="DT45" s="131">
        <f>Seniori!DT26</f>
        <v>0</v>
      </c>
      <c r="DU45" s="131">
        <f>Seniori!DU26</f>
        <v>0</v>
      </c>
      <c r="DV45" s="131">
        <f>Seniori!DV26</f>
        <v>0</v>
      </c>
      <c r="DW45" s="131">
        <f>Seniori!DW26</f>
        <v>0</v>
      </c>
      <c r="DX45" s="131">
        <f>Seniori!DX26</f>
        <v>0</v>
      </c>
      <c r="DY45" s="131">
        <f>Seniori!DY26</f>
        <v>0</v>
      </c>
      <c r="DZ45" s="131">
        <f>Seniori!DZ26</f>
        <v>0</v>
      </c>
      <c r="EA45" s="131">
        <f>Seniori!EA26</f>
        <v>0</v>
      </c>
      <c r="EB45" s="131">
        <f>Seniori!EB26</f>
        <v>0</v>
      </c>
      <c r="EC45" s="131">
        <f>Seniori!EC26</f>
        <v>0</v>
      </c>
      <c r="ED45" s="131">
        <f>Seniori!ED26</f>
        <v>0</v>
      </c>
      <c r="EE45" s="131">
        <f>Seniori!EE26</f>
        <v>0</v>
      </c>
      <c r="EF45" s="131">
        <f>Seniori!EF26</f>
        <v>0</v>
      </c>
      <c r="EG45" s="131">
        <f>Seniori!EG26</f>
        <v>0</v>
      </c>
      <c r="EH45" s="131">
        <f>Seniori!EH26</f>
        <v>0</v>
      </c>
      <c r="EI45" s="131">
        <f>Seniori!EI26</f>
        <v>0</v>
      </c>
      <c r="EJ45" s="131">
        <f>Seniori!EJ26</f>
        <v>0</v>
      </c>
      <c r="EK45" s="131">
        <f>Seniori!EK26</f>
        <v>0</v>
      </c>
      <c r="EL45" s="131">
        <f>Seniori!EL26</f>
        <v>0</v>
      </c>
      <c r="EM45" s="131">
        <f>Seniori!EM26</f>
        <v>0</v>
      </c>
      <c r="EN45" s="131">
        <f>Seniori!EN26</f>
        <v>0</v>
      </c>
      <c r="EO45" s="131">
        <f>Seniori!EO26</f>
        <v>0</v>
      </c>
      <c r="EP45" s="131">
        <f>Seniori!EP26</f>
        <v>0</v>
      </c>
      <c r="EQ45" s="131">
        <f>Seniori!EQ26</f>
        <v>0</v>
      </c>
      <c r="ER45" s="131">
        <f>Seniori!ER26</f>
        <v>4</v>
      </c>
      <c r="ES45" s="131">
        <f>Seniori!ES26</f>
        <v>3</v>
      </c>
      <c r="ET45" s="131">
        <f>Seniori!ET26</f>
        <v>0</v>
      </c>
      <c r="EU45" s="131">
        <f>Seniori!EU26</f>
        <v>0</v>
      </c>
      <c r="EV45" s="131">
        <f>Seniori!EV26</f>
        <v>0</v>
      </c>
      <c r="EW45" s="131">
        <f>Seniori!EW26</f>
        <v>0</v>
      </c>
      <c r="EX45" s="131">
        <f>Seniori!EX26</f>
        <v>0</v>
      </c>
      <c r="EY45" s="131">
        <f>Seniori!EY26</f>
        <v>0</v>
      </c>
      <c r="EZ45" s="131">
        <f>Seniori!EZ26</f>
        <v>0</v>
      </c>
      <c r="FA45" s="131">
        <f>Seniori!FA26</f>
        <v>0</v>
      </c>
      <c r="FB45" s="131">
        <f>Seniori!FB26</f>
        <v>3</v>
      </c>
      <c r="FC45" s="131">
        <f>Seniori!FC26</f>
        <v>0</v>
      </c>
      <c r="FD45" s="131">
        <f>Seniori!FD26</f>
        <v>0</v>
      </c>
      <c r="FE45" s="131">
        <f>Seniori!FE26</f>
        <v>0</v>
      </c>
      <c r="FF45" s="131">
        <f>Seniori!FF26</f>
        <v>0</v>
      </c>
      <c r="FG45" s="131">
        <f>Seniori!FG26</f>
        <v>0</v>
      </c>
      <c r="FH45" s="131">
        <f>Seniori!FH26</f>
        <v>0</v>
      </c>
      <c r="FI45" s="131">
        <f>Seniori!FI26</f>
        <v>0</v>
      </c>
      <c r="FJ45" s="131">
        <f>Seniori!FJ26</f>
        <v>0</v>
      </c>
      <c r="FK45" s="131">
        <f>Seniori!FK26</f>
        <v>0</v>
      </c>
      <c r="FL45" s="131">
        <f>Seniori!FL26</f>
        <v>0</v>
      </c>
      <c r="FM45" s="131">
        <f>Seniori!FM26</f>
        <v>0</v>
      </c>
      <c r="FN45" s="131">
        <f>Seniori!FN26</f>
        <v>0</v>
      </c>
      <c r="FO45" s="131">
        <f>Seniori!FO26</f>
        <v>0</v>
      </c>
      <c r="FP45" s="131">
        <f>Seniori!FP26</f>
        <v>0</v>
      </c>
      <c r="FQ45" s="131">
        <f>Seniori!FQ26</f>
        <v>0</v>
      </c>
      <c r="FR45" s="131">
        <f>Seniori!FR26</f>
        <v>0</v>
      </c>
      <c r="FS45" s="131">
        <f>Seniori!FS26</f>
        <v>0</v>
      </c>
      <c r="FT45" s="131">
        <f>Seniori!FT26</f>
        <v>0</v>
      </c>
      <c r="FU45" s="131">
        <f>Seniori!FU26</f>
        <v>2</v>
      </c>
      <c r="FV45" s="131">
        <f>Seniori!FV26</f>
        <v>2</v>
      </c>
      <c r="FW45" s="131">
        <f>Seniori!FW26</f>
        <v>0</v>
      </c>
      <c r="FX45" s="131">
        <f>Seniori!FX26</f>
        <v>0</v>
      </c>
      <c r="FY45" s="131">
        <f>Seniori!FY26</f>
        <v>0</v>
      </c>
      <c r="FZ45" s="131">
        <f>Seniori!FZ26</f>
        <v>0</v>
      </c>
      <c r="GA45" s="131">
        <f>Seniori!GA26</f>
        <v>0</v>
      </c>
      <c r="GB45" s="131">
        <f>Seniori!GB26</f>
        <v>0</v>
      </c>
      <c r="GC45" s="131">
        <f>Seniori!GC26</f>
        <v>0</v>
      </c>
      <c r="GD45" s="131">
        <f>Seniori!GD26</f>
        <v>0</v>
      </c>
      <c r="GE45" s="131">
        <f>Seniori!GE26</f>
        <v>0</v>
      </c>
      <c r="GF45" s="131" t="str">
        <f>Seniori!GF26</f>
        <v>x</v>
      </c>
      <c r="GG45" s="131">
        <f>Seniori!GG26</f>
        <v>0</v>
      </c>
      <c r="GH45" s="131">
        <f>Seniori!GH26</f>
        <v>0</v>
      </c>
      <c r="GI45" s="131">
        <f>Seniori!GI26</f>
        <v>0</v>
      </c>
      <c r="GJ45" s="131">
        <f>Seniori!GJ26</f>
        <v>0</v>
      </c>
      <c r="GK45" s="131">
        <f>Seniori!GK26</f>
        <v>0</v>
      </c>
      <c r="GL45" s="131">
        <f>Seniori!GL26</f>
        <v>0</v>
      </c>
      <c r="GM45" s="131">
        <f>Seniori!GM26</f>
        <v>0</v>
      </c>
      <c r="GN45" s="131">
        <f>Seniori!GN26</f>
        <v>0</v>
      </c>
      <c r="GO45" s="131">
        <f>Seniori!GO26</f>
        <v>0</v>
      </c>
      <c r="GP45" s="131">
        <f>Seniori!GP26</f>
        <v>0</v>
      </c>
      <c r="GQ45" s="131">
        <f>Seniori!GQ26</f>
        <v>0</v>
      </c>
      <c r="GR45" s="131">
        <f>Seniori!GR26</f>
        <v>0</v>
      </c>
      <c r="GS45" s="131">
        <f>Seniori!GS26</f>
        <v>0</v>
      </c>
      <c r="GT45" s="131">
        <f>Seniori!GT26</f>
        <v>0</v>
      </c>
      <c r="GU45" s="131">
        <f>Seniori!GU26</f>
        <v>0</v>
      </c>
      <c r="GV45" s="131">
        <f>Seniori!GV26</f>
        <v>0</v>
      </c>
      <c r="GW45" s="131">
        <f>Seniori!GW26</f>
        <v>0</v>
      </c>
      <c r="GX45" s="131">
        <f>Seniori!GX26</f>
        <v>0</v>
      </c>
      <c r="GY45" s="131">
        <f>Seniori!GY26</f>
        <v>0</v>
      </c>
      <c r="GZ45" s="131">
        <f>Seniori!GZ26</f>
        <v>0</v>
      </c>
      <c r="HA45" s="131">
        <f>Seniori!HA26</f>
        <v>0</v>
      </c>
      <c r="HB45" s="131">
        <f>Seniori!HB26</f>
        <v>0</v>
      </c>
      <c r="HC45" s="131">
        <f>Seniori!HC26</f>
        <v>2</v>
      </c>
      <c r="HD45" s="131" t="str">
        <f>Seniori!HD26</f>
        <v>x</v>
      </c>
      <c r="HE45" s="131">
        <f>Seniori!HE26</f>
        <v>0</v>
      </c>
      <c r="HF45" s="131">
        <f>Seniori!HF26</f>
        <v>0</v>
      </c>
      <c r="HG45" s="131">
        <f>Seniori!HG26</f>
        <v>0</v>
      </c>
      <c r="HH45" s="131">
        <f>Seniori!HH26</f>
        <v>0</v>
      </c>
      <c r="HI45" s="131">
        <f>Seniori!HI26</f>
        <v>0</v>
      </c>
      <c r="HJ45" s="131">
        <f>Seniori!HJ26</f>
        <v>9</v>
      </c>
      <c r="HK45" s="131">
        <f>Seniori!HK26</f>
        <v>3</v>
      </c>
      <c r="HL45" s="131">
        <f>Seniori!HL26</f>
        <v>0</v>
      </c>
      <c r="HM45" s="131">
        <f>Seniori!HM26</f>
        <v>0</v>
      </c>
      <c r="HN45" s="131">
        <f>Seniori!HN26</f>
        <v>0</v>
      </c>
      <c r="HO45" s="131">
        <f>Seniori!HO26</f>
        <v>0</v>
      </c>
      <c r="HP45" s="131">
        <f>Seniori!HP26</f>
        <v>0</v>
      </c>
      <c r="HQ45" s="131">
        <f>Seniori!HQ26</f>
        <v>0</v>
      </c>
      <c r="HR45" s="131">
        <f>Seniori!HR26</f>
        <v>0</v>
      </c>
      <c r="HS45" s="131">
        <f>Seniori!HS26</f>
        <v>0</v>
      </c>
      <c r="HT45" s="131">
        <f>Seniori!HT26</f>
        <v>0</v>
      </c>
      <c r="HU45" s="131">
        <f>Seniori!HU26</f>
        <v>0</v>
      </c>
      <c r="HV45" s="131">
        <f>Seniori!HV26</f>
        <v>0</v>
      </c>
      <c r="HW45" s="131">
        <f>Seniori!HW26</f>
        <v>0</v>
      </c>
      <c r="HX45" s="131">
        <f>Seniori!HX26</f>
        <v>0</v>
      </c>
      <c r="HY45" s="131">
        <f>Seniori!HY26</f>
        <v>0</v>
      </c>
      <c r="HZ45" s="131">
        <f>Seniori!HZ26</f>
        <v>0</v>
      </c>
      <c r="IA45" s="131">
        <f>Seniori!IA26</f>
        <v>0</v>
      </c>
      <c r="IB45" s="131">
        <f>Seniori!IB26</f>
        <v>0</v>
      </c>
      <c r="IC45" s="131">
        <f>Seniori!IC26</f>
        <v>0</v>
      </c>
      <c r="ID45" s="131">
        <f>Seniori!ID26</f>
        <v>0</v>
      </c>
      <c r="IE45" s="131">
        <f>Seniori!IE26</f>
        <v>0</v>
      </c>
      <c r="IF45" s="131">
        <f>Seniori!IF26</f>
        <v>0</v>
      </c>
      <c r="IG45" s="131">
        <f>Seniori!IG26</f>
        <v>0</v>
      </c>
      <c r="IH45" s="131">
        <f>Seniori!IH26</f>
        <v>0</v>
      </c>
      <c r="II45" s="131">
        <f>Seniori!II26</f>
        <v>0</v>
      </c>
      <c r="IJ45" s="131">
        <f>Seniori!IJ26</f>
        <v>0</v>
      </c>
      <c r="IK45" s="131">
        <f>Seniori!IK26</f>
        <v>0</v>
      </c>
      <c r="IL45" s="131">
        <f>Seniori!IL26</f>
        <v>0</v>
      </c>
      <c r="IM45" s="131">
        <f>Seniori!IM26</f>
        <v>0</v>
      </c>
      <c r="IN45" s="131">
        <f>Seniori!IN26</f>
        <v>0</v>
      </c>
      <c r="IO45" s="131">
        <f>Seniori!IO26</f>
        <v>0</v>
      </c>
      <c r="IP45" s="131">
        <f>Seniori!IP26</f>
        <v>0</v>
      </c>
      <c r="IQ45" s="131">
        <f>Seniori!IQ26</f>
        <v>0</v>
      </c>
      <c r="IR45" s="131">
        <f>Seniori!IR26</f>
        <v>0</v>
      </c>
      <c r="IS45" s="131">
        <f>Seniori!IS26</f>
        <v>0</v>
      </c>
      <c r="IT45" s="131">
        <f>Seniori!IT26</f>
        <v>0</v>
      </c>
      <c r="IU45" s="131">
        <f>Seniori!IU26</f>
        <v>0</v>
      </c>
      <c r="IV45" s="131">
        <f>Seniori!IV26</f>
        <v>0</v>
      </c>
      <c r="IW45" s="131">
        <f>Seniori!IW26</f>
        <v>0</v>
      </c>
      <c r="IX45" s="131">
        <f>Seniori!IX26</f>
        <v>0</v>
      </c>
      <c r="IY45" s="131">
        <f>Seniori!IY26</f>
        <v>0</v>
      </c>
      <c r="IZ45" s="131">
        <f>Seniori!IZ26</f>
        <v>0</v>
      </c>
      <c r="JA45" s="131">
        <f>Seniori!JA26</f>
        <v>0</v>
      </c>
      <c r="JB45" s="131">
        <f>Seniori!JB26</f>
        <v>0</v>
      </c>
      <c r="JC45" s="131">
        <f>Seniori!JC26</f>
        <v>0</v>
      </c>
      <c r="JD45" s="131">
        <f>Seniori!JD26</f>
        <v>0</v>
      </c>
      <c r="JE45" s="131">
        <f>Seniori!JE26</f>
        <v>0</v>
      </c>
      <c r="JF45" s="131">
        <f>Seniori!JF26</f>
        <v>0</v>
      </c>
      <c r="JG45" s="131">
        <f>Seniori!JG26</f>
        <v>0</v>
      </c>
      <c r="JH45" s="131">
        <f>Seniori!JH26</f>
        <v>0</v>
      </c>
      <c r="JI45" s="131">
        <f>Seniori!JI26</f>
        <v>0</v>
      </c>
      <c r="JJ45" s="131">
        <f>Seniori!JJ26</f>
        <v>0</v>
      </c>
      <c r="JK45" s="131">
        <f>Seniori!JK26</f>
        <v>0</v>
      </c>
      <c r="JL45" s="131">
        <f>Seniori!JL26</f>
        <v>0</v>
      </c>
      <c r="JM45" s="131">
        <f>Seniori!JM26</f>
        <v>0</v>
      </c>
      <c r="JN45" s="131">
        <f>Seniori!JN26</f>
        <v>0</v>
      </c>
      <c r="JO45" s="131">
        <f>Seniori!JO26</f>
        <v>0</v>
      </c>
      <c r="JP45" s="131">
        <f>Seniori!JP26</f>
        <v>0</v>
      </c>
      <c r="JQ45" s="131">
        <f>Seniori!JQ26</f>
        <v>0</v>
      </c>
      <c r="JR45" s="131">
        <f>Seniori!JR26</f>
        <v>0</v>
      </c>
      <c r="JS45" s="131">
        <f>Seniori!JS26</f>
        <v>0</v>
      </c>
      <c r="JT45" s="131">
        <f>Seniori!JT26</f>
        <v>0</v>
      </c>
      <c r="JU45" s="131">
        <f>Seniori!JU26</f>
        <v>0</v>
      </c>
      <c r="JV45" s="131">
        <f>Seniori!JV26</f>
        <v>0</v>
      </c>
      <c r="JW45" s="131">
        <f>Seniori!JW26</f>
        <v>0</v>
      </c>
      <c r="JX45" s="131">
        <f>Seniori!JX26</f>
        <v>0</v>
      </c>
      <c r="JY45" s="131">
        <f>Seniori!JY26</f>
        <v>0</v>
      </c>
      <c r="JZ45" s="131">
        <f>Seniori!JZ26</f>
        <v>0</v>
      </c>
      <c r="KA45" s="131">
        <f>Seniori!KA26</f>
        <v>0</v>
      </c>
      <c r="KB45" s="131">
        <f>Seniori!KB26</f>
        <v>0</v>
      </c>
      <c r="KC45" s="131">
        <f>Seniori!KC26</f>
        <v>0</v>
      </c>
      <c r="KD45" s="131">
        <f>Seniori!KD26</f>
        <v>0</v>
      </c>
      <c r="KE45" s="131">
        <f>Seniori!KE26</f>
        <v>0</v>
      </c>
      <c r="KF45" s="131">
        <f>Seniori!KF26</f>
        <v>0</v>
      </c>
      <c r="KG45" s="131">
        <f>Seniori!KG26</f>
        <v>0</v>
      </c>
      <c r="KH45" s="131">
        <f>Seniori!KH26</f>
        <v>0</v>
      </c>
      <c r="KI45" s="131">
        <f>Seniori!KI26</f>
        <v>0</v>
      </c>
      <c r="KJ45" s="131">
        <f>Seniori!KJ26</f>
        <v>0</v>
      </c>
      <c r="KK45" s="131">
        <f>Seniori!KK26</f>
        <v>0</v>
      </c>
      <c r="KL45" s="131">
        <f>Seniori!KL26</f>
        <v>0</v>
      </c>
      <c r="KM45" s="131">
        <f>Seniori!KM26</f>
        <v>0</v>
      </c>
      <c r="KN45" s="131">
        <f>Seniori!KN26</f>
        <v>0</v>
      </c>
      <c r="KO45" s="131">
        <f>Seniori!KO26</f>
        <v>0</v>
      </c>
      <c r="KP45" s="131">
        <f>Seniori!KP26</f>
        <v>0</v>
      </c>
      <c r="KQ45" s="131">
        <f>Seniori!KQ26</f>
        <v>0</v>
      </c>
      <c r="KR45" s="131">
        <f>Seniori!KR26</f>
        <v>0</v>
      </c>
      <c r="KS45" s="131">
        <f>Seniori!KS26</f>
        <v>0</v>
      </c>
      <c r="KT45" s="131">
        <f>Seniori!KT26</f>
        <v>0</v>
      </c>
      <c r="KU45" s="131">
        <f>Seniori!KU26</f>
        <v>0</v>
      </c>
      <c r="KV45" s="131">
        <f>Seniori!KV26</f>
        <v>0</v>
      </c>
      <c r="KW45" s="131">
        <f>Seniori!KW26</f>
        <v>0</v>
      </c>
      <c r="KX45" s="131">
        <f>Seniori!KX26</f>
        <v>0</v>
      </c>
      <c r="KY45" s="131">
        <f>Seniori!KY26</f>
        <v>0</v>
      </c>
      <c r="KZ45" s="131">
        <f>Seniori!KZ26</f>
        <v>0</v>
      </c>
      <c r="LA45" s="131">
        <f>Seniori!LA26</f>
        <v>0</v>
      </c>
      <c r="LB45" s="131">
        <f>Seniori!LB26</f>
        <v>0</v>
      </c>
      <c r="LC45" s="131">
        <f>Seniori!LC26</f>
        <v>0</v>
      </c>
      <c r="LD45" s="131">
        <f>Seniori!LD26</f>
        <v>0</v>
      </c>
      <c r="LE45" s="131">
        <f>Seniori!LE26</f>
        <v>0</v>
      </c>
      <c r="LF45" s="131">
        <f>Seniori!LF26</f>
        <v>0</v>
      </c>
      <c r="LG45" s="131">
        <f>Seniori!LG26</f>
        <v>0</v>
      </c>
      <c r="LH45" s="131">
        <f>Seniori!LH26</f>
        <v>0</v>
      </c>
      <c r="LI45" s="131">
        <f>Seniori!LI26</f>
        <v>0</v>
      </c>
      <c r="LJ45" s="131">
        <f>Seniori!LJ26</f>
        <v>0</v>
      </c>
      <c r="LK45" s="131">
        <f>Seniori!LK26</f>
        <v>0</v>
      </c>
      <c r="LL45" s="131">
        <f>Seniori!LL26</f>
        <v>0</v>
      </c>
      <c r="LM45" s="131">
        <f>Seniori!LM26</f>
        <v>0</v>
      </c>
      <c r="LN45" s="131">
        <f>Seniori!LN26</f>
        <v>0</v>
      </c>
      <c r="LO45" s="131">
        <f>Seniori!LO26</f>
        <v>0</v>
      </c>
      <c r="LP45" s="131">
        <f>Seniori!LP26</f>
        <v>0</v>
      </c>
      <c r="LQ45" s="131">
        <f>Seniori!LQ26</f>
        <v>0</v>
      </c>
      <c r="LR45" s="131">
        <f>Seniori!LR26</f>
        <v>0</v>
      </c>
      <c r="LS45" s="131">
        <f>Seniori!LS26</f>
        <v>0</v>
      </c>
      <c r="LT45" s="131">
        <f>Seniori!LT26</f>
        <v>0</v>
      </c>
      <c r="LU45" s="131">
        <f>Seniori!LU26</f>
        <v>0</v>
      </c>
      <c r="LV45" s="131">
        <f>Seniori!LV26</f>
        <v>0</v>
      </c>
      <c r="LW45" s="131">
        <f>Seniori!LW26</f>
        <v>0</v>
      </c>
      <c r="LX45" s="131">
        <f>Seniori!LX26</f>
        <v>0</v>
      </c>
      <c r="LY45" s="131">
        <f>Seniori!LY26</f>
        <v>0</v>
      </c>
      <c r="LZ45" s="131">
        <f>Seniori!LZ26</f>
        <v>0</v>
      </c>
      <c r="MA45" s="131">
        <f>Seniori!MA26</f>
        <v>0</v>
      </c>
      <c r="MB45" s="131">
        <f>Seniori!MB26</f>
        <v>0</v>
      </c>
      <c r="MC45" s="131">
        <f>Seniori!MC26</f>
        <v>0</v>
      </c>
      <c r="MD45" s="131">
        <f>Seniori!MD26</f>
        <v>0</v>
      </c>
      <c r="ME45" s="131">
        <f>Seniori!ME26</f>
        <v>0</v>
      </c>
    </row>
    <row r="46" spans="1:343" s="1" customFormat="1" ht="18" customHeight="1" x14ac:dyDescent="0.2">
      <c r="A46" s="12">
        <v>36</v>
      </c>
      <c r="B46" s="11" t="s">
        <v>303</v>
      </c>
      <c r="C46" s="1">
        <v>9403</v>
      </c>
      <c r="D46" s="1">
        <v>2011</v>
      </c>
      <c r="E46" s="4" t="s">
        <v>302</v>
      </c>
      <c r="F46" s="1">
        <v>265</v>
      </c>
      <c r="G46" s="9" t="s">
        <v>222</v>
      </c>
      <c r="H46" s="4" t="s">
        <v>42</v>
      </c>
      <c r="I46" s="1">
        <f>SUM(K46:ME46)</f>
        <v>45</v>
      </c>
      <c r="J46" s="12">
        <f>Tabuľka3[[#This Row],[Stĺpec9]]</f>
        <v>45</v>
      </c>
      <c r="K46" s="131">
        <f>Seniori!K55</f>
        <v>0</v>
      </c>
      <c r="L46" s="131">
        <f>Seniori!L55</f>
        <v>0</v>
      </c>
      <c r="M46" s="131">
        <f>Seniori!M55</f>
        <v>0</v>
      </c>
      <c r="N46" s="131">
        <f>Seniori!N55</f>
        <v>0</v>
      </c>
      <c r="O46" s="131">
        <f>Seniori!O55</f>
        <v>0</v>
      </c>
      <c r="P46" s="131">
        <f>Seniori!P55</f>
        <v>0</v>
      </c>
      <c r="Q46" s="131">
        <f>Seniori!Q55</f>
        <v>0</v>
      </c>
      <c r="R46" s="131">
        <f>Seniori!R55</f>
        <v>0</v>
      </c>
      <c r="S46" s="131">
        <f>Seniori!S55</f>
        <v>0</v>
      </c>
      <c r="T46" s="131">
        <f>Seniori!T55</f>
        <v>0</v>
      </c>
      <c r="U46" s="131">
        <f>Seniori!U55</f>
        <v>0</v>
      </c>
      <c r="V46" s="131">
        <f>Seniori!V55</f>
        <v>0</v>
      </c>
      <c r="W46" s="131">
        <f>Seniori!W55</f>
        <v>0</v>
      </c>
      <c r="X46" s="131">
        <f>Seniori!X55</f>
        <v>0</v>
      </c>
      <c r="Y46" s="131">
        <f>Seniori!Y55</f>
        <v>0</v>
      </c>
      <c r="Z46" s="131">
        <f>Seniori!Z55</f>
        <v>0</v>
      </c>
      <c r="AA46" s="131">
        <f>Seniori!AA55</f>
        <v>0</v>
      </c>
      <c r="AB46" s="131">
        <f>Seniori!AB55</f>
        <v>0</v>
      </c>
      <c r="AC46" s="131">
        <f>Seniori!AC55</f>
        <v>0</v>
      </c>
      <c r="AD46" s="131">
        <f>Seniori!AD55</f>
        <v>0</v>
      </c>
      <c r="AE46" s="131">
        <f>Seniori!AE55</f>
        <v>0</v>
      </c>
      <c r="AF46" s="131">
        <f>Seniori!AF55</f>
        <v>0</v>
      </c>
      <c r="AG46" s="131">
        <f>Seniori!AG55</f>
        <v>0</v>
      </c>
      <c r="AH46" s="131">
        <f>Seniori!AH55</f>
        <v>0</v>
      </c>
      <c r="AI46" s="131">
        <f>Seniori!AI55</f>
        <v>0</v>
      </c>
      <c r="AJ46" s="131">
        <f>Seniori!AJ55</f>
        <v>0</v>
      </c>
      <c r="AK46" s="131">
        <f>Seniori!AK55</f>
        <v>0</v>
      </c>
      <c r="AL46" s="131">
        <f>Seniori!AL55</f>
        <v>8</v>
      </c>
      <c r="AM46" s="131">
        <f>Seniori!AM55</f>
        <v>0</v>
      </c>
      <c r="AN46" s="131">
        <f>Seniori!AN55</f>
        <v>0</v>
      </c>
      <c r="AO46" s="131">
        <f>Seniori!AO55</f>
        <v>0</v>
      </c>
      <c r="AP46" s="131">
        <f>Seniori!AP55</f>
        <v>0</v>
      </c>
      <c r="AQ46" s="131">
        <f>Seniori!AQ55</f>
        <v>0</v>
      </c>
      <c r="AR46" s="131">
        <f>Seniori!AR55</f>
        <v>0</v>
      </c>
      <c r="AS46" s="131">
        <f>Seniori!AS55</f>
        <v>0</v>
      </c>
      <c r="AT46" s="131">
        <f>Seniori!AT55</f>
        <v>0</v>
      </c>
      <c r="AU46" s="131">
        <f>Seniori!AU55</f>
        <v>0</v>
      </c>
      <c r="AV46" s="131">
        <f>Seniori!AV55</f>
        <v>0</v>
      </c>
      <c r="AW46" s="131">
        <f>Seniori!AW55</f>
        <v>0</v>
      </c>
      <c r="AX46" s="131">
        <f>Seniori!AX55</f>
        <v>0</v>
      </c>
      <c r="AY46" s="131">
        <f>Seniori!AY55</f>
        <v>0</v>
      </c>
      <c r="AZ46" s="131">
        <f>Seniori!AZ55</f>
        <v>0</v>
      </c>
      <c r="BA46" s="131">
        <f>Seniori!BA55</f>
        <v>0</v>
      </c>
      <c r="BB46" s="131">
        <f>Seniori!BB55</f>
        <v>0</v>
      </c>
      <c r="BC46" s="131">
        <f>Seniori!BC55</f>
        <v>0</v>
      </c>
      <c r="BD46" s="131">
        <f>Seniori!BD55</f>
        <v>0</v>
      </c>
      <c r="BE46" s="131">
        <f>Seniori!BE55</f>
        <v>0</v>
      </c>
      <c r="BF46" s="131">
        <f>Seniori!BF55</f>
        <v>0</v>
      </c>
      <c r="BG46" s="131">
        <f>Seniori!BG55</f>
        <v>0</v>
      </c>
      <c r="BH46" s="131">
        <f>Seniori!BH55</f>
        <v>0</v>
      </c>
      <c r="BI46" s="131">
        <f>Seniori!BI55</f>
        <v>0</v>
      </c>
      <c r="BJ46" s="131">
        <f>Seniori!BJ55</f>
        <v>0</v>
      </c>
      <c r="BK46" s="131">
        <f>Seniori!BK55</f>
        <v>0</v>
      </c>
      <c r="BL46" s="131">
        <f>Seniori!BL55</f>
        <v>6</v>
      </c>
      <c r="BM46" s="131">
        <f>Seniori!BM55</f>
        <v>0</v>
      </c>
      <c r="BN46" s="131">
        <f>Seniori!BN55</f>
        <v>0</v>
      </c>
      <c r="BO46" s="131">
        <f>Seniori!BO55</f>
        <v>0</v>
      </c>
      <c r="BP46" s="131">
        <f>Seniori!BP55</f>
        <v>0</v>
      </c>
      <c r="BQ46" s="131">
        <f>Seniori!BQ55</f>
        <v>0</v>
      </c>
      <c r="BR46" s="131">
        <f>Seniori!BR55</f>
        <v>0</v>
      </c>
      <c r="BS46" s="131">
        <f>Seniori!BS55</f>
        <v>0</v>
      </c>
      <c r="BT46" s="131">
        <f>Seniori!BT55</f>
        <v>0</v>
      </c>
      <c r="BU46" s="131">
        <f>Seniori!BU55</f>
        <v>0</v>
      </c>
      <c r="BV46" s="131">
        <f>Seniori!BV55</f>
        <v>0</v>
      </c>
      <c r="BW46" s="131">
        <f>Seniori!BW55</f>
        <v>0</v>
      </c>
      <c r="BX46" s="131">
        <f>Seniori!BX55</f>
        <v>0</v>
      </c>
      <c r="BY46" s="131">
        <f>Seniori!BY55</f>
        <v>0</v>
      </c>
      <c r="BZ46" s="131">
        <f>Seniori!BZ55</f>
        <v>0</v>
      </c>
      <c r="CA46" s="131">
        <f>Seniori!CA55</f>
        <v>0</v>
      </c>
      <c r="CB46" s="131">
        <f>Seniori!CB55</f>
        <v>0</v>
      </c>
      <c r="CC46" s="131">
        <f>Seniori!CC55</f>
        <v>0</v>
      </c>
      <c r="CD46" s="131">
        <f>Seniori!CD55</f>
        <v>0</v>
      </c>
      <c r="CE46" s="131">
        <f>Seniori!CE55</f>
        <v>0</v>
      </c>
      <c r="CF46" s="131">
        <f>Seniori!CF55</f>
        <v>0</v>
      </c>
      <c r="CG46" s="131">
        <f>Seniori!CG55</f>
        <v>0</v>
      </c>
      <c r="CH46" s="131">
        <f>Seniori!CH55</f>
        <v>0</v>
      </c>
      <c r="CI46" s="131">
        <f>Seniori!CI55</f>
        <v>0</v>
      </c>
      <c r="CJ46" s="131">
        <f>Seniori!CJ55</f>
        <v>0</v>
      </c>
      <c r="CK46" s="131">
        <f>Seniori!CK55</f>
        <v>0</v>
      </c>
      <c r="CL46" s="131">
        <f>Seniori!CL55</f>
        <v>0</v>
      </c>
      <c r="CM46" s="131">
        <f>Seniori!CM55</f>
        <v>0</v>
      </c>
      <c r="CN46" s="131">
        <f>Seniori!CN55</f>
        <v>0</v>
      </c>
      <c r="CO46" s="131">
        <f>Seniori!CO55</f>
        <v>0</v>
      </c>
      <c r="CP46" s="131">
        <f>Seniori!CP55</f>
        <v>0</v>
      </c>
      <c r="CQ46" s="131">
        <f>Seniori!CQ55</f>
        <v>0</v>
      </c>
      <c r="CR46" s="131">
        <f>Seniori!CR55</f>
        <v>0</v>
      </c>
      <c r="CS46" s="131">
        <f>Seniori!CS55</f>
        <v>0</v>
      </c>
      <c r="CT46" s="131">
        <f>Seniori!CT55</f>
        <v>0</v>
      </c>
      <c r="CU46" s="131">
        <f>Seniori!CU55</f>
        <v>0</v>
      </c>
      <c r="CV46" s="131">
        <f>Seniori!CV55</f>
        <v>0</v>
      </c>
      <c r="CW46" s="131">
        <f>Seniori!CW55</f>
        <v>0</v>
      </c>
      <c r="CX46" s="131">
        <f>Seniori!CX55</f>
        <v>0</v>
      </c>
      <c r="CY46" s="131">
        <f>Seniori!CY55</f>
        <v>0</v>
      </c>
      <c r="CZ46" s="131">
        <f>Seniori!CZ55</f>
        <v>0</v>
      </c>
      <c r="DA46" s="131">
        <f>Seniori!DA55</f>
        <v>0</v>
      </c>
      <c r="DB46" s="131">
        <f>Seniori!DB55</f>
        <v>0</v>
      </c>
      <c r="DC46" s="131">
        <f>Seniori!DC55</f>
        <v>0</v>
      </c>
      <c r="DD46" s="131">
        <f>Seniori!DD55</f>
        <v>0</v>
      </c>
      <c r="DE46" s="131">
        <f>Seniori!DE55</f>
        <v>0</v>
      </c>
      <c r="DF46" s="131">
        <f>Seniori!DF55</f>
        <v>0</v>
      </c>
      <c r="DG46" s="131" t="str">
        <f>Seniori!DG55</f>
        <v>x</v>
      </c>
      <c r="DH46" s="131">
        <f>Seniori!DH55</f>
        <v>0</v>
      </c>
      <c r="DI46" s="131">
        <f>Seniori!DI55</f>
        <v>0</v>
      </c>
      <c r="DJ46" s="131">
        <f>Seniori!DJ55</f>
        <v>0</v>
      </c>
      <c r="DK46" s="131">
        <f>Seniori!DK55</f>
        <v>0</v>
      </c>
      <c r="DL46" s="131">
        <f>Seniori!DL55</f>
        <v>0</v>
      </c>
      <c r="DM46" s="131">
        <f>Seniori!DM55</f>
        <v>9</v>
      </c>
      <c r="DN46" s="131">
        <f>Seniori!DN55</f>
        <v>0</v>
      </c>
      <c r="DO46" s="131">
        <f>Seniori!DO55</f>
        <v>0</v>
      </c>
      <c r="DP46" s="131">
        <f>Seniori!DP55</f>
        <v>0</v>
      </c>
      <c r="DQ46" s="131">
        <f>Seniori!DQ55</f>
        <v>0</v>
      </c>
      <c r="DR46" s="131">
        <f>Seniori!DR55</f>
        <v>0</v>
      </c>
      <c r="DS46" s="131">
        <f>Seniori!DS55</f>
        <v>0</v>
      </c>
      <c r="DT46" s="131">
        <f>Seniori!DT55</f>
        <v>0</v>
      </c>
      <c r="DU46" s="131">
        <f>Seniori!DU55</f>
        <v>0</v>
      </c>
      <c r="DV46" s="131">
        <f>Seniori!DV55</f>
        <v>0</v>
      </c>
      <c r="DW46" s="131">
        <f>Seniori!DW55</f>
        <v>0</v>
      </c>
      <c r="DX46" s="131">
        <f>Seniori!DX55</f>
        <v>0</v>
      </c>
      <c r="DY46" s="131">
        <f>Seniori!DY55</f>
        <v>0</v>
      </c>
      <c r="DZ46" s="131">
        <f>Seniori!DZ55</f>
        <v>0</v>
      </c>
      <c r="EA46" s="131">
        <f>Seniori!EA55</f>
        <v>0</v>
      </c>
      <c r="EB46" s="131">
        <f>Seniori!EB55</f>
        <v>0</v>
      </c>
      <c r="EC46" s="131">
        <f>Seniori!EC55</f>
        <v>0</v>
      </c>
      <c r="ED46" s="131">
        <f>Seniori!ED55</f>
        <v>0</v>
      </c>
      <c r="EE46" s="131">
        <f>Seniori!EE55</f>
        <v>0</v>
      </c>
      <c r="EF46" s="131">
        <f>Seniori!EF55</f>
        <v>0</v>
      </c>
      <c r="EG46" s="131">
        <f>Seniori!EG55</f>
        <v>0</v>
      </c>
      <c r="EH46" s="131">
        <f>Seniori!EH55</f>
        <v>0</v>
      </c>
      <c r="EI46" s="131">
        <f>Seniori!EI55</f>
        <v>0</v>
      </c>
      <c r="EJ46" s="131">
        <f>Seniori!EJ55</f>
        <v>0</v>
      </c>
      <c r="EK46" s="131">
        <f>Seniori!EK55</f>
        <v>0</v>
      </c>
      <c r="EL46" s="131">
        <f>Seniori!EL55</f>
        <v>0</v>
      </c>
      <c r="EM46" s="131">
        <f>Seniori!EM55</f>
        <v>0</v>
      </c>
      <c r="EN46" s="131">
        <f>Seniori!EN55</f>
        <v>0</v>
      </c>
      <c r="EO46" s="131">
        <f>Seniori!EO55</f>
        <v>0</v>
      </c>
      <c r="EP46" s="131">
        <f>Seniori!EP55</f>
        <v>0</v>
      </c>
      <c r="EQ46" s="131">
        <f>Seniori!EQ55</f>
        <v>0</v>
      </c>
      <c r="ER46" s="131">
        <f>Seniori!ER55</f>
        <v>0</v>
      </c>
      <c r="ES46" s="131">
        <f>Seniori!ES55</f>
        <v>0</v>
      </c>
      <c r="ET46" s="131">
        <f>Seniori!ET55</f>
        <v>0</v>
      </c>
      <c r="EU46" s="131">
        <f>Seniori!EU55</f>
        <v>0</v>
      </c>
      <c r="EV46" s="131">
        <f>Seniori!EV55</f>
        <v>0</v>
      </c>
      <c r="EW46" s="131">
        <f>Seniori!EW55</f>
        <v>0</v>
      </c>
      <c r="EX46" s="131">
        <f>Seniori!EX55</f>
        <v>0</v>
      </c>
      <c r="EY46" s="131">
        <f>Seniori!EY55</f>
        <v>0</v>
      </c>
      <c r="EZ46" s="131">
        <f>Seniori!EZ55</f>
        <v>0</v>
      </c>
      <c r="FA46" s="131">
        <f>Seniori!FA55</f>
        <v>0</v>
      </c>
      <c r="FB46" s="131">
        <f>Seniori!FB55</f>
        <v>0</v>
      </c>
      <c r="FC46" s="131">
        <f>Seniori!FC55</f>
        <v>0</v>
      </c>
      <c r="FD46" s="131">
        <f>Seniori!FD55</f>
        <v>0</v>
      </c>
      <c r="FE46" s="131">
        <f>Seniori!FE55</f>
        <v>0</v>
      </c>
      <c r="FF46" s="131">
        <f>Seniori!FF55</f>
        <v>0</v>
      </c>
      <c r="FG46" s="131">
        <f>Seniori!FG55</f>
        <v>0</v>
      </c>
      <c r="FH46" s="131">
        <f>Seniori!FH55</f>
        <v>0</v>
      </c>
      <c r="FI46" s="131">
        <f>Seniori!FI55</f>
        <v>0</v>
      </c>
      <c r="FJ46" s="131">
        <f>Seniori!FJ55</f>
        <v>0</v>
      </c>
      <c r="FK46" s="131">
        <f>Seniori!FK55</f>
        <v>0</v>
      </c>
      <c r="FL46" s="131">
        <f>Seniori!FL55</f>
        <v>0</v>
      </c>
      <c r="FM46" s="131">
        <f>Seniori!FM55</f>
        <v>0</v>
      </c>
      <c r="FN46" s="131">
        <f>Seniori!FN55</f>
        <v>0</v>
      </c>
      <c r="FO46" s="131">
        <f>Seniori!FO55</f>
        <v>0</v>
      </c>
      <c r="FP46" s="131">
        <f>Seniori!FP55</f>
        <v>0</v>
      </c>
      <c r="FQ46" s="131">
        <f>Seniori!FQ55</f>
        <v>0</v>
      </c>
      <c r="FR46" s="131">
        <f>Seniori!FR55</f>
        <v>0</v>
      </c>
      <c r="FS46" s="131">
        <f>Seniori!FS55</f>
        <v>0</v>
      </c>
      <c r="FT46" s="131">
        <f>Seniori!FT55</f>
        <v>0</v>
      </c>
      <c r="FU46" s="131">
        <f>Seniori!FU55</f>
        <v>0</v>
      </c>
      <c r="FV46" s="131">
        <f>Seniori!FV55</f>
        <v>8</v>
      </c>
      <c r="FW46" s="131">
        <f>Seniori!FW55</f>
        <v>0</v>
      </c>
      <c r="FX46" s="131">
        <f>Seniori!FX55</f>
        <v>0</v>
      </c>
      <c r="FY46" s="131">
        <f>Seniori!FY55</f>
        <v>0</v>
      </c>
      <c r="FZ46" s="131">
        <f>Seniori!FZ55</f>
        <v>0</v>
      </c>
      <c r="GA46" s="131">
        <f>Seniori!GA55</f>
        <v>0</v>
      </c>
      <c r="GB46" s="131">
        <f>Seniori!GB55</f>
        <v>0</v>
      </c>
      <c r="GC46" s="131">
        <f>Seniori!GC55</f>
        <v>0</v>
      </c>
      <c r="GD46" s="131">
        <f>Seniori!GD55</f>
        <v>0</v>
      </c>
      <c r="GE46" s="131">
        <f>Seniori!GE55</f>
        <v>0</v>
      </c>
      <c r="GF46" s="131">
        <f>Seniori!GF55</f>
        <v>0</v>
      </c>
      <c r="GG46" s="131">
        <f>Seniori!GG55</f>
        <v>0</v>
      </c>
      <c r="GH46" s="131">
        <f>Seniori!GH55</f>
        <v>0</v>
      </c>
      <c r="GI46" s="131">
        <f>Seniori!GI55</f>
        <v>0</v>
      </c>
      <c r="GJ46" s="131">
        <f>Seniori!GJ55</f>
        <v>0</v>
      </c>
      <c r="GK46" s="131">
        <f>Seniori!GK55</f>
        <v>0</v>
      </c>
      <c r="GL46" s="131">
        <f>Seniori!GL55</f>
        <v>0</v>
      </c>
      <c r="GM46" s="131">
        <f>Seniori!GM55</f>
        <v>0</v>
      </c>
      <c r="GN46" s="131">
        <f>Seniori!GN55</f>
        <v>0</v>
      </c>
      <c r="GO46" s="131">
        <f>Seniori!GO55</f>
        <v>0</v>
      </c>
      <c r="GP46" s="131">
        <f>Seniori!GP55</f>
        <v>0</v>
      </c>
      <c r="GQ46" s="131">
        <f>Seniori!GQ55</f>
        <v>0</v>
      </c>
      <c r="GR46" s="131">
        <f>Seniori!GR55</f>
        <v>0</v>
      </c>
      <c r="GS46" s="131">
        <f>Seniori!GS55</f>
        <v>0</v>
      </c>
      <c r="GT46" s="131">
        <f>Seniori!GT55</f>
        <v>0</v>
      </c>
      <c r="GU46" s="131">
        <f>Seniori!GU55</f>
        <v>0</v>
      </c>
      <c r="GV46" s="131">
        <f>Seniori!GV55</f>
        <v>0</v>
      </c>
      <c r="GW46" s="131">
        <f>Seniori!GW55</f>
        <v>0</v>
      </c>
      <c r="GX46" s="131">
        <f>Seniori!GX55</f>
        <v>0</v>
      </c>
      <c r="GY46" s="131">
        <f>Seniori!GY55</f>
        <v>0</v>
      </c>
      <c r="GZ46" s="131">
        <f>Seniori!GZ55</f>
        <v>0</v>
      </c>
      <c r="HA46" s="131">
        <f>Seniori!HA55</f>
        <v>0</v>
      </c>
      <c r="HB46" s="131">
        <f>Seniori!HB55</f>
        <v>0</v>
      </c>
      <c r="HC46" s="131">
        <f>Seniori!HC55</f>
        <v>0</v>
      </c>
      <c r="HD46" s="131">
        <f>Seniori!HD55</f>
        <v>0</v>
      </c>
      <c r="HE46" s="131">
        <f>Seniori!HE55</f>
        <v>0</v>
      </c>
      <c r="HF46" s="131">
        <f>Seniori!HF55</f>
        <v>0</v>
      </c>
      <c r="HG46" s="131">
        <f>Seniori!HG55</f>
        <v>0</v>
      </c>
      <c r="HH46" s="131">
        <f>Seniori!HH55</f>
        <v>0</v>
      </c>
      <c r="HI46" s="131">
        <f>Seniori!HI55</f>
        <v>0</v>
      </c>
      <c r="HJ46" s="131">
        <f>Seniori!HJ55</f>
        <v>0</v>
      </c>
      <c r="HK46" s="131">
        <f>Seniori!HK55</f>
        <v>0</v>
      </c>
      <c r="HL46" s="131">
        <f>Seniori!HL55</f>
        <v>0</v>
      </c>
      <c r="HM46" s="131">
        <f>Seniori!HM55</f>
        <v>0</v>
      </c>
      <c r="HN46" s="131">
        <f>Seniori!HN55</f>
        <v>0</v>
      </c>
      <c r="HO46" s="131">
        <f>Seniori!HO55</f>
        <v>0</v>
      </c>
      <c r="HP46" s="131">
        <f>Seniori!HP55</f>
        <v>0</v>
      </c>
      <c r="HQ46" s="131">
        <f>Seniori!HQ55</f>
        <v>0</v>
      </c>
      <c r="HR46" s="131">
        <f>Seniori!HR55</f>
        <v>0</v>
      </c>
      <c r="HS46" s="131">
        <f>Seniori!HS55</f>
        <v>0</v>
      </c>
      <c r="HT46" s="131">
        <f>Seniori!HT55</f>
        <v>0</v>
      </c>
      <c r="HU46" s="131">
        <f>Seniori!HU55</f>
        <v>0</v>
      </c>
      <c r="HV46" s="131">
        <f>Seniori!HV55</f>
        <v>0</v>
      </c>
      <c r="HW46" s="131">
        <f>Seniori!HW55</f>
        <v>0</v>
      </c>
      <c r="HX46" s="131">
        <f>Seniori!HX55</f>
        <v>0</v>
      </c>
      <c r="HY46" s="131">
        <f>Seniori!HY55</f>
        <v>0</v>
      </c>
      <c r="HZ46" s="131">
        <f>Seniori!HZ55</f>
        <v>0</v>
      </c>
      <c r="IA46" s="131">
        <f>Seniori!IA55</f>
        <v>0</v>
      </c>
      <c r="IB46" s="131">
        <f>Seniori!IB55</f>
        <v>0</v>
      </c>
      <c r="IC46" s="131">
        <f>Seniori!IC55</f>
        <v>0</v>
      </c>
      <c r="ID46" s="131">
        <f>Seniori!ID55</f>
        <v>0</v>
      </c>
      <c r="IE46" s="131">
        <f>Seniori!IE55</f>
        <v>0</v>
      </c>
      <c r="IF46" s="131">
        <f>Seniori!IF55</f>
        <v>0</v>
      </c>
      <c r="IG46" s="131">
        <f>Seniori!IG55</f>
        <v>0</v>
      </c>
      <c r="IH46" s="131">
        <f>Seniori!IH55</f>
        <v>0</v>
      </c>
      <c r="II46" s="131">
        <f>Seniori!II55</f>
        <v>0</v>
      </c>
      <c r="IJ46" s="131">
        <f>Seniori!IJ55</f>
        <v>0</v>
      </c>
      <c r="IK46" s="131">
        <f>Seniori!IK55</f>
        <v>0</v>
      </c>
      <c r="IL46" s="131">
        <f>Seniori!IL55</f>
        <v>0</v>
      </c>
      <c r="IM46" s="131">
        <f>Seniori!IM55</f>
        <v>0</v>
      </c>
      <c r="IN46" s="131">
        <f>Seniori!IN55</f>
        <v>0</v>
      </c>
      <c r="IO46" s="131">
        <f>Seniori!IO55</f>
        <v>0</v>
      </c>
      <c r="IP46" s="131">
        <f>Seniori!IP55</f>
        <v>0</v>
      </c>
      <c r="IQ46" s="131">
        <f>Seniori!IQ55</f>
        <v>0</v>
      </c>
      <c r="IR46" s="131">
        <f>Seniori!IR55</f>
        <v>5</v>
      </c>
      <c r="IS46" s="131">
        <f>Seniori!IS55</f>
        <v>0</v>
      </c>
      <c r="IT46" s="131">
        <f>Seniori!IT55</f>
        <v>0</v>
      </c>
      <c r="IU46" s="131">
        <f>Seniori!IU55</f>
        <v>0</v>
      </c>
      <c r="IV46" s="131">
        <f>Seniori!IV55</f>
        <v>0</v>
      </c>
      <c r="IW46" s="131">
        <f>Seniori!IW55</f>
        <v>0</v>
      </c>
      <c r="IX46" s="131">
        <f>Seniori!IX55</f>
        <v>0</v>
      </c>
      <c r="IY46" s="131">
        <f>Seniori!IY55</f>
        <v>0</v>
      </c>
      <c r="IZ46" s="131">
        <f>Seniori!IZ55</f>
        <v>0</v>
      </c>
      <c r="JA46" s="131">
        <f>Seniori!JA55</f>
        <v>0</v>
      </c>
      <c r="JB46" s="131">
        <f>Seniori!JB55</f>
        <v>0</v>
      </c>
      <c r="JC46" s="131">
        <f>Seniori!JC55</f>
        <v>0</v>
      </c>
      <c r="JD46" s="131">
        <f>Seniori!JD55</f>
        <v>0</v>
      </c>
      <c r="JE46" s="131">
        <f>Seniori!JE55</f>
        <v>0</v>
      </c>
      <c r="JF46" s="131">
        <f>Seniori!JF55</f>
        <v>0</v>
      </c>
      <c r="JG46" s="131">
        <f>Seniori!JG55</f>
        <v>0</v>
      </c>
      <c r="JH46" s="131">
        <f>Seniori!JH55</f>
        <v>0</v>
      </c>
      <c r="JI46" s="131">
        <f>Seniori!JI55</f>
        <v>0</v>
      </c>
      <c r="JJ46" s="131">
        <f>Seniori!JJ55</f>
        <v>0</v>
      </c>
      <c r="JK46" s="131">
        <f>Seniori!JK55</f>
        <v>0</v>
      </c>
      <c r="JL46" s="131">
        <f>Seniori!JL55</f>
        <v>0</v>
      </c>
      <c r="JM46" s="131">
        <f>Seniori!JM55</f>
        <v>0</v>
      </c>
      <c r="JN46" s="131">
        <f>Seniori!JN55</f>
        <v>0</v>
      </c>
      <c r="JO46" s="131">
        <f>Seniori!JO55</f>
        <v>0</v>
      </c>
      <c r="JP46" s="131">
        <f>Seniori!JP55</f>
        <v>0</v>
      </c>
      <c r="JQ46" s="131">
        <f>Seniori!JQ55</f>
        <v>0</v>
      </c>
      <c r="JR46" s="131">
        <f>Seniori!JR55</f>
        <v>0</v>
      </c>
      <c r="JS46" s="131">
        <f>Seniori!JS55</f>
        <v>0</v>
      </c>
      <c r="JT46" s="131">
        <f>Seniori!JT55</f>
        <v>0</v>
      </c>
      <c r="JU46" s="131">
        <f>Seniori!JU55</f>
        <v>0</v>
      </c>
      <c r="JV46" s="131">
        <f>Seniori!JV55</f>
        <v>0</v>
      </c>
      <c r="JW46" s="131">
        <f>Seniori!JW55</f>
        <v>0</v>
      </c>
      <c r="JX46" s="131">
        <f>Seniori!JX55</f>
        <v>0</v>
      </c>
      <c r="JY46" s="131">
        <f>Seniori!JY55</f>
        <v>0</v>
      </c>
      <c r="JZ46" s="131">
        <f>Seniori!JZ55</f>
        <v>0</v>
      </c>
      <c r="KA46" s="131">
        <f>Seniori!KA55</f>
        <v>0</v>
      </c>
      <c r="KB46" s="131">
        <f>Seniori!KB55</f>
        <v>0</v>
      </c>
      <c r="KC46" s="131">
        <f>Seniori!KC55</f>
        <v>0</v>
      </c>
      <c r="KD46" s="131">
        <f>Seniori!KD55</f>
        <v>0</v>
      </c>
      <c r="KE46" s="131">
        <f>Seniori!KE55</f>
        <v>0</v>
      </c>
      <c r="KF46" s="131">
        <f>Seniori!KF55</f>
        <v>0</v>
      </c>
      <c r="KG46" s="131">
        <f>Seniori!KG55</f>
        <v>0</v>
      </c>
      <c r="KH46" s="131">
        <f>Seniori!KH55</f>
        <v>0</v>
      </c>
      <c r="KI46" s="131">
        <f>Seniori!KI55</f>
        <v>0</v>
      </c>
      <c r="KJ46" s="131">
        <f>Seniori!KJ55</f>
        <v>0</v>
      </c>
      <c r="KK46" s="131">
        <f>Seniori!KK55</f>
        <v>0</v>
      </c>
      <c r="KL46" s="131">
        <f>Seniori!KL55</f>
        <v>0</v>
      </c>
      <c r="KM46" s="131">
        <f>Seniori!KM55</f>
        <v>0</v>
      </c>
      <c r="KN46" s="131">
        <f>Seniori!KN55</f>
        <v>0</v>
      </c>
      <c r="KO46" s="131">
        <f>Seniori!KO55</f>
        <v>0</v>
      </c>
      <c r="KP46" s="131">
        <f>Seniori!KP55</f>
        <v>0</v>
      </c>
      <c r="KQ46" s="131">
        <f>Seniori!KQ55</f>
        <v>9</v>
      </c>
      <c r="KR46" s="131">
        <f>Seniori!KR55</f>
        <v>0</v>
      </c>
      <c r="KS46" s="131">
        <f>Seniori!KS55</f>
        <v>0</v>
      </c>
      <c r="KT46" s="131">
        <f>Seniori!KT55</f>
        <v>0</v>
      </c>
      <c r="KU46" s="131">
        <f>Seniori!KU55</f>
        <v>0</v>
      </c>
      <c r="KV46" s="131">
        <f>Seniori!KV55</f>
        <v>0</v>
      </c>
      <c r="KW46" s="131">
        <f>Seniori!KW55</f>
        <v>0</v>
      </c>
      <c r="KX46" s="131">
        <f>Seniori!KX55</f>
        <v>0</v>
      </c>
      <c r="KY46" s="131">
        <f>Seniori!KY55</f>
        <v>0</v>
      </c>
      <c r="KZ46" s="131">
        <f>Seniori!KZ55</f>
        <v>0</v>
      </c>
      <c r="LA46" s="131">
        <f>Seniori!LA55</f>
        <v>0</v>
      </c>
      <c r="LB46" s="131">
        <f>Seniori!LB55</f>
        <v>0</v>
      </c>
      <c r="LC46" s="131">
        <f>Seniori!LC55</f>
        <v>0</v>
      </c>
      <c r="LD46" s="131">
        <f>Seniori!LD55</f>
        <v>0</v>
      </c>
      <c r="LE46" s="131">
        <f>Seniori!LE55</f>
        <v>0</v>
      </c>
      <c r="LF46" s="131">
        <f>Seniori!LF55</f>
        <v>0</v>
      </c>
      <c r="LG46" s="131">
        <f>Seniori!LG55</f>
        <v>0</v>
      </c>
      <c r="LH46" s="131">
        <f>Seniori!LH55</f>
        <v>0</v>
      </c>
      <c r="LI46" s="131">
        <f>Seniori!LI55</f>
        <v>0</v>
      </c>
      <c r="LJ46" s="131">
        <f>Seniori!LJ55</f>
        <v>0</v>
      </c>
      <c r="LK46" s="131">
        <f>Seniori!LK55</f>
        <v>0</v>
      </c>
      <c r="LL46" s="131">
        <f>Seniori!LL55</f>
        <v>0</v>
      </c>
      <c r="LM46" s="131">
        <f>Seniori!LM55</f>
        <v>0</v>
      </c>
      <c r="LN46" s="131">
        <f>Seniori!LN55</f>
        <v>0</v>
      </c>
      <c r="LO46" s="131">
        <f>Seniori!LO55</f>
        <v>0</v>
      </c>
      <c r="LP46" s="131">
        <f>Seniori!LP55</f>
        <v>0</v>
      </c>
      <c r="LQ46" s="131">
        <f>Seniori!LQ55</f>
        <v>0</v>
      </c>
      <c r="LR46" s="131">
        <f>Seniori!LR55</f>
        <v>0</v>
      </c>
      <c r="LS46" s="131">
        <f>Seniori!LS55</f>
        <v>0</v>
      </c>
      <c r="LT46" s="131">
        <f>Seniori!LT55</f>
        <v>0</v>
      </c>
      <c r="LU46" s="131">
        <f>Seniori!LU55</f>
        <v>0</v>
      </c>
      <c r="LV46" s="131">
        <f>Seniori!LV55</f>
        <v>0</v>
      </c>
      <c r="LW46" s="131">
        <f>Seniori!LW55</f>
        <v>0</v>
      </c>
      <c r="LX46" s="131">
        <f>Seniori!LX55</f>
        <v>0</v>
      </c>
      <c r="LY46" s="131">
        <f>Seniori!LY55</f>
        <v>0</v>
      </c>
      <c r="LZ46" s="131">
        <f>Seniori!LZ55</f>
        <v>0</v>
      </c>
      <c r="MA46" s="131">
        <f>Seniori!MA55</f>
        <v>0</v>
      </c>
      <c r="MB46" s="131">
        <f>Seniori!MB55</f>
        <v>0</v>
      </c>
      <c r="MC46" s="131">
        <f>Seniori!MC55</f>
        <v>0</v>
      </c>
      <c r="MD46" s="131">
        <f>Seniori!MD55</f>
        <v>0</v>
      </c>
      <c r="ME46" s="131">
        <f>Seniori!ME55</f>
        <v>0</v>
      </c>
    </row>
    <row r="47" spans="1:343" s="1" customFormat="1" ht="18" customHeight="1" x14ac:dyDescent="0.2">
      <c r="A47" s="12">
        <v>38</v>
      </c>
      <c r="B47" s="38" t="s">
        <v>282</v>
      </c>
      <c r="C47" s="1">
        <v>11082</v>
      </c>
      <c r="D47" s="1">
        <v>2016</v>
      </c>
      <c r="E47" s="4" t="s">
        <v>280</v>
      </c>
      <c r="F47" s="1">
        <v>8293</v>
      </c>
      <c r="G47" s="9" t="s">
        <v>220</v>
      </c>
      <c r="H47" s="4" t="s">
        <v>281</v>
      </c>
      <c r="I47" s="1">
        <f>SUM(K47:ME47)</f>
        <v>44.400000000000006</v>
      </c>
      <c r="J47" s="12">
        <f>Tabuľka3[[#This Row],[Stĺpec9]]</f>
        <v>44.400000000000006</v>
      </c>
      <c r="K47" s="131">
        <f>Juniori!K26</f>
        <v>0</v>
      </c>
      <c r="L47" s="131">
        <f>Juniori!L26</f>
        <v>0</v>
      </c>
      <c r="M47" s="131">
        <f>Juniori!M26</f>
        <v>0</v>
      </c>
      <c r="N47" s="131">
        <f>Juniori!N26</f>
        <v>0</v>
      </c>
      <c r="O47" s="131">
        <f>Juniori!O26</f>
        <v>0</v>
      </c>
      <c r="P47" s="131">
        <f>Juniori!P26</f>
        <v>0</v>
      </c>
      <c r="Q47" s="131">
        <f>Juniori!Q26</f>
        <v>0</v>
      </c>
      <c r="R47" s="131">
        <f>Juniori!R26</f>
        <v>0</v>
      </c>
      <c r="S47" s="131">
        <f>Juniori!S26</f>
        <v>0</v>
      </c>
      <c r="T47" s="131">
        <f>Juniori!T26</f>
        <v>0</v>
      </c>
      <c r="U47" s="131">
        <f>Juniori!U26</f>
        <v>0</v>
      </c>
      <c r="V47" s="131">
        <f>Juniori!V26</f>
        <v>0</v>
      </c>
      <c r="W47" s="131">
        <f>Juniori!W26</f>
        <v>0</v>
      </c>
      <c r="X47" s="131">
        <f>Juniori!X26</f>
        <v>0</v>
      </c>
      <c r="Y47" s="131">
        <f>Juniori!Y26</f>
        <v>0</v>
      </c>
      <c r="Z47" s="131">
        <f>Juniori!Z26</f>
        <v>0</v>
      </c>
      <c r="AA47" s="131">
        <f>Juniori!AA26</f>
        <v>0</v>
      </c>
      <c r="AB47" s="131">
        <f>Juniori!AB26</f>
        <v>0</v>
      </c>
      <c r="AC47" s="131">
        <f>Juniori!AC26</f>
        <v>0</v>
      </c>
      <c r="AD47" s="131">
        <f>Juniori!AD26</f>
        <v>0</v>
      </c>
      <c r="AE47" s="131">
        <f>Juniori!AE26</f>
        <v>0</v>
      </c>
      <c r="AF47" s="131">
        <f>Juniori!AF26</f>
        <v>0</v>
      </c>
      <c r="AG47" s="131">
        <f>Juniori!AG26</f>
        <v>0</v>
      </c>
      <c r="AH47" s="131">
        <f>Juniori!AH26</f>
        <v>0</v>
      </c>
      <c r="AI47" s="131" t="str">
        <f>Juniori!AI26</f>
        <v>x</v>
      </c>
      <c r="AJ47" s="131" t="str">
        <f>Juniori!AJ26</f>
        <v>x</v>
      </c>
      <c r="AK47" s="131">
        <f>Juniori!AK26</f>
        <v>0</v>
      </c>
      <c r="AL47" s="131">
        <f>Juniori!AL26</f>
        <v>0</v>
      </c>
      <c r="AM47" s="131">
        <f>Juniori!AM26</f>
        <v>0</v>
      </c>
      <c r="AN47" s="131">
        <f>Juniori!AN26</f>
        <v>0</v>
      </c>
      <c r="AO47" s="131">
        <f>Juniori!AO26</f>
        <v>0</v>
      </c>
      <c r="AP47" s="131">
        <f>Juniori!AP26</f>
        <v>0</v>
      </c>
      <c r="AQ47" s="131">
        <f>Juniori!AQ26</f>
        <v>0</v>
      </c>
      <c r="AR47" s="131">
        <f>Juniori!AR26</f>
        <v>0</v>
      </c>
      <c r="AS47" s="131">
        <f>Juniori!AS26</f>
        <v>0</v>
      </c>
      <c r="AT47" s="131">
        <f>Juniori!AT26</f>
        <v>0</v>
      </c>
      <c r="AU47" s="131">
        <f>Juniori!AU26</f>
        <v>0</v>
      </c>
      <c r="AV47" s="131">
        <f>Juniori!AV26</f>
        <v>0</v>
      </c>
      <c r="AW47" s="131">
        <f>Juniori!AW26</f>
        <v>0</v>
      </c>
      <c r="AX47" s="131">
        <f>Juniori!AX26</f>
        <v>0</v>
      </c>
      <c r="AY47" s="131">
        <f>Juniori!AY26</f>
        <v>0</v>
      </c>
      <c r="AZ47" s="131">
        <f>Juniori!AZ26</f>
        <v>0</v>
      </c>
      <c r="BA47" s="131">
        <f>Juniori!BA26</f>
        <v>0</v>
      </c>
      <c r="BB47" s="131">
        <f>Juniori!BB26</f>
        <v>0</v>
      </c>
      <c r="BC47" s="131">
        <f>Juniori!BC26</f>
        <v>0</v>
      </c>
      <c r="BD47" s="131">
        <f>Juniori!BD26</f>
        <v>0</v>
      </c>
      <c r="BE47" s="131">
        <f>Juniori!BE26</f>
        <v>0</v>
      </c>
      <c r="BF47" s="131">
        <f>Juniori!BF26</f>
        <v>0</v>
      </c>
      <c r="BG47" s="131">
        <f>Juniori!BG26</f>
        <v>0</v>
      </c>
      <c r="BH47" s="131">
        <f>Juniori!BH26</f>
        <v>0</v>
      </c>
      <c r="BI47" s="131" t="str">
        <f>Juniori!BI26</f>
        <v>x</v>
      </c>
      <c r="BJ47" s="131">
        <f>Juniori!BJ26</f>
        <v>1</v>
      </c>
      <c r="BK47" s="131">
        <f>Juniori!BK26</f>
        <v>0</v>
      </c>
      <c r="BL47" s="131">
        <f>Juniori!BL26</f>
        <v>0</v>
      </c>
      <c r="BM47" s="131">
        <f>Juniori!BM26</f>
        <v>0</v>
      </c>
      <c r="BN47" s="131">
        <f>Juniori!BN26</f>
        <v>0</v>
      </c>
      <c r="BO47" s="131">
        <f>Juniori!BO26</f>
        <v>0</v>
      </c>
      <c r="BP47" s="131">
        <f>Juniori!BP26</f>
        <v>0</v>
      </c>
      <c r="BQ47" s="131">
        <f>Juniori!BQ26</f>
        <v>0</v>
      </c>
      <c r="BR47" s="131">
        <f>Juniori!BR26</f>
        <v>0</v>
      </c>
      <c r="BS47" s="131">
        <f>Juniori!BS26</f>
        <v>0</v>
      </c>
      <c r="BT47" s="131">
        <f>Juniori!BT26</f>
        <v>0</v>
      </c>
      <c r="BU47" s="131">
        <f>Juniori!BU26</f>
        <v>0</v>
      </c>
      <c r="BV47" s="131">
        <f>Juniori!BV26</f>
        <v>0</v>
      </c>
      <c r="BW47" s="131">
        <f>Juniori!BW26</f>
        <v>0</v>
      </c>
      <c r="BX47" s="131">
        <f>Juniori!BX26</f>
        <v>0</v>
      </c>
      <c r="BY47" s="131">
        <f>Juniori!BY26</f>
        <v>0</v>
      </c>
      <c r="BZ47" s="131">
        <f>Juniori!BZ26</f>
        <v>0</v>
      </c>
      <c r="CA47" s="131">
        <f>Juniori!CA26</f>
        <v>0</v>
      </c>
      <c r="CB47" s="131">
        <f>Juniori!CB26</f>
        <v>0</v>
      </c>
      <c r="CC47" s="131">
        <f>Juniori!CC26</f>
        <v>0</v>
      </c>
      <c r="CD47" s="131">
        <f>Juniori!CD26</f>
        <v>0</v>
      </c>
      <c r="CE47" s="131">
        <f>Juniori!CE26</f>
        <v>0</v>
      </c>
      <c r="CF47" s="131">
        <f>Juniori!CF26</f>
        <v>0</v>
      </c>
      <c r="CG47" s="131">
        <f>Juniori!CG26</f>
        <v>0</v>
      </c>
      <c r="CH47" s="131">
        <f>Juniori!CH26</f>
        <v>0</v>
      </c>
      <c r="CI47" s="131">
        <f>Juniori!CI26</f>
        <v>0</v>
      </c>
      <c r="CJ47" s="131">
        <f>Juniori!CJ26</f>
        <v>0</v>
      </c>
      <c r="CK47" s="131">
        <f>Juniori!CK26</f>
        <v>0</v>
      </c>
      <c r="CL47" s="131">
        <f>Juniori!CL26</f>
        <v>0</v>
      </c>
      <c r="CM47" s="131">
        <f>Juniori!CM26</f>
        <v>0</v>
      </c>
      <c r="CN47" s="131">
        <f>Juniori!CN26</f>
        <v>0</v>
      </c>
      <c r="CO47" s="131">
        <f>Juniori!CO26</f>
        <v>0</v>
      </c>
      <c r="CP47" s="131">
        <f>Juniori!CP26</f>
        <v>0</v>
      </c>
      <c r="CQ47" s="131">
        <f>Juniori!CQ26</f>
        <v>0</v>
      </c>
      <c r="CR47" s="131">
        <f>Juniori!CR26</f>
        <v>0</v>
      </c>
      <c r="CS47" s="131">
        <f>Juniori!CS26</f>
        <v>0</v>
      </c>
      <c r="CT47" s="131">
        <f>Juniori!CT26</f>
        <v>0</v>
      </c>
      <c r="CU47" s="131">
        <f>Juniori!CU26</f>
        <v>0</v>
      </c>
      <c r="CV47" s="131">
        <f>Juniori!CV26</f>
        <v>0</v>
      </c>
      <c r="CW47" s="131">
        <f>Juniori!CW26</f>
        <v>0</v>
      </c>
      <c r="CX47" s="131">
        <f>Juniori!CX26</f>
        <v>0</v>
      </c>
      <c r="CY47" s="131">
        <f>Juniori!CY26</f>
        <v>0</v>
      </c>
      <c r="CZ47" s="131">
        <f>Juniori!CZ26</f>
        <v>0</v>
      </c>
      <c r="DA47" s="131">
        <f>Juniori!DA26</f>
        <v>2</v>
      </c>
      <c r="DB47" s="131">
        <f>Juniori!DB26</f>
        <v>1</v>
      </c>
      <c r="DC47" s="131">
        <f>Juniori!DC26</f>
        <v>0</v>
      </c>
      <c r="DD47" s="131">
        <f>Juniori!DD26</f>
        <v>0</v>
      </c>
      <c r="DE47" s="131">
        <f>Juniori!DE26</f>
        <v>0</v>
      </c>
      <c r="DF47" s="131">
        <f>Juniori!DF26</f>
        <v>0</v>
      </c>
      <c r="DG47" s="131">
        <f>Juniori!DG26</f>
        <v>0</v>
      </c>
      <c r="DH47" s="131">
        <f>Juniori!DH26</f>
        <v>0</v>
      </c>
      <c r="DI47" s="131" t="str">
        <f>Juniori!DI26</f>
        <v>x</v>
      </c>
      <c r="DJ47" s="131">
        <f>Juniori!DJ26</f>
        <v>6</v>
      </c>
      <c r="DK47" s="131">
        <f>Juniori!DK26</f>
        <v>0</v>
      </c>
      <c r="DL47" s="131">
        <f>Juniori!DL26</f>
        <v>0</v>
      </c>
      <c r="DM47" s="131">
        <f>Juniori!DM26</f>
        <v>0</v>
      </c>
      <c r="DN47" s="131">
        <f>Juniori!DN26</f>
        <v>0</v>
      </c>
      <c r="DO47" s="131">
        <f>Juniori!DO26</f>
        <v>0</v>
      </c>
      <c r="DP47" s="131">
        <f>Juniori!DP26</f>
        <v>0</v>
      </c>
      <c r="DQ47" s="131">
        <f>Juniori!DQ26</f>
        <v>0</v>
      </c>
      <c r="DR47" s="131">
        <f>Juniori!DR26</f>
        <v>0</v>
      </c>
      <c r="DS47" s="131">
        <f>Juniori!DS26</f>
        <v>0</v>
      </c>
      <c r="DT47" s="131">
        <f>Juniori!DT26</f>
        <v>0</v>
      </c>
      <c r="DU47" s="131">
        <f>Juniori!DU26</f>
        <v>0</v>
      </c>
      <c r="DV47" s="131">
        <f>Juniori!DV26</f>
        <v>0</v>
      </c>
      <c r="DW47" s="131">
        <f>Juniori!DW26</f>
        <v>0</v>
      </c>
      <c r="DX47" s="131">
        <f>Juniori!DX26</f>
        <v>0</v>
      </c>
      <c r="DY47" s="131">
        <f>Juniori!DY26</f>
        <v>0</v>
      </c>
      <c r="DZ47" s="131">
        <f>Juniori!DZ26</f>
        <v>0</v>
      </c>
      <c r="EA47" s="131">
        <f>Juniori!EA26</f>
        <v>0</v>
      </c>
      <c r="EB47" s="131">
        <f>Juniori!EB26</f>
        <v>0</v>
      </c>
      <c r="EC47" s="131">
        <f>Juniori!EC26</f>
        <v>0</v>
      </c>
      <c r="ED47" s="131">
        <f>Juniori!ED26</f>
        <v>0</v>
      </c>
      <c r="EE47" s="131">
        <f>Juniori!EE26</f>
        <v>0</v>
      </c>
      <c r="EF47" s="131">
        <f>Juniori!EF26</f>
        <v>0</v>
      </c>
      <c r="EG47" s="131">
        <f>Juniori!EG26</f>
        <v>0</v>
      </c>
      <c r="EH47" s="131">
        <f>Juniori!EH26</f>
        <v>0</v>
      </c>
      <c r="EI47" s="131">
        <f>Juniori!EI26</f>
        <v>0</v>
      </c>
      <c r="EJ47" s="131">
        <f>Juniori!EJ26</f>
        <v>0</v>
      </c>
      <c r="EK47" s="131">
        <f>Juniori!EK26</f>
        <v>0</v>
      </c>
      <c r="EL47" s="131">
        <f>Juniori!EL26</f>
        <v>0</v>
      </c>
      <c r="EM47" s="131" t="str">
        <f>Juniori!EM26</f>
        <v>x</v>
      </c>
      <c r="EN47" s="131">
        <f>Juniori!EN26</f>
        <v>6</v>
      </c>
      <c r="EO47" s="131">
        <f>Juniori!EO26</f>
        <v>0</v>
      </c>
      <c r="EP47" s="131">
        <f>Juniori!EP26</f>
        <v>0</v>
      </c>
      <c r="EQ47" s="131">
        <f>Juniori!EQ26</f>
        <v>0</v>
      </c>
      <c r="ER47" s="131">
        <f>Juniori!ER26</f>
        <v>0</v>
      </c>
      <c r="ES47" s="131">
        <f>Juniori!ES26</f>
        <v>0</v>
      </c>
      <c r="ET47" s="131">
        <f>Juniori!ET26</f>
        <v>0</v>
      </c>
      <c r="EU47" s="131">
        <f>Juniori!EU26</f>
        <v>0</v>
      </c>
      <c r="EV47" s="131">
        <f>Juniori!EV26</f>
        <v>0</v>
      </c>
      <c r="EW47" s="131">
        <f>Juniori!EW26</f>
        <v>5</v>
      </c>
      <c r="EX47" s="131">
        <f>Juniori!EX26</f>
        <v>1.2</v>
      </c>
      <c r="EY47" s="131">
        <f>Juniori!EY26</f>
        <v>0</v>
      </c>
      <c r="EZ47" s="131">
        <f>Juniori!EZ26</f>
        <v>0</v>
      </c>
      <c r="FA47" s="131">
        <f>Juniori!FA26</f>
        <v>0</v>
      </c>
      <c r="FB47" s="131">
        <f>Juniori!FB26</f>
        <v>0</v>
      </c>
      <c r="FC47" s="131">
        <f>Juniori!FC26</f>
        <v>0</v>
      </c>
      <c r="FD47" s="131">
        <f>Juniori!FD26</f>
        <v>0</v>
      </c>
      <c r="FE47" s="131">
        <f>Juniori!FE26</f>
        <v>0</v>
      </c>
      <c r="FF47" s="131">
        <f>Juniori!FF26</f>
        <v>0</v>
      </c>
      <c r="FG47" s="131">
        <f>Juniori!FG26</f>
        <v>0</v>
      </c>
      <c r="FH47" s="131">
        <f>Juniori!FH26</f>
        <v>0</v>
      </c>
      <c r="FI47" s="131">
        <f>Juniori!FI26</f>
        <v>0</v>
      </c>
      <c r="FJ47" s="131">
        <f>Juniori!FJ26</f>
        <v>0</v>
      </c>
      <c r="FK47" s="131">
        <f>Juniori!FK26</f>
        <v>0</v>
      </c>
      <c r="FL47" s="131">
        <f>Juniori!FL26</f>
        <v>0</v>
      </c>
      <c r="FM47" s="131">
        <f>Juniori!FM26</f>
        <v>0</v>
      </c>
      <c r="FN47" s="131">
        <f>Juniori!FN26</f>
        <v>0</v>
      </c>
      <c r="FO47" s="131">
        <f>Juniori!FO26</f>
        <v>0</v>
      </c>
      <c r="FP47" s="131">
        <f>Juniori!FP26</f>
        <v>0</v>
      </c>
      <c r="FQ47" s="131">
        <f>Juniori!FQ26</f>
        <v>0</v>
      </c>
      <c r="FR47" s="131">
        <f>Juniori!FR26</f>
        <v>0</v>
      </c>
      <c r="FS47" s="131">
        <f>Juniori!FS26</f>
        <v>0</v>
      </c>
      <c r="FT47" s="131">
        <f>Juniori!FT26</f>
        <v>0</v>
      </c>
      <c r="FU47" s="131">
        <f>Juniori!FU26</f>
        <v>0</v>
      </c>
      <c r="FV47" s="131">
        <f>Juniori!FV26</f>
        <v>0</v>
      </c>
      <c r="FW47" s="131">
        <f>Juniori!FW26</f>
        <v>0</v>
      </c>
      <c r="FX47" s="131">
        <f>Juniori!FX26</f>
        <v>0</v>
      </c>
      <c r="FY47" s="131">
        <f>Juniori!FY26</f>
        <v>0</v>
      </c>
      <c r="FZ47" s="131">
        <f>Juniori!FZ26</f>
        <v>0</v>
      </c>
      <c r="GA47" s="131">
        <f>Juniori!GA26</f>
        <v>0</v>
      </c>
      <c r="GB47" s="131">
        <f>Juniori!GB26</f>
        <v>0</v>
      </c>
      <c r="GC47" s="131">
        <f>Juniori!GC26</f>
        <v>0</v>
      </c>
      <c r="GD47" s="131">
        <f>Juniori!GD26</f>
        <v>0</v>
      </c>
      <c r="GE47" s="131">
        <f>Juniori!GE26</f>
        <v>0</v>
      </c>
      <c r="GF47" s="131">
        <f>Juniori!GF26</f>
        <v>0</v>
      </c>
      <c r="GG47" s="131">
        <f>Juniori!GG26</f>
        <v>0</v>
      </c>
      <c r="GH47" s="131">
        <f>Juniori!GH26</f>
        <v>0</v>
      </c>
      <c r="GI47" s="131">
        <f>Juniori!GI26</f>
        <v>0</v>
      </c>
      <c r="GJ47" s="131">
        <f>Juniori!GJ26</f>
        <v>0</v>
      </c>
      <c r="GK47" s="131">
        <f>Juniori!GK26</f>
        <v>0</v>
      </c>
      <c r="GL47" s="131">
        <f>Juniori!GL26</f>
        <v>0</v>
      </c>
      <c r="GM47" s="131">
        <f>Juniori!GM26</f>
        <v>0</v>
      </c>
      <c r="GN47" s="131">
        <f>Juniori!GN26</f>
        <v>0</v>
      </c>
      <c r="GO47" s="131">
        <f>Juniori!GO26</f>
        <v>0</v>
      </c>
      <c r="GP47" s="131">
        <f>Juniori!GP26</f>
        <v>0</v>
      </c>
      <c r="GQ47" s="131">
        <f>Juniori!GQ26</f>
        <v>0</v>
      </c>
      <c r="GR47" s="131">
        <f>Juniori!GR26</f>
        <v>0</v>
      </c>
      <c r="GS47" s="131">
        <f>Juniori!GS26</f>
        <v>0</v>
      </c>
      <c r="GT47" s="131">
        <f>Juniori!GT26</f>
        <v>0</v>
      </c>
      <c r="GU47" s="131">
        <f>Juniori!GU26</f>
        <v>0</v>
      </c>
      <c r="GV47" s="131">
        <f>Juniori!GV26</f>
        <v>0</v>
      </c>
      <c r="GW47" s="131">
        <f>Juniori!GW26</f>
        <v>0</v>
      </c>
      <c r="GX47" s="131">
        <f>Juniori!GX26</f>
        <v>0</v>
      </c>
      <c r="GY47" s="131">
        <f>Juniori!GY26</f>
        <v>0</v>
      </c>
      <c r="GZ47" s="131">
        <f>Juniori!GZ26</f>
        <v>0</v>
      </c>
      <c r="HA47" s="131">
        <f>Juniori!HA26</f>
        <v>0</v>
      </c>
      <c r="HB47" s="131">
        <f>Juniori!HB26</f>
        <v>0</v>
      </c>
      <c r="HC47" s="131">
        <f>Juniori!HC26</f>
        <v>0</v>
      </c>
      <c r="HD47" s="131">
        <f>Juniori!HD26</f>
        <v>0</v>
      </c>
      <c r="HE47" s="131">
        <f>Juniori!HE26</f>
        <v>0</v>
      </c>
      <c r="HF47" s="131">
        <f>Juniori!HF26</f>
        <v>0</v>
      </c>
      <c r="HG47" s="131">
        <f>Juniori!HG26</f>
        <v>0</v>
      </c>
      <c r="HH47" s="131">
        <f>Juniori!HH26</f>
        <v>0</v>
      </c>
      <c r="HI47" s="131">
        <f>Juniori!HI26</f>
        <v>0</v>
      </c>
      <c r="HJ47" s="131">
        <f>Juniori!HJ26</f>
        <v>0</v>
      </c>
      <c r="HK47" s="131">
        <f>Juniori!HK26</f>
        <v>0</v>
      </c>
      <c r="HL47" s="131">
        <f>Juniori!HL26</f>
        <v>0</v>
      </c>
      <c r="HM47" s="131">
        <f>Juniori!HM26</f>
        <v>0</v>
      </c>
      <c r="HN47" s="131">
        <f>Juniori!HN26</f>
        <v>0</v>
      </c>
      <c r="HO47" s="131">
        <f>Juniori!HO26</f>
        <v>2</v>
      </c>
      <c r="HP47" s="131">
        <f>Juniori!HP26</f>
        <v>4</v>
      </c>
      <c r="HQ47" s="131">
        <f>Juniori!HQ26</f>
        <v>0</v>
      </c>
      <c r="HR47" s="131">
        <f>Juniori!HR26</f>
        <v>0</v>
      </c>
      <c r="HS47" s="131">
        <f>Juniori!HS26</f>
        <v>0</v>
      </c>
      <c r="HT47" s="131">
        <f>Juniori!HT26</f>
        <v>5</v>
      </c>
      <c r="HU47" s="131">
        <f>Juniori!HU26</f>
        <v>0</v>
      </c>
      <c r="HV47" s="131" t="str">
        <f>Juniori!HV26</f>
        <v>x</v>
      </c>
      <c r="HW47" s="131">
        <f>Juniori!HW26</f>
        <v>0</v>
      </c>
      <c r="HX47" s="131">
        <f>Juniori!HX26</f>
        <v>0</v>
      </c>
      <c r="HY47" s="131">
        <f>Juniori!HY26</f>
        <v>3</v>
      </c>
      <c r="HZ47" s="131">
        <f>Juniori!HZ26</f>
        <v>0</v>
      </c>
      <c r="IA47" s="131">
        <f>Juniori!IA26</f>
        <v>2.2000000000000002</v>
      </c>
      <c r="IB47" s="131">
        <f>Juniori!IB26</f>
        <v>0</v>
      </c>
      <c r="IC47" s="131">
        <f>Juniori!IC26</f>
        <v>0</v>
      </c>
      <c r="ID47" s="131">
        <f>Juniori!ID26</f>
        <v>0</v>
      </c>
      <c r="IE47" s="131">
        <f>Juniori!IE26</f>
        <v>0</v>
      </c>
      <c r="IF47" s="131">
        <f>Juniori!IF26</f>
        <v>0</v>
      </c>
      <c r="IG47" s="131">
        <f>Juniori!IG26</f>
        <v>0</v>
      </c>
      <c r="IH47" s="131">
        <f>Juniori!IH26</f>
        <v>0</v>
      </c>
      <c r="II47" s="131">
        <f>Juniori!II26</f>
        <v>0</v>
      </c>
      <c r="IJ47" s="131">
        <f>Juniori!IJ26</f>
        <v>0</v>
      </c>
      <c r="IK47" s="131">
        <f>Juniori!IK26</f>
        <v>0</v>
      </c>
      <c r="IL47" s="131">
        <f>Juniori!IL26</f>
        <v>0</v>
      </c>
      <c r="IM47" s="131">
        <f>Juniori!IM26</f>
        <v>0</v>
      </c>
      <c r="IN47" s="131">
        <f>Juniori!IN26</f>
        <v>0</v>
      </c>
      <c r="IO47" s="131">
        <f>Juniori!IO26</f>
        <v>0</v>
      </c>
      <c r="IP47" s="131">
        <f>Juniori!IP26</f>
        <v>0</v>
      </c>
      <c r="IQ47" s="131">
        <f>Juniori!IQ26</f>
        <v>0</v>
      </c>
      <c r="IR47" s="131">
        <f>Juniori!IR26</f>
        <v>0</v>
      </c>
      <c r="IS47" s="131">
        <f>Juniori!IS26</f>
        <v>0</v>
      </c>
      <c r="IT47" s="131">
        <f>Juniori!IT26</f>
        <v>0</v>
      </c>
      <c r="IU47" s="131">
        <f>Juniori!IU26</f>
        <v>0</v>
      </c>
      <c r="IV47" s="131">
        <f>Juniori!IV26</f>
        <v>0</v>
      </c>
      <c r="IW47" s="131">
        <f>Juniori!IW26</f>
        <v>0</v>
      </c>
      <c r="IX47" s="131">
        <f>Juniori!IX26</f>
        <v>0</v>
      </c>
      <c r="IY47" s="131">
        <f>Juniori!IY26</f>
        <v>0</v>
      </c>
      <c r="IZ47" s="131">
        <f>Juniori!IZ26</f>
        <v>0</v>
      </c>
      <c r="JA47" s="131">
        <f>Juniori!JA26</f>
        <v>0</v>
      </c>
      <c r="JB47" s="131">
        <f>Juniori!JB26</f>
        <v>0</v>
      </c>
      <c r="JC47" s="131">
        <f>Juniori!JC26</f>
        <v>0</v>
      </c>
      <c r="JD47" s="131">
        <f>Juniori!JD26</f>
        <v>0</v>
      </c>
      <c r="JE47" s="131">
        <f>Juniori!JE26</f>
        <v>0</v>
      </c>
      <c r="JF47" s="131">
        <f>Juniori!JF26</f>
        <v>0</v>
      </c>
      <c r="JG47" s="131">
        <f>Juniori!JG26</f>
        <v>0</v>
      </c>
      <c r="JH47" s="131">
        <f>Juniori!JH26</f>
        <v>0</v>
      </c>
      <c r="JI47" s="131">
        <f>Juniori!JI26</f>
        <v>0</v>
      </c>
      <c r="JJ47" s="131">
        <f>Juniori!JJ26</f>
        <v>0</v>
      </c>
      <c r="JK47" s="131">
        <f>Juniori!JK26</f>
        <v>0</v>
      </c>
      <c r="JL47" s="131">
        <f>Juniori!JL26</f>
        <v>0</v>
      </c>
      <c r="JM47" s="131">
        <f>Juniori!JM26</f>
        <v>0</v>
      </c>
      <c r="JN47" s="131">
        <f>Juniori!JN26</f>
        <v>0</v>
      </c>
      <c r="JO47" s="131">
        <f>Juniori!JO26</f>
        <v>0</v>
      </c>
      <c r="JP47" s="131">
        <f>Juniori!JP26</f>
        <v>0</v>
      </c>
      <c r="JQ47" s="131">
        <f>Juniori!JQ26</f>
        <v>0</v>
      </c>
      <c r="JR47" s="131">
        <f>Juniori!JR26</f>
        <v>0</v>
      </c>
      <c r="JS47" s="131">
        <f>Juniori!JS26</f>
        <v>0</v>
      </c>
      <c r="JT47" s="131">
        <f>Juniori!JT26</f>
        <v>0</v>
      </c>
      <c r="JU47" s="131">
        <f>Juniori!JU26</f>
        <v>0</v>
      </c>
      <c r="JV47" s="131">
        <f>Juniori!JV26</f>
        <v>0</v>
      </c>
      <c r="JW47" s="131">
        <f>Juniori!JW26</f>
        <v>0</v>
      </c>
      <c r="JX47" s="131">
        <f>Juniori!JX26</f>
        <v>0</v>
      </c>
      <c r="JY47" s="131">
        <f>Juniori!JY26</f>
        <v>0</v>
      </c>
      <c r="JZ47" s="131">
        <f>Juniori!JZ26</f>
        <v>0</v>
      </c>
      <c r="KA47" s="131">
        <f>Juniori!KA26</f>
        <v>0</v>
      </c>
      <c r="KB47" s="131">
        <f>Juniori!KB26</f>
        <v>0</v>
      </c>
      <c r="KC47" s="131">
        <f>Juniori!KC26</f>
        <v>0</v>
      </c>
      <c r="KD47" s="131">
        <f>Juniori!KD26</f>
        <v>0</v>
      </c>
      <c r="KE47" s="131">
        <f>Juniori!KE26</f>
        <v>0</v>
      </c>
      <c r="KF47" s="131">
        <f>Juniori!KF26</f>
        <v>0</v>
      </c>
      <c r="KG47" s="131">
        <f>Juniori!KG26</f>
        <v>0</v>
      </c>
      <c r="KH47" s="131">
        <f>Juniori!KH26</f>
        <v>0</v>
      </c>
      <c r="KI47" s="131">
        <f>Juniori!KI26</f>
        <v>0</v>
      </c>
      <c r="KJ47" s="131">
        <f>Juniori!KJ26</f>
        <v>0</v>
      </c>
      <c r="KK47" s="131">
        <f>Juniori!KK26</f>
        <v>0</v>
      </c>
      <c r="KL47" s="131">
        <f>Juniori!KL26</f>
        <v>0</v>
      </c>
      <c r="KM47" s="131">
        <f>Juniori!KM26</f>
        <v>0</v>
      </c>
      <c r="KN47" s="131">
        <f>Juniori!KN26</f>
        <v>0</v>
      </c>
      <c r="KO47" s="131">
        <f>Juniori!KO26</f>
        <v>3</v>
      </c>
      <c r="KP47" s="131" t="str">
        <f>Juniori!KP26</f>
        <v>x</v>
      </c>
      <c r="KQ47" s="131">
        <f>Juniori!KQ26</f>
        <v>0</v>
      </c>
      <c r="KR47" s="131">
        <f>Juniori!KR26</f>
        <v>0</v>
      </c>
      <c r="KS47" s="131">
        <f>Juniori!KS26</f>
        <v>0</v>
      </c>
      <c r="KT47" s="131">
        <f>Juniori!KT26</f>
        <v>0</v>
      </c>
      <c r="KU47" s="131">
        <f>Juniori!KU26</f>
        <v>0</v>
      </c>
      <c r="KV47" s="131">
        <f>Juniori!KV26</f>
        <v>2</v>
      </c>
      <c r="KW47" s="131">
        <f>Juniori!KW26</f>
        <v>1</v>
      </c>
      <c r="KX47" s="131">
        <f>Juniori!KX26</f>
        <v>0</v>
      </c>
      <c r="KY47" s="131">
        <f>Juniori!KY26</f>
        <v>0</v>
      </c>
      <c r="KZ47" s="131">
        <f>Juniori!KZ26</f>
        <v>0</v>
      </c>
      <c r="LA47" s="131">
        <f>Juniori!LA26</f>
        <v>0</v>
      </c>
      <c r="LB47" s="131">
        <f>Juniori!LB26</f>
        <v>0</v>
      </c>
      <c r="LC47" s="131">
        <f>Juniori!LC26</f>
        <v>0</v>
      </c>
      <c r="LD47" s="131">
        <f>Juniori!LD26</f>
        <v>0</v>
      </c>
      <c r="LE47" s="131">
        <f>Juniori!LE26</f>
        <v>0</v>
      </c>
      <c r="LF47" s="131">
        <f>Juniori!LF26</f>
        <v>0</v>
      </c>
      <c r="LG47" s="131">
        <f>Juniori!LG26</f>
        <v>0</v>
      </c>
      <c r="LH47" s="131">
        <f>Juniori!LH26</f>
        <v>0</v>
      </c>
      <c r="LI47" s="131">
        <f>Juniori!LI26</f>
        <v>0</v>
      </c>
      <c r="LJ47" s="131">
        <f>Juniori!LJ26</f>
        <v>0</v>
      </c>
      <c r="LK47" s="131">
        <f>Juniori!LK26</f>
        <v>0</v>
      </c>
      <c r="LL47" s="131">
        <f>Juniori!LL26</f>
        <v>0</v>
      </c>
      <c r="LM47" s="131">
        <f>Juniori!LM26</f>
        <v>0</v>
      </c>
      <c r="LN47" s="131">
        <f>Juniori!LN26</f>
        <v>0</v>
      </c>
      <c r="LO47" s="131">
        <f>Juniori!LO26</f>
        <v>0</v>
      </c>
      <c r="LP47" s="131">
        <f>Juniori!LP26</f>
        <v>0</v>
      </c>
      <c r="LQ47" s="131">
        <f>Juniori!LQ26</f>
        <v>0</v>
      </c>
      <c r="LR47" s="131">
        <f>Juniori!LR26</f>
        <v>0</v>
      </c>
      <c r="LS47" s="131">
        <f>Juniori!LS26</f>
        <v>0</v>
      </c>
      <c r="LT47" s="131">
        <f>Juniori!LT26</f>
        <v>0</v>
      </c>
      <c r="LU47" s="131">
        <f>Juniori!LU26</f>
        <v>0</v>
      </c>
      <c r="LV47" s="131">
        <f>Juniori!LV26</f>
        <v>0</v>
      </c>
      <c r="LW47" s="131">
        <f>Juniori!LW26</f>
        <v>0</v>
      </c>
      <c r="LX47" s="131">
        <f>Juniori!LX26</f>
        <v>0</v>
      </c>
      <c r="LY47" s="131">
        <f>Juniori!LY26</f>
        <v>0</v>
      </c>
      <c r="LZ47" s="131">
        <f>Juniori!LZ26</f>
        <v>0</v>
      </c>
      <c r="MA47" s="131">
        <f>Juniori!MA26</f>
        <v>0</v>
      </c>
      <c r="MB47" s="131">
        <f>Juniori!MB26</f>
        <v>0</v>
      </c>
      <c r="MC47" s="131">
        <f>Juniori!MC26</f>
        <v>0</v>
      </c>
      <c r="MD47" s="131">
        <f>Juniori!MD26</f>
        <v>0</v>
      </c>
      <c r="ME47" s="131">
        <f>Juniori!ME26</f>
        <v>0</v>
      </c>
    </row>
    <row r="48" spans="1:343" s="1" customFormat="1" ht="18" customHeight="1" x14ac:dyDescent="0.2">
      <c r="A48" s="12">
        <v>39</v>
      </c>
      <c r="B48" s="11" t="s">
        <v>401</v>
      </c>
      <c r="C48" s="1">
        <v>11899</v>
      </c>
      <c r="E48" t="s">
        <v>105</v>
      </c>
      <c r="F48" s="1">
        <v>2208</v>
      </c>
      <c r="G48" s="9" t="s">
        <v>222</v>
      </c>
      <c r="H48" s="4" t="s">
        <v>402</v>
      </c>
      <c r="I48" s="1">
        <f t="shared" si="6"/>
        <v>44.2</v>
      </c>
      <c r="J48" s="12">
        <f>Tabuľka3[[#This Row],[Stĺpec9]]</f>
        <v>44.2</v>
      </c>
      <c r="K48" s="131">
        <f>Seniori!K51</f>
        <v>0</v>
      </c>
      <c r="L48" s="131">
        <f>Seniori!L51</f>
        <v>0</v>
      </c>
      <c r="M48" s="131">
        <f>Seniori!M51</f>
        <v>0</v>
      </c>
      <c r="N48" s="131">
        <f>Seniori!N51</f>
        <v>0</v>
      </c>
      <c r="O48" s="131">
        <f>Seniori!O51</f>
        <v>0</v>
      </c>
      <c r="P48" s="131">
        <f>Seniori!P51</f>
        <v>0</v>
      </c>
      <c r="Q48" s="131">
        <f>Seniori!Q51</f>
        <v>0</v>
      </c>
      <c r="R48" s="131">
        <f>Seniori!R51</f>
        <v>0</v>
      </c>
      <c r="S48" s="131">
        <f>Seniori!S51</f>
        <v>0</v>
      </c>
      <c r="T48" s="131">
        <f>Seniori!T51</f>
        <v>0</v>
      </c>
      <c r="U48" s="131">
        <f>Seniori!U51</f>
        <v>0</v>
      </c>
      <c r="V48" s="131">
        <f>Seniori!V51</f>
        <v>0</v>
      </c>
      <c r="W48" s="131">
        <f>Seniori!W51</f>
        <v>0</v>
      </c>
      <c r="X48" s="131">
        <f>Seniori!X51</f>
        <v>0</v>
      </c>
      <c r="Y48" s="131">
        <f>Seniori!Y51</f>
        <v>0</v>
      </c>
      <c r="Z48" s="131">
        <f>Seniori!Z51</f>
        <v>0</v>
      </c>
      <c r="AA48" s="131">
        <f>Seniori!AA51</f>
        <v>0</v>
      </c>
      <c r="AB48" s="131">
        <f>Seniori!AB51</f>
        <v>0</v>
      </c>
      <c r="AC48" s="131">
        <f>Seniori!AC51</f>
        <v>0</v>
      </c>
      <c r="AD48" s="131">
        <f>Seniori!AD51</f>
        <v>0</v>
      </c>
      <c r="AE48" s="131">
        <f>Seniori!AE51</f>
        <v>0</v>
      </c>
      <c r="AF48" s="131">
        <f>Seniori!AF51</f>
        <v>0</v>
      </c>
      <c r="AG48" s="131">
        <f>Seniori!AG51</f>
        <v>0</v>
      </c>
      <c r="AH48" s="131">
        <f>Seniori!AH51</f>
        <v>0</v>
      </c>
      <c r="AI48" s="131">
        <f>Seniori!AI51</f>
        <v>0</v>
      </c>
      <c r="AJ48" s="131">
        <f>Seniori!AJ51</f>
        <v>0</v>
      </c>
      <c r="AK48" s="131">
        <f>Seniori!AK51</f>
        <v>0</v>
      </c>
      <c r="AL48" s="131">
        <f>Seniori!AL51</f>
        <v>0</v>
      </c>
      <c r="AM48" s="131">
        <f>Seniori!AM51</f>
        <v>0</v>
      </c>
      <c r="AN48" s="131">
        <f>Seniori!AN51</f>
        <v>0</v>
      </c>
      <c r="AO48" s="131">
        <f>Seniori!AO51</f>
        <v>0</v>
      </c>
      <c r="AP48" s="131">
        <f>Seniori!AP51</f>
        <v>0</v>
      </c>
      <c r="AQ48" s="131">
        <f>Seniori!AQ51</f>
        <v>0</v>
      </c>
      <c r="AR48" s="131">
        <f>Seniori!AR51</f>
        <v>0</v>
      </c>
      <c r="AS48" s="131">
        <f>Seniori!AS51</f>
        <v>0</v>
      </c>
      <c r="AT48" s="131">
        <f>Seniori!AT51</f>
        <v>0</v>
      </c>
      <c r="AU48" s="131">
        <f>Seniori!AU51</f>
        <v>0</v>
      </c>
      <c r="AV48" s="131">
        <f>Seniori!AV51</f>
        <v>0</v>
      </c>
      <c r="AW48" s="131">
        <f>Seniori!AW51</f>
        <v>0</v>
      </c>
      <c r="AX48" s="131">
        <f>Seniori!AX51</f>
        <v>0</v>
      </c>
      <c r="AY48" s="131">
        <f>Seniori!AY51</f>
        <v>0</v>
      </c>
      <c r="AZ48" s="131">
        <f>Seniori!AZ51</f>
        <v>0</v>
      </c>
      <c r="BA48" s="131">
        <f>Seniori!BA51</f>
        <v>0</v>
      </c>
      <c r="BB48" s="131">
        <f>Seniori!BB51</f>
        <v>0</v>
      </c>
      <c r="BC48" s="131">
        <f>Seniori!BC51</f>
        <v>0</v>
      </c>
      <c r="BD48" s="131">
        <f>Seniori!BD51</f>
        <v>0</v>
      </c>
      <c r="BE48" s="131">
        <f>Seniori!BE51</f>
        <v>0</v>
      </c>
      <c r="BF48" s="131">
        <f>Seniori!BF51</f>
        <v>0</v>
      </c>
      <c r="BG48" s="131">
        <f>Seniori!BG51</f>
        <v>0</v>
      </c>
      <c r="BH48" s="131">
        <f>Seniori!BH51</f>
        <v>0</v>
      </c>
      <c r="BI48" s="131">
        <f>Seniori!BI51</f>
        <v>0</v>
      </c>
      <c r="BJ48" s="131">
        <f>Seniori!BJ51</f>
        <v>0</v>
      </c>
      <c r="BK48" s="131">
        <f>Seniori!BK51</f>
        <v>0</v>
      </c>
      <c r="BL48" s="131">
        <f>Seniori!BL51</f>
        <v>0</v>
      </c>
      <c r="BM48" s="131">
        <f>Seniori!BM51</f>
        <v>0</v>
      </c>
      <c r="BN48" s="131">
        <f>Seniori!BN51</f>
        <v>0</v>
      </c>
      <c r="BO48" s="131">
        <f>Seniori!BO51</f>
        <v>0</v>
      </c>
      <c r="BP48" s="131">
        <f>Seniori!BP51</f>
        <v>0</v>
      </c>
      <c r="BQ48" s="131">
        <f>Seniori!BQ51</f>
        <v>0</v>
      </c>
      <c r="BR48" s="131">
        <f>Seniori!BR51</f>
        <v>0</v>
      </c>
      <c r="BS48" s="131">
        <f>Seniori!BS51</f>
        <v>0</v>
      </c>
      <c r="BT48" s="131">
        <f>Seniori!BT51</f>
        <v>0</v>
      </c>
      <c r="BU48" s="131">
        <f>Seniori!BU51</f>
        <v>0</v>
      </c>
      <c r="BV48" s="131">
        <f>Seniori!BV51</f>
        <v>0</v>
      </c>
      <c r="BW48" s="131">
        <f>Seniori!BW51</f>
        <v>0</v>
      </c>
      <c r="BX48" s="131">
        <f>Seniori!BX51</f>
        <v>0</v>
      </c>
      <c r="BY48" s="131">
        <f>Seniori!BY51</f>
        <v>0</v>
      </c>
      <c r="BZ48" s="131">
        <f>Seniori!BZ51</f>
        <v>0</v>
      </c>
      <c r="CA48" s="131">
        <f>Seniori!CA51</f>
        <v>0</v>
      </c>
      <c r="CB48" s="131">
        <f>Seniori!CB51</f>
        <v>0</v>
      </c>
      <c r="CC48" s="131">
        <f>Seniori!CC51</f>
        <v>0</v>
      </c>
      <c r="CD48" s="131">
        <f>Seniori!CD51</f>
        <v>0</v>
      </c>
      <c r="CE48" s="131">
        <f>Seniori!CE51</f>
        <v>0</v>
      </c>
      <c r="CF48" s="131">
        <f>Seniori!CF51</f>
        <v>0</v>
      </c>
      <c r="CG48" s="131">
        <f>Seniori!CG51</f>
        <v>0</v>
      </c>
      <c r="CH48" s="131">
        <f>Seniori!CH51</f>
        <v>0</v>
      </c>
      <c r="CI48" s="131">
        <f>Seniori!CI51</f>
        <v>0</v>
      </c>
      <c r="CJ48" s="131">
        <f>Seniori!CJ51</f>
        <v>0</v>
      </c>
      <c r="CK48" s="131">
        <f>Seniori!CK51</f>
        <v>0</v>
      </c>
      <c r="CL48" s="131">
        <f>Seniori!CL51</f>
        <v>0</v>
      </c>
      <c r="CM48" s="131">
        <f>Seniori!CM51</f>
        <v>8</v>
      </c>
      <c r="CN48" s="131">
        <f>Seniori!CN51</f>
        <v>0</v>
      </c>
      <c r="CO48" s="131">
        <f>Seniori!CO51</f>
        <v>0</v>
      </c>
      <c r="CP48" s="131">
        <f>Seniori!CP51</f>
        <v>0</v>
      </c>
      <c r="CQ48" s="131">
        <f>Seniori!CQ51</f>
        <v>0</v>
      </c>
      <c r="CR48" s="131">
        <f>Seniori!CR51</f>
        <v>0</v>
      </c>
      <c r="CS48" s="131">
        <f>Seniori!CS51</f>
        <v>0</v>
      </c>
      <c r="CT48" s="131">
        <f>Seniori!CT51</f>
        <v>0</v>
      </c>
      <c r="CU48" s="131">
        <f>Seniori!CU51</f>
        <v>0</v>
      </c>
      <c r="CV48" s="131">
        <f>Seniori!CV51</f>
        <v>0</v>
      </c>
      <c r="CW48" s="131">
        <f>Seniori!CW51</f>
        <v>0</v>
      </c>
      <c r="CX48" s="131">
        <f>Seniori!CX51</f>
        <v>0</v>
      </c>
      <c r="CY48" s="131">
        <f>Seniori!CY51</f>
        <v>0</v>
      </c>
      <c r="CZ48" s="131">
        <f>Seniori!CZ51</f>
        <v>0</v>
      </c>
      <c r="DA48" s="131">
        <f>Seniori!DA51</f>
        <v>0</v>
      </c>
      <c r="DB48" s="131">
        <f>Seniori!DB51</f>
        <v>0</v>
      </c>
      <c r="DC48" s="131">
        <f>Seniori!DC51</f>
        <v>0</v>
      </c>
      <c r="DD48" s="131">
        <f>Seniori!DD51</f>
        <v>0</v>
      </c>
      <c r="DE48" s="131">
        <f>Seniori!DE51</f>
        <v>0</v>
      </c>
      <c r="DF48" s="131">
        <f>Seniori!DF51</f>
        <v>0</v>
      </c>
      <c r="DG48" s="131">
        <f>Seniori!DG51</f>
        <v>0</v>
      </c>
      <c r="DH48" s="131">
        <f>Seniori!DH51</f>
        <v>0</v>
      </c>
      <c r="DI48" s="131">
        <f>Seniori!DI51</f>
        <v>0</v>
      </c>
      <c r="DJ48" s="131">
        <f>Seniori!DJ51</f>
        <v>0</v>
      </c>
      <c r="DK48" s="131">
        <f>Seniori!DK51</f>
        <v>0</v>
      </c>
      <c r="DL48" s="131">
        <f>Seniori!DL51</f>
        <v>0</v>
      </c>
      <c r="DM48" s="131">
        <f>Seniori!DM51</f>
        <v>0</v>
      </c>
      <c r="DN48" s="131">
        <f>Seniori!DN51</f>
        <v>0</v>
      </c>
      <c r="DO48" s="131">
        <f>Seniori!DO51</f>
        <v>0</v>
      </c>
      <c r="DP48" s="131">
        <f>Seniori!DP51</f>
        <v>0</v>
      </c>
      <c r="DQ48" s="131">
        <f>Seniori!DQ51</f>
        <v>0</v>
      </c>
      <c r="DR48" s="131">
        <f>Seniori!DR51</f>
        <v>0</v>
      </c>
      <c r="DS48" s="131">
        <f>Seniori!DS51</f>
        <v>0</v>
      </c>
      <c r="DT48" s="131">
        <f>Seniori!DT51</f>
        <v>0</v>
      </c>
      <c r="DU48" s="131">
        <f>Seniori!DU51</f>
        <v>0</v>
      </c>
      <c r="DV48" s="131">
        <f>Seniori!DV51</f>
        <v>0</v>
      </c>
      <c r="DW48" s="131">
        <f>Seniori!DW51</f>
        <v>0</v>
      </c>
      <c r="DX48" s="131">
        <f>Seniori!DX51</f>
        <v>0</v>
      </c>
      <c r="DY48" s="131">
        <f>Seniori!DY51</f>
        <v>0</v>
      </c>
      <c r="DZ48" s="131">
        <f>Seniori!DZ51</f>
        <v>0</v>
      </c>
      <c r="EA48" s="131">
        <f>Seniori!EA51</f>
        <v>0</v>
      </c>
      <c r="EB48" s="131">
        <f>Seniori!EB51</f>
        <v>0</v>
      </c>
      <c r="EC48" s="131">
        <f>Seniori!EC51</f>
        <v>0</v>
      </c>
      <c r="ED48" s="131">
        <f>Seniori!ED51</f>
        <v>0</v>
      </c>
      <c r="EE48" s="131">
        <f>Seniori!EE51</f>
        <v>0</v>
      </c>
      <c r="EF48" s="131">
        <f>Seniori!EF51</f>
        <v>0</v>
      </c>
      <c r="EG48" s="131">
        <f>Seniori!EG51</f>
        <v>0</v>
      </c>
      <c r="EH48" s="131">
        <f>Seniori!EH51</f>
        <v>0</v>
      </c>
      <c r="EI48" s="131">
        <f>Seniori!EI51</f>
        <v>0</v>
      </c>
      <c r="EJ48" s="131">
        <f>Seniori!EJ51</f>
        <v>0</v>
      </c>
      <c r="EK48" s="131">
        <f>Seniori!EK51</f>
        <v>0</v>
      </c>
      <c r="EL48" s="131">
        <f>Seniori!EL51</f>
        <v>0</v>
      </c>
      <c r="EM48" s="131">
        <f>Seniori!EM51</f>
        <v>2.4</v>
      </c>
      <c r="EN48" s="131">
        <f>Seniori!EN51</f>
        <v>0</v>
      </c>
      <c r="EO48" s="131">
        <f>Seniori!EO51</f>
        <v>0</v>
      </c>
      <c r="EP48" s="131">
        <f>Seniori!EP51</f>
        <v>0</v>
      </c>
      <c r="EQ48" s="131">
        <f>Seniori!EQ51</f>
        <v>0</v>
      </c>
      <c r="ER48" s="131">
        <f>Seniori!ER51</f>
        <v>0</v>
      </c>
      <c r="ES48" s="131">
        <f>Seniori!ES51</f>
        <v>0</v>
      </c>
      <c r="ET48" s="131">
        <f>Seniori!ET51</f>
        <v>0</v>
      </c>
      <c r="EU48" s="131">
        <f>Seniori!EU51</f>
        <v>0</v>
      </c>
      <c r="EV48" s="131">
        <f>Seniori!EV51</f>
        <v>0</v>
      </c>
      <c r="EW48" s="131">
        <f>Seniori!EW51</f>
        <v>4.8</v>
      </c>
      <c r="EX48" s="131">
        <f>Seniori!EX51</f>
        <v>0</v>
      </c>
      <c r="EY48" s="131">
        <f>Seniori!EY51</f>
        <v>0</v>
      </c>
      <c r="EZ48" s="131">
        <f>Seniori!EZ51</f>
        <v>0</v>
      </c>
      <c r="FA48" s="131">
        <f>Seniori!FA51</f>
        <v>0</v>
      </c>
      <c r="FB48" s="131">
        <f>Seniori!FB51</f>
        <v>0</v>
      </c>
      <c r="FC48" s="131">
        <f>Seniori!FC51</f>
        <v>0</v>
      </c>
      <c r="FD48" s="131">
        <f>Seniori!FD51</f>
        <v>0</v>
      </c>
      <c r="FE48" s="131">
        <f>Seniori!FE51</f>
        <v>0</v>
      </c>
      <c r="FF48" s="131">
        <f>Seniori!FF51</f>
        <v>0</v>
      </c>
      <c r="FG48" s="131">
        <f>Seniori!FG51</f>
        <v>0</v>
      </c>
      <c r="FH48" s="131">
        <f>Seniori!FH51</f>
        <v>0</v>
      </c>
      <c r="FI48" s="131">
        <f>Seniori!FI51</f>
        <v>0</v>
      </c>
      <c r="FJ48" s="131">
        <f>Seniori!FJ51</f>
        <v>0</v>
      </c>
      <c r="FK48" s="131">
        <f>Seniori!FK51</f>
        <v>0</v>
      </c>
      <c r="FL48" s="131">
        <f>Seniori!FL51</f>
        <v>0</v>
      </c>
      <c r="FM48" s="131">
        <f>Seniori!FM51</f>
        <v>0</v>
      </c>
      <c r="FN48" s="131">
        <f>Seniori!FN51</f>
        <v>0</v>
      </c>
      <c r="FO48" s="131">
        <f>Seniori!FO51</f>
        <v>0</v>
      </c>
      <c r="FP48" s="131">
        <f>Seniori!FP51</f>
        <v>0</v>
      </c>
      <c r="FQ48" s="131">
        <f>Seniori!FQ51</f>
        <v>0</v>
      </c>
      <c r="FR48" s="131">
        <f>Seniori!FR51</f>
        <v>0</v>
      </c>
      <c r="FS48" s="131">
        <f>Seniori!FS51</f>
        <v>0</v>
      </c>
      <c r="FT48" s="131">
        <f>Seniori!FT51</f>
        <v>0</v>
      </c>
      <c r="FU48" s="131">
        <f>Seniori!FU51</f>
        <v>0</v>
      </c>
      <c r="FV48" s="131">
        <f>Seniori!FV51</f>
        <v>0</v>
      </c>
      <c r="FW48" s="131">
        <f>Seniori!FW51</f>
        <v>0</v>
      </c>
      <c r="FX48" s="131">
        <f>Seniori!FX51</f>
        <v>0</v>
      </c>
      <c r="FY48" s="131">
        <f>Seniori!FY51</f>
        <v>0</v>
      </c>
      <c r="FZ48" s="131">
        <f>Seniori!FZ51</f>
        <v>0</v>
      </c>
      <c r="GA48" s="131">
        <f>Seniori!GA51</f>
        <v>0</v>
      </c>
      <c r="GB48" s="131">
        <f>Seniori!GB51</f>
        <v>0</v>
      </c>
      <c r="GC48" s="131">
        <f>Seniori!GC51</f>
        <v>0</v>
      </c>
      <c r="GD48" s="131">
        <f>Seniori!GD51</f>
        <v>0</v>
      </c>
      <c r="GE48" s="131">
        <f>Seniori!GE51</f>
        <v>0</v>
      </c>
      <c r="GF48" s="131">
        <f>Seniori!GF51</f>
        <v>0</v>
      </c>
      <c r="GG48" s="131">
        <f>Seniori!GG51</f>
        <v>0</v>
      </c>
      <c r="GH48" s="131">
        <f>Seniori!GH51</f>
        <v>0</v>
      </c>
      <c r="GI48" s="131">
        <f>Seniori!GI51</f>
        <v>0</v>
      </c>
      <c r="GJ48" s="131">
        <f>Seniori!GJ51</f>
        <v>0</v>
      </c>
      <c r="GK48" s="131">
        <f>Seniori!GK51</f>
        <v>0</v>
      </c>
      <c r="GL48" s="131">
        <f>Seniori!GL51</f>
        <v>0</v>
      </c>
      <c r="GM48" s="131">
        <f>Seniori!GM51</f>
        <v>0</v>
      </c>
      <c r="GN48" s="131">
        <f>Seniori!GN51</f>
        <v>0</v>
      </c>
      <c r="GO48" s="131">
        <f>Seniori!GO51</f>
        <v>0</v>
      </c>
      <c r="GP48" s="131">
        <f>Seniori!GP51</f>
        <v>0</v>
      </c>
      <c r="GQ48" s="131">
        <f>Seniori!GQ51</f>
        <v>0</v>
      </c>
      <c r="GR48" s="131">
        <f>Seniori!GR51</f>
        <v>0</v>
      </c>
      <c r="GS48" s="131">
        <f>Seniori!GS51</f>
        <v>0</v>
      </c>
      <c r="GT48" s="131">
        <f>Seniori!GT51</f>
        <v>0</v>
      </c>
      <c r="GU48" s="131">
        <f>Seniori!GU51</f>
        <v>0</v>
      </c>
      <c r="GV48" s="131">
        <f>Seniori!GV51</f>
        <v>0</v>
      </c>
      <c r="GW48" s="131">
        <f>Seniori!GW51</f>
        <v>0</v>
      </c>
      <c r="GX48" s="131">
        <f>Seniori!GX51</f>
        <v>0</v>
      </c>
      <c r="GY48" s="131">
        <f>Seniori!GY51</f>
        <v>0</v>
      </c>
      <c r="GZ48" s="131">
        <f>Seniori!GZ51</f>
        <v>0</v>
      </c>
      <c r="HA48" s="131">
        <f>Seniori!HA51</f>
        <v>0</v>
      </c>
      <c r="HB48" s="131">
        <f>Seniori!HB51</f>
        <v>0</v>
      </c>
      <c r="HC48" s="131">
        <f>Seniori!HC51</f>
        <v>0</v>
      </c>
      <c r="HD48" s="131">
        <f>Seniori!HD51</f>
        <v>0</v>
      </c>
      <c r="HE48" s="131">
        <f>Seniori!HE51</f>
        <v>0</v>
      </c>
      <c r="HF48" s="131">
        <f>Seniori!HF51</f>
        <v>0</v>
      </c>
      <c r="HG48" s="131">
        <f>Seniori!HG51</f>
        <v>0</v>
      </c>
      <c r="HH48" s="131">
        <f>Seniori!HH51</f>
        <v>0</v>
      </c>
      <c r="HI48" s="131">
        <f>Seniori!HI51</f>
        <v>0</v>
      </c>
      <c r="HJ48" s="131">
        <f>Seniori!HJ51</f>
        <v>0</v>
      </c>
      <c r="HK48" s="131">
        <f>Seniori!HK51</f>
        <v>0</v>
      </c>
      <c r="HL48" s="131">
        <f>Seniori!HL51</f>
        <v>0</v>
      </c>
      <c r="HM48" s="131">
        <f>Seniori!HM51</f>
        <v>0</v>
      </c>
      <c r="HN48" s="131">
        <f>Seniori!HN51</f>
        <v>0</v>
      </c>
      <c r="HO48" s="131">
        <f>Seniori!HO51</f>
        <v>0</v>
      </c>
      <c r="HP48" s="131">
        <f>Seniori!HP51</f>
        <v>0</v>
      </c>
      <c r="HQ48" s="131">
        <f>Seniori!HQ51</f>
        <v>0</v>
      </c>
      <c r="HR48" s="131">
        <f>Seniori!HR51</f>
        <v>0</v>
      </c>
      <c r="HS48" s="131">
        <f>Seniori!HS51</f>
        <v>0</v>
      </c>
      <c r="HT48" s="131">
        <f>Seniori!HT51</f>
        <v>0</v>
      </c>
      <c r="HU48" s="131">
        <f>Seniori!HU51</f>
        <v>0</v>
      </c>
      <c r="HV48" s="131">
        <f>Seniori!HV51</f>
        <v>0</v>
      </c>
      <c r="HW48" s="131">
        <f>Seniori!HW51</f>
        <v>0</v>
      </c>
      <c r="HX48" s="131">
        <f>Seniori!HX51</f>
        <v>0</v>
      </c>
      <c r="HY48" s="131">
        <f>Seniori!HY51</f>
        <v>0</v>
      </c>
      <c r="HZ48" s="131">
        <f>Seniori!HZ51</f>
        <v>0</v>
      </c>
      <c r="IA48" s="131">
        <f>Seniori!IA51</f>
        <v>0</v>
      </c>
      <c r="IB48" s="131">
        <f>Seniori!IB51</f>
        <v>0</v>
      </c>
      <c r="IC48" s="131">
        <f>Seniori!IC51</f>
        <v>0</v>
      </c>
      <c r="ID48" s="131">
        <f>Seniori!ID51</f>
        <v>0</v>
      </c>
      <c r="IE48" s="131">
        <f>Seniori!IE51</f>
        <v>0</v>
      </c>
      <c r="IF48" s="131">
        <f>Seniori!IF51</f>
        <v>0</v>
      </c>
      <c r="IG48" s="131">
        <f>Seniori!IG51</f>
        <v>0</v>
      </c>
      <c r="IH48" s="131">
        <f>Seniori!IH51</f>
        <v>0</v>
      </c>
      <c r="II48" s="131">
        <f>Seniori!II51</f>
        <v>0</v>
      </c>
      <c r="IJ48" s="131">
        <f>Seniori!IJ51</f>
        <v>0</v>
      </c>
      <c r="IK48" s="131">
        <f>Seniori!IK51</f>
        <v>0</v>
      </c>
      <c r="IL48" s="131">
        <f>Seniori!IL51</f>
        <v>0</v>
      </c>
      <c r="IM48" s="131">
        <f>Seniori!IM51</f>
        <v>0</v>
      </c>
      <c r="IN48" s="131">
        <f>Seniori!IN51</f>
        <v>0</v>
      </c>
      <c r="IO48" s="131">
        <f>Seniori!IO51</f>
        <v>0</v>
      </c>
      <c r="IP48" s="131">
        <f>Seniori!IP51</f>
        <v>0</v>
      </c>
      <c r="IQ48" s="131">
        <f>Seniori!IQ51</f>
        <v>0</v>
      </c>
      <c r="IR48" s="131">
        <f>Seniori!IR51</f>
        <v>0</v>
      </c>
      <c r="IS48" s="131">
        <f>Seniori!IS51</f>
        <v>0</v>
      </c>
      <c r="IT48" s="131">
        <f>Seniori!IT51</f>
        <v>0</v>
      </c>
      <c r="IU48" s="131">
        <f>Seniori!IU51</f>
        <v>0</v>
      </c>
      <c r="IV48" s="131">
        <f>Seniori!IV51</f>
        <v>0</v>
      </c>
      <c r="IW48" s="131">
        <f>Seniori!IW51</f>
        <v>0</v>
      </c>
      <c r="IX48" s="131">
        <f>Seniori!IX51</f>
        <v>0</v>
      </c>
      <c r="IY48" s="131">
        <f>Seniori!IY51</f>
        <v>0</v>
      </c>
      <c r="IZ48" s="131">
        <f>Seniori!IZ51</f>
        <v>0</v>
      </c>
      <c r="JA48" s="131">
        <f>Seniori!JA51</f>
        <v>0</v>
      </c>
      <c r="JB48" s="131">
        <f>Seniori!JB51</f>
        <v>0</v>
      </c>
      <c r="JC48" s="131">
        <f>Seniori!JC51</f>
        <v>0</v>
      </c>
      <c r="JD48" s="131">
        <f>Seniori!JD51</f>
        <v>0</v>
      </c>
      <c r="JE48" s="131">
        <f>Seniori!JE51</f>
        <v>0</v>
      </c>
      <c r="JF48" s="131">
        <f>Seniori!JF51</f>
        <v>0</v>
      </c>
      <c r="JG48" s="131">
        <f>Seniori!JG51</f>
        <v>0</v>
      </c>
      <c r="JH48" s="131">
        <f>Seniori!JH51</f>
        <v>0</v>
      </c>
      <c r="JI48" s="131">
        <f>Seniori!JI51</f>
        <v>0</v>
      </c>
      <c r="JJ48" s="131">
        <f>Seniori!JJ51</f>
        <v>0</v>
      </c>
      <c r="JK48" s="131">
        <f>Seniori!JK51</f>
        <v>0</v>
      </c>
      <c r="JL48" s="131">
        <f>Seniori!JL51</f>
        <v>0</v>
      </c>
      <c r="JM48" s="131">
        <f>Seniori!JM51</f>
        <v>0</v>
      </c>
      <c r="JN48" s="131">
        <f>Seniori!JN51</f>
        <v>5</v>
      </c>
      <c r="JO48" s="131">
        <f>Seniori!JO51</f>
        <v>9</v>
      </c>
      <c r="JP48" s="131">
        <f>Seniori!JP51</f>
        <v>0</v>
      </c>
      <c r="JQ48" s="131">
        <f>Seniori!JQ51</f>
        <v>0</v>
      </c>
      <c r="JR48" s="131">
        <f>Seniori!JR51</f>
        <v>0</v>
      </c>
      <c r="JS48" s="131">
        <f>Seniori!JS51</f>
        <v>0</v>
      </c>
      <c r="JT48" s="131">
        <f>Seniori!JT51</f>
        <v>0</v>
      </c>
      <c r="JU48" s="131">
        <f>Seniori!JU51</f>
        <v>0</v>
      </c>
      <c r="JV48" s="131">
        <f>Seniori!JV51</f>
        <v>0</v>
      </c>
      <c r="JW48" s="131">
        <f>Seniori!JW51</f>
        <v>0</v>
      </c>
      <c r="JX48" s="131">
        <f>Seniori!JX51</f>
        <v>0</v>
      </c>
      <c r="JY48" s="131">
        <f>Seniori!JY51</f>
        <v>0</v>
      </c>
      <c r="JZ48" s="131">
        <f>Seniori!JZ51</f>
        <v>0</v>
      </c>
      <c r="KA48" s="131">
        <f>Seniori!KA51</f>
        <v>4</v>
      </c>
      <c r="KB48" s="131">
        <f>Seniori!KB51</f>
        <v>11</v>
      </c>
      <c r="KC48" s="131">
        <f>Seniori!KC51</f>
        <v>0</v>
      </c>
      <c r="KD48" s="131">
        <f>Seniori!KD51</f>
        <v>0</v>
      </c>
      <c r="KE48" s="131">
        <f>Seniori!KE51</f>
        <v>0</v>
      </c>
      <c r="KF48" s="131">
        <f>Seniori!KF51</f>
        <v>0</v>
      </c>
      <c r="KG48" s="131">
        <f>Seniori!KG51</f>
        <v>0</v>
      </c>
      <c r="KH48" s="131">
        <f>Seniori!KH51</f>
        <v>0</v>
      </c>
      <c r="KI48" s="131">
        <f>Seniori!KI51</f>
        <v>0</v>
      </c>
      <c r="KJ48" s="131">
        <f>Seniori!KJ51</f>
        <v>0</v>
      </c>
      <c r="KK48" s="131">
        <f>Seniori!KK51</f>
        <v>0</v>
      </c>
      <c r="KL48" s="131">
        <f>Seniori!KL51</f>
        <v>0</v>
      </c>
      <c r="KM48" s="131">
        <f>Seniori!KM51</f>
        <v>0</v>
      </c>
      <c r="KN48" s="131">
        <f>Seniori!KN51</f>
        <v>0</v>
      </c>
      <c r="KO48" s="131">
        <f>Seniori!KO51</f>
        <v>0</v>
      </c>
      <c r="KP48" s="131">
        <f>Seniori!KP51</f>
        <v>0</v>
      </c>
      <c r="KQ48" s="131">
        <f>Seniori!KQ51</f>
        <v>0</v>
      </c>
      <c r="KR48" s="131">
        <f>Seniori!KR51</f>
        <v>0</v>
      </c>
      <c r="KS48" s="131">
        <f>Seniori!KS51</f>
        <v>0</v>
      </c>
      <c r="KT48" s="131">
        <f>Seniori!KT51</f>
        <v>0</v>
      </c>
      <c r="KU48" s="131">
        <f>Seniori!KU51</f>
        <v>0</v>
      </c>
      <c r="KV48" s="131">
        <f>Seniori!KV51</f>
        <v>0</v>
      </c>
      <c r="KW48" s="131">
        <f>Seniori!KW51</f>
        <v>0</v>
      </c>
      <c r="KX48" s="131">
        <f>Seniori!KX51</f>
        <v>0</v>
      </c>
      <c r="KY48" s="131">
        <f>Seniori!KY51</f>
        <v>0</v>
      </c>
      <c r="KZ48" s="131">
        <f>Seniori!KZ51</f>
        <v>0</v>
      </c>
      <c r="LA48" s="131">
        <f>Seniori!LA51</f>
        <v>0</v>
      </c>
      <c r="LB48" s="131">
        <f>Seniori!LB51</f>
        <v>0</v>
      </c>
      <c r="LC48" s="131">
        <f>Seniori!LC51</f>
        <v>0</v>
      </c>
      <c r="LD48" s="131">
        <f>Seniori!LD51</f>
        <v>0</v>
      </c>
      <c r="LE48" s="131">
        <f>Seniori!LE51</f>
        <v>0</v>
      </c>
      <c r="LF48" s="131">
        <f>Seniori!LF51</f>
        <v>0</v>
      </c>
      <c r="LG48" s="131">
        <f>Seniori!LG51</f>
        <v>0</v>
      </c>
      <c r="LH48" s="131">
        <f>Seniori!LH51</f>
        <v>0</v>
      </c>
      <c r="LI48" s="131">
        <f>Seniori!LI51</f>
        <v>0</v>
      </c>
      <c r="LJ48" s="131">
        <f>Seniori!LJ51</f>
        <v>0</v>
      </c>
      <c r="LK48" s="131">
        <f>Seniori!LK51</f>
        <v>0</v>
      </c>
      <c r="LL48" s="131">
        <f>Seniori!LL51</f>
        <v>0</v>
      </c>
      <c r="LM48" s="131">
        <f>Seniori!LM51</f>
        <v>0</v>
      </c>
      <c r="LN48" s="131">
        <f>Seniori!LN51</f>
        <v>0</v>
      </c>
      <c r="LO48" s="131">
        <f>Seniori!LO51</f>
        <v>0</v>
      </c>
      <c r="LP48" s="131">
        <f>Seniori!LP51</f>
        <v>0</v>
      </c>
      <c r="LQ48" s="131">
        <f>Seniori!LQ51</f>
        <v>0</v>
      </c>
      <c r="LR48" s="131">
        <f>Seniori!LR51</f>
        <v>0</v>
      </c>
      <c r="LS48" s="131">
        <f>Seniori!LS51</f>
        <v>0</v>
      </c>
      <c r="LT48" s="131">
        <f>Seniori!LT51</f>
        <v>0</v>
      </c>
      <c r="LU48" s="131">
        <f>Seniori!LU51</f>
        <v>0</v>
      </c>
      <c r="LV48" s="131">
        <f>Seniori!LV51</f>
        <v>0</v>
      </c>
      <c r="LW48" s="131">
        <f>Seniori!LW51</f>
        <v>0</v>
      </c>
      <c r="LX48" s="131">
        <f>Seniori!LX51</f>
        <v>0</v>
      </c>
      <c r="LY48" s="131">
        <f>Seniori!LY51</f>
        <v>0</v>
      </c>
      <c r="LZ48" s="131">
        <f>Seniori!LZ51</f>
        <v>0</v>
      </c>
      <c r="MA48" s="131">
        <f>Seniori!MA51</f>
        <v>0</v>
      </c>
      <c r="MB48" s="131">
        <f>Seniori!MB51</f>
        <v>0</v>
      </c>
      <c r="MC48" s="131">
        <f>Seniori!MC51</f>
        <v>0</v>
      </c>
      <c r="MD48" s="131">
        <f>Seniori!MD51</f>
        <v>0</v>
      </c>
      <c r="ME48" s="131">
        <f>Seniori!ME51</f>
        <v>0</v>
      </c>
    </row>
    <row r="49" spans="1:343" s="1" customFormat="1" ht="18" customHeight="1" x14ac:dyDescent="0.2">
      <c r="A49" s="12">
        <v>40</v>
      </c>
      <c r="B49" s="11" t="s">
        <v>336</v>
      </c>
      <c r="C49" s="1">
        <v>11676</v>
      </c>
      <c r="D49" s="1">
        <v>2018</v>
      </c>
      <c r="E49" s="4" t="s">
        <v>31</v>
      </c>
      <c r="F49" s="9" t="s">
        <v>32</v>
      </c>
      <c r="G49" s="9" t="s">
        <v>222</v>
      </c>
      <c r="H49" s="4" t="s">
        <v>34</v>
      </c>
      <c r="I49" s="1">
        <f t="shared" si="6"/>
        <v>44</v>
      </c>
      <c r="J49" s="12">
        <f>Tabuľka3[[#This Row],[Stĺpec9]]</f>
        <v>44</v>
      </c>
      <c r="K49" s="131">
        <f>Seniori!K20</f>
        <v>0</v>
      </c>
      <c r="L49" s="131">
        <f>Seniori!L20</f>
        <v>0</v>
      </c>
      <c r="M49" s="131">
        <f>Seniori!M20</f>
        <v>0</v>
      </c>
      <c r="N49" s="131">
        <f>Seniori!N20</f>
        <v>0</v>
      </c>
      <c r="O49" s="131">
        <f>Seniori!O20</f>
        <v>0</v>
      </c>
      <c r="P49" s="131">
        <f>Seniori!P20</f>
        <v>0</v>
      </c>
      <c r="Q49" s="131">
        <f>Seniori!Q20</f>
        <v>0</v>
      </c>
      <c r="R49" s="131">
        <f>Seniori!R20</f>
        <v>0</v>
      </c>
      <c r="S49" s="131">
        <f>Seniori!S20</f>
        <v>0</v>
      </c>
      <c r="T49" s="131">
        <f>Seniori!T20</f>
        <v>0</v>
      </c>
      <c r="U49" s="131">
        <f>Seniori!U20</f>
        <v>0</v>
      </c>
      <c r="V49" s="131">
        <f>Seniori!V20</f>
        <v>0</v>
      </c>
      <c r="W49" s="131">
        <f>Seniori!W20</f>
        <v>0</v>
      </c>
      <c r="X49" s="131">
        <f>Seniori!X20</f>
        <v>0</v>
      </c>
      <c r="Y49" s="131">
        <f>Seniori!Y20</f>
        <v>0</v>
      </c>
      <c r="Z49" s="131">
        <f>Seniori!Z20</f>
        <v>0</v>
      </c>
      <c r="AA49" s="131">
        <f>Seniori!AA20</f>
        <v>0</v>
      </c>
      <c r="AB49" s="131">
        <f>Seniori!AB20</f>
        <v>0</v>
      </c>
      <c r="AC49" s="131">
        <f>Seniori!AC20</f>
        <v>0</v>
      </c>
      <c r="AD49" s="131">
        <f>Seniori!AD20</f>
        <v>0</v>
      </c>
      <c r="AE49" s="131">
        <f>Seniori!AE20</f>
        <v>0</v>
      </c>
      <c r="AF49" s="131">
        <f>Seniori!AF20</f>
        <v>0</v>
      </c>
      <c r="AG49" s="131">
        <f>Seniori!AG20</f>
        <v>0</v>
      </c>
      <c r="AH49" s="131">
        <f>Seniori!AH20</f>
        <v>0</v>
      </c>
      <c r="AI49" s="131">
        <f>Seniori!AI20</f>
        <v>0</v>
      </c>
      <c r="AJ49" s="131">
        <f>Seniori!AJ20</f>
        <v>0</v>
      </c>
      <c r="AK49" s="131">
        <f>Seniori!AK20</f>
        <v>0</v>
      </c>
      <c r="AL49" s="131">
        <f>Seniori!AL20</f>
        <v>0</v>
      </c>
      <c r="AM49" s="131">
        <f>Seniori!AM20</f>
        <v>0</v>
      </c>
      <c r="AN49" s="131">
        <f>Seniori!AN20</f>
        <v>0</v>
      </c>
      <c r="AO49" s="131">
        <f>Seniori!AO20</f>
        <v>0</v>
      </c>
      <c r="AP49" s="131">
        <f>Seniori!AP20</f>
        <v>0</v>
      </c>
      <c r="AQ49" s="131">
        <f>Seniori!AQ20</f>
        <v>0</v>
      </c>
      <c r="AR49" s="131">
        <f>Seniori!AR20</f>
        <v>0</v>
      </c>
      <c r="AS49" s="131">
        <f>Seniori!AS20</f>
        <v>8</v>
      </c>
      <c r="AT49" s="131">
        <f>Seniori!AT20</f>
        <v>0</v>
      </c>
      <c r="AU49" s="131">
        <f>Seniori!AU20</f>
        <v>0</v>
      </c>
      <c r="AV49" s="131">
        <f>Seniori!AV20</f>
        <v>0</v>
      </c>
      <c r="AW49" s="131">
        <f>Seniori!AW20</f>
        <v>0</v>
      </c>
      <c r="AX49" s="131">
        <f>Seniori!AX20</f>
        <v>0</v>
      </c>
      <c r="AY49" s="131">
        <f>Seniori!AY20</f>
        <v>0</v>
      </c>
      <c r="AZ49" s="131">
        <f>Seniori!AZ20</f>
        <v>0</v>
      </c>
      <c r="BA49" s="131">
        <f>Seniori!BA20</f>
        <v>8</v>
      </c>
      <c r="BB49" s="131">
        <f>Seniori!BB20</f>
        <v>0</v>
      </c>
      <c r="BC49" s="131">
        <f>Seniori!BC20</f>
        <v>0</v>
      </c>
      <c r="BD49" s="131">
        <f>Seniori!BD20</f>
        <v>0</v>
      </c>
      <c r="BE49" s="131">
        <f>Seniori!BE20</f>
        <v>0</v>
      </c>
      <c r="BF49" s="131">
        <f>Seniori!BF20</f>
        <v>0</v>
      </c>
      <c r="BG49" s="131">
        <f>Seniori!BG20</f>
        <v>0</v>
      </c>
      <c r="BH49" s="131">
        <f>Seniori!BH20</f>
        <v>0</v>
      </c>
      <c r="BI49" s="131">
        <f>Seniori!BI20</f>
        <v>0</v>
      </c>
      <c r="BJ49" s="131">
        <f>Seniori!BJ20</f>
        <v>4</v>
      </c>
      <c r="BK49" s="131">
        <f>Seniori!BK20</f>
        <v>0</v>
      </c>
      <c r="BL49" s="131">
        <f>Seniori!BL20</f>
        <v>0</v>
      </c>
      <c r="BM49" s="131">
        <f>Seniori!BM20</f>
        <v>0</v>
      </c>
      <c r="BN49" s="131">
        <f>Seniori!BN20</f>
        <v>0</v>
      </c>
      <c r="BO49" s="131">
        <f>Seniori!BO20</f>
        <v>0</v>
      </c>
      <c r="BP49" s="131">
        <f>Seniori!BP20</f>
        <v>0</v>
      </c>
      <c r="BQ49" s="131">
        <f>Seniori!BQ20</f>
        <v>0</v>
      </c>
      <c r="BR49" s="131">
        <f>Seniori!BR20</f>
        <v>0</v>
      </c>
      <c r="BS49" s="131">
        <f>Seniori!BS20</f>
        <v>7</v>
      </c>
      <c r="BT49" s="131">
        <f>Seniori!BT20</f>
        <v>0</v>
      </c>
      <c r="BU49" s="131">
        <f>Seniori!BU20</f>
        <v>0</v>
      </c>
      <c r="BV49" s="131">
        <f>Seniori!BV20</f>
        <v>0</v>
      </c>
      <c r="BW49" s="131">
        <f>Seniori!BW20</f>
        <v>0</v>
      </c>
      <c r="BX49" s="131">
        <f>Seniori!BX20</f>
        <v>0</v>
      </c>
      <c r="BY49" s="131">
        <f>Seniori!BY20</f>
        <v>0</v>
      </c>
      <c r="BZ49" s="131">
        <f>Seniori!BZ20</f>
        <v>0</v>
      </c>
      <c r="CA49" s="131">
        <f>Seniori!CA20</f>
        <v>0</v>
      </c>
      <c r="CB49" s="131">
        <f>Seniori!CB20</f>
        <v>0</v>
      </c>
      <c r="CC49" s="131">
        <f>Seniori!CC20</f>
        <v>0</v>
      </c>
      <c r="CD49" s="131">
        <f>Seniori!CD20</f>
        <v>0</v>
      </c>
      <c r="CE49" s="131">
        <f>Seniori!CE20</f>
        <v>0</v>
      </c>
      <c r="CF49" s="131">
        <f>Seniori!CF20</f>
        <v>0</v>
      </c>
      <c r="CG49" s="131">
        <f>Seniori!CG20</f>
        <v>0</v>
      </c>
      <c r="CH49" s="131">
        <f>Seniori!CH20</f>
        <v>0</v>
      </c>
      <c r="CI49" s="131">
        <f>Seniori!CI20</f>
        <v>0</v>
      </c>
      <c r="CJ49" s="131">
        <f>Seniori!CJ20</f>
        <v>0</v>
      </c>
      <c r="CK49" s="131">
        <f>Seniori!CK20</f>
        <v>0</v>
      </c>
      <c r="CL49" s="131">
        <f>Seniori!CL20</f>
        <v>0</v>
      </c>
      <c r="CM49" s="131">
        <f>Seniori!CM20</f>
        <v>3</v>
      </c>
      <c r="CN49" s="131">
        <f>Seniori!CN20</f>
        <v>0</v>
      </c>
      <c r="CO49" s="131">
        <f>Seniori!CO20</f>
        <v>0</v>
      </c>
      <c r="CP49" s="131">
        <f>Seniori!CP20</f>
        <v>0</v>
      </c>
      <c r="CQ49" s="131">
        <f>Seniori!CQ20</f>
        <v>0</v>
      </c>
      <c r="CR49" s="131">
        <f>Seniori!CR20</f>
        <v>0</v>
      </c>
      <c r="CS49" s="131">
        <f>Seniori!CS20</f>
        <v>0</v>
      </c>
      <c r="CT49" s="131">
        <f>Seniori!CT20</f>
        <v>0</v>
      </c>
      <c r="CU49" s="131">
        <f>Seniori!CU20</f>
        <v>0</v>
      </c>
      <c r="CV49" s="131">
        <f>Seniori!CV20</f>
        <v>0</v>
      </c>
      <c r="CW49" s="131">
        <f>Seniori!CW20</f>
        <v>0</v>
      </c>
      <c r="CX49" s="131">
        <f>Seniori!CX20</f>
        <v>0</v>
      </c>
      <c r="CY49" s="131">
        <f>Seniori!CY20</f>
        <v>0</v>
      </c>
      <c r="CZ49" s="131">
        <f>Seniori!CZ20</f>
        <v>0</v>
      </c>
      <c r="DA49" s="131">
        <f>Seniori!DA20</f>
        <v>4</v>
      </c>
      <c r="DB49" s="131">
        <f>Seniori!DB20</f>
        <v>0</v>
      </c>
      <c r="DC49" s="131">
        <f>Seniori!DC20</f>
        <v>0</v>
      </c>
      <c r="DD49" s="131">
        <f>Seniori!DD20</f>
        <v>0</v>
      </c>
      <c r="DE49" s="131">
        <f>Seniori!DE20</f>
        <v>0</v>
      </c>
      <c r="DF49" s="131">
        <f>Seniori!DF20</f>
        <v>0</v>
      </c>
      <c r="DG49" s="131">
        <f>Seniori!DG20</f>
        <v>0</v>
      </c>
      <c r="DH49" s="131">
        <f>Seniori!DH20</f>
        <v>0</v>
      </c>
      <c r="DI49" s="131">
        <f>Seniori!DI20</f>
        <v>0</v>
      </c>
      <c r="DJ49" s="131">
        <f>Seniori!DJ20</f>
        <v>0</v>
      </c>
      <c r="DK49" s="131">
        <f>Seniori!DK20</f>
        <v>0</v>
      </c>
      <c r="DL49" s="131">
        <f>Seniori!DL20</f>
        <v>0</v>
      </c>
      <c r="DM49" s="131">
        <f>Seniori!DM20</f>
        <v>0</v>
      </c>
      <c r="DN49" s="131">
        <f>Seniori!DN20</f>
        <v>0</v>
      </c>
      <c r="DO49" s="131">
        <f>Seniori!DO20</f>
        <v>0</v>
      </c>
      <c r="DP49" s="131">
        <f>Seniori!DP20</f>
        <v>0</v>
      </c>
      <c r="DQ49" s="131">
        <f>Seniori!DQ20</f>
        <v>0</v>
      </c>
      <c r="DR49" s="131">
        <f>Seniori!DR20</f>
        <v>0</v>
      </c>
      <c r="DS49" s="131">
        <f>Seniori!DS20</f>
        <v>0</v>
      </c>
      <c r="DT49" s="131">
        <f>Seniori!DT20</f>
        <v>0</v>
      </c>
      <c r="DU49" s="131">
        <f>Seniori!DU20</f>
        <v>0</v>
      </c>
      <c r="DV49" s="131">
        <f>Seniori!DV20</f>
        <v>0</v>
      </c>
      <c r="DW49" s="131">
        <f>Seniori!DW20</f>
        <v>0</v>
      </c>
      <c r="DX49" s="131">
        <f>Seniori!DX20</f>
        <v>0</v>
      </c>
      <c r="DY49" s="131">
        <f>Seniori!DY20</f>
        <v>0</v>
      </c>
      <c r="DZ49" s="131">
        <f>Seniori!DZ20</f>
        <v>0</v>
      </c>
      <c r="EA49" s="131">
        <f>Seniori!EA20</f>
        <v>0</v>
      </c>
      <c r="EB49" s="131">
        <f>Seniori!EB20</f>
        <v>0</v>
      </c>
      <c r="EC49" s="131">
        <f>Seniori!EC20</f>
        <v>0</v>
      </c>
      <c r="ED49" s="131">
        <f>Seniori!ED20</f>
        <v>0</v>
      </c>
      <c r="EE49" s="131">
        <f>Seniori!EE20</f>
        <v>0</v>
      </c>
      <c r="EF49" s="131">
        <f>Seniori!EF20</f>
        <v>0</v>
      </c>
      <c r="EG49" s="131">
        <f>Seniori!EG20</f>
        <v>0</v>
      </c>
      <c r="EH49" s="131">
        <f>Seniori!EH20</f>
        <v>0</v>
      </c>
      <c r="EI49" s="131">
        <f>Seniori!EI20</f>
        <v>0</v>
      </c>
      <c r="EJ49" s="131">
        <f>Seniori!EJ20</f>
        <v>0</v>
      </c>
      <c r="EK49" s="131">
        <f>Seniori!EK20</f>
        <v>0</v>
      </c>
      <c r="EL49" s="131">
        <f>Seniori!EL20</f>
        <v>0</v>
      </c>
      <c r="EM49" s="131">
        <f>Seniori!EM20</f>
        <v>0</v>
      </c>
      <c r="EN49" s="131">
        <f>Seniori!EN20</f>
        <v>0</v>
      </c>
      <c r="EO49" s="131">
        <f>Seniori!EO20</f>
        <v>0</v>
      </c>
      <c r="EP49" s="131">
        <f>Seniori!EP20</f>
        <v>0</v>
      </c>
      <c r="EQ49" s="131">
        <f>Seniori!EQ20</f>
        <v>0</v>
      </c>
      <c r="ER49" s="131">
        <f>Seniori!ER20</f>
        <v>0</v>
      </c>
      <c r="ES49" s="131">
        <f>Seniori!ES20</f>
        <v>0</v>
      </c>
      <c r="ET49" s="131">
        <f>Seniori!ET20</f>
        <v>0</v>
      </c>
      <c r="EU49" s="131">
        <f>Seniori!EU20</f>
        <v>0</v>
      </c>
      <c r="EV49" s="131">
        <f>Seniori!EV20</f>
        <v>0</v>
      </c>
      <c r="EW49" s="131">
        <f>Seniori!EW20</f>
        <v>0</v>
      </c>
      <c r="EX49" s="131">
        <f>Seniori!EX20</f>
        <v>0</v>
      </c>
      <c r="EY49" s="131">
        <f>Seniori!EY20</f>
        <v>0</v>
      </c>
      <c r="EZ49" s="131">
        <f>Seniori!EZ20</f>
        <v>0</v>
      </c>
      <c r="FA49" s="131">
        <f>Seniori!FA20</f>
        <v>0</v>
      </c>
      <c r="FB49" s="131">
        <f>Seniori!FB20</f>
        <v>0</v>
      </c>
      <c r="FC49" s="131">
        <f>Seniori!FC20</f>
        <v>0</v>
      </c>
      <c r="FD49" s="131">
        <f>Seniori!FD20</f>
        <v>0</v>
      </c>
      <c r="FE49" s="131">
        <f>Seniori!FE20</f>
        <v>0</v>
      </c>
      <c r="FF49" s="131">
        <f>Seniori!FF20</f>
        <v>0</v>
      </c>
      <c r="FG49" s="131">
        <f>Seniori!FG20</f>
        <v>0</v>
      </c>
      <c r="FH49" s="131">
        <f>Seniori!FH20</f>
        <v>0</v>
      </c>
      <c r="FI49" s="131">
        <f>Seniori!FI20</f>
        <v>0</v>
      </c>
      <c r="FJ49" s="131">
        <f>Seniori!FJ20</f>
        <v>0</v>
      </c>
      <c r="FK49" s="131">
        <f>Seniori!FK20</f>
        <v>0</v>
      </c>
      <c r="FL49" s="131">
        <f>Seniori!FL20</f>
        <v>0</v>
      </c>
      <c r="FM49" s="131">
        <f>Seniori!FM20</f>
        <v>0</v>
      </c>
      <c r="FN49" s="131">
        <f>Seniori!FN20</f>
        <v>0</v>
      </c>
      <c r="FO49" s="131">
        <f>Seniori!FO20</f>
        <v>0</v>
      </c>
      <c r="FP49" s="131">
        <f>Seniori!FP20</f>
        <v>0</v>
      </c>
      <c r="FQ49" s="131">
        <f>Seniori!FQ20</f>
        <v>0</v>
      </c>
      <c r="FR49" s="131">
        <f>Seniori!FR20</f>
        <v>0</v>
      </c>
      <c r="FS49" s="131">
        <f>Seniori!FS20</f>
        <v>0</v>
      </c>
      <c r="FT49" s="131">
        <f>Seniori!FT20</f>
        <v>0</v>
      </c>
      <c r="FU49" s="131">
        <f>Seniori!FU20</f>
        <v>0</v>
      </c>
      <c r="FV49" s="131">
        <f>Seniori!FV20</f>
        <v>0</v>
      </c>
      <c r="FW49" s="131">
        <f>Seniori!FW20</f>
        <v>0</v>
      </c>
      <c r="FX49" s="131">
        <f>Seniori!FX20</f>
        <v>0</v>
      </c>
      <c r="FY49" s="131">
        <f>Seniori!FY20</f>
        <v>0</v>
      </c>
      <c r="FZ49" s="131">
        <f>Seniori!FZ20</f>
        <v>0</v>
      </c>
      <c r="GA49" s="131">
        <f>Seniori!GA20</f>
        <v>0</v>
      </c>
      <c r="GB49" s="131">
        <f>Seniori!GB20</f>
        <v>0</v>
      </c>
      <c r="GC49" s="131">
        <f>Seniori!GC20</f>
        <v>0</v>
      </c>
      <c r="GD49" s="131">
        <f>Seniori!GD20</f>
        <v>0</v>
      </c>
      <c r="GE49" s="131">
        <f>Seniori!GE20</f>
        <v>0</v>
      </c>
      <c r="GF49" s="131">
        <f>Seniori!GF20</f>
        <v>0</v>
      </c>
      <c r="GG49" s="131">
        <f>Seniori!GG20</f>
        <v>0</v>
      </c>
      <c r="GH49" s="131">
        <f>Seniori!GH20</f>
        <v>0</v>
      </c>
      <c r="GI49" s="131">
        <f>Seniori!GI20</f>
        <v>0</v>
      </c>
      <c r="GJ49" s="131">
        <f>Seniori!GJ20</f>
        <v>0</v>
      </c>
      <c r="GK49" s="131">
        <f>Seniori!GK20</f>
        <v>0</v>
      </c>
      <c r="GL49" s="131">
        <f>Seniori!GL20</f>
        <v>0</v>
      </c>
      <c r="GM49" s="131">
        <f>Seniori!GM20</f>
        <v>0</v>
      </c>
      <c r="GN49" s="131">
        <f>Seniori!GN20</f>
        <v>0</v>
      </c>
      <c r="GO49" s="131">
        <f>Seniori!GO20</f>
        <v>0</v>
      </c>
      <c r="GP49" s="131">
        <f>Seniori!GP20</f>
        <v>0</v>
      </c>
      <c r="GQ49" s="131">
        <f>Seniori!GQ20</f>
        <v>0</v>
      </c>
      <c r="GR49" s="131">
        <f>Seniori!GR20</f>
        <v>0</v>
      </c>
      <c r="GS49" s="131">
        <f>Seniori!GS20</f>
        <v>0</v>
      </c>
      <c r="GT49" s="131">
        <f>Seniori!GT20</f>
        <v>0</v>
      </c>
      <c r="GU49" s="131">
        <f>Seniori!GU20</f>
        <v>0</v>
      </c>
      <c r="GV49" s="131">
        <f>Seniori!GV20</f>
        <v>0</v>
      </c>
      <c r="GW49" s="131">
        <f>Seniori!GW20</f>
        <v>0</v>
      </c>
      <c r="GX49" s="131">
        <f>Seniori!GX20</f>
        <v>0</v>
      </c>
      <c r="GY49" s="131">
        <f>Seniori!GY20</f>
        <v>0</v>
      </c>
      <c r="GZ49" s="131">
        <f>Seniori!GZ20</f>
        <v>0</v>
      </c>
      <c r="HA49" s="131">
        <f>Seniori!HA20</f>
        <v>10</v>
      </c>
      <c r="HB49" s="131">
        <f>Seniori!HB20</f>
        <v>0</v>
      </c>
      <c r="HC49" s="131">
        <f>Seniori!HC20</f>
        <v>0</v>
      </c>
      <c r="HD49" s="131">
        <f>Seniori!HD20</f>
        <v>0</v>
      </c>
      <c r="HE49" s="131">
        <f>Seniori!HE20</f>
        <v>0</v>
      </c>
      <c r="HF49" s="131">
        <f>Seniori!HF20</f>
        <v>0</v>
      </c>
      <c r="HG49" s="131">
        <f>Seniori!HG20</f>
        <v>0</v>
      </c>
      <c r="HH49" s="131">
        <f>Seniori!HH20</f>
        <v>0</v>
      </c>
      <c r="HI49" s="131">
        <f>Seniori!HI20</f>
        <v>0</v>
      </c>
      <c r="HJ49" s="131">
        <f>Seniori!HJ20</f>
        <v>0</v>
      </c>
      <c r="HK49" s="131">
        <f>Seniori!HK20</f>
        <v>0</v>
      </c>
      <c r="HL49" s="131">
        <f>Seniori!HL20</f>
        <v>0</v>
      </c>
      <c r="HM49" s="131">
        <f>Seniori!HM20</f>
        <v>0</v>
      </c>
      <c r="HN49" s="131">
        <f>Seniori!HN20</f>
        <v>0</v>
      </c>
      <c r="HO49" s="131">
        <f>Seniori!HO20</f>
        <v>0</v>
      </c>
      <c r="HP49" s="131">
        <f>Seniori!HP20</f>
        <v>0</v>
      </c>
      <c r="HQ49" s="131">
        <f>Seniori!HQ20</f>
        <v>0</v>
      </c>
      <c r="HR49" s="131">
        <f>Seniori!HR20</f>
        <v>0</v>
      </c>
      <c r="HS49" s="131">
        <f>Seniori!HS20</f>
        <v>0</v>
      </c>
      <c r="HT49" s="131">
        <f>Seniori!HT20</f>
        <v>0</v>
      </c>
      <c r="HU49" s="131">
        <f>Seniori!HU20</f>
        <v>0</v>
      </c>
      <c r="HV49" s="131">
        <f>Seniori!HV20</f>
        <v>0</v>
      </c>
      <c r="HW49" s="131">
        <f>Seniori!HW20</f>
        <v>0</v>
      </c>
      <c r="HX49" s="131">
        <f>Seniori!HX20</f>
        <v>0</v>
      </c>
      <c r="HY49" s="131">
        <f>Seniori!HY20</f>
        <v>0</v>
      </c>
      <c r="HZ49" s="131">
        <f>Seniori!HZ20</f>
        <v>0</v>
      </c>
      <c r="IA49" s="131">
        <f>Seniori!IA20</f>
        <v>0</v>
      </c>
      <c r="IB49" s="131">
        <f>Seniori!IB20</f>
        <v>0</v>
      </c>
      <c r="IC49" s="131">
        <f>Seniori!IC20</f>
        <v>0</v>
      </c>
      <c r="ID49" s="131">
        <f>Seniori!ID20</f>
        <v>0</v>
      </c>
      <c r="IE49" s="131">
        <f>Seniori!IE20</f>
        <v>0</v>
      </c>
      <c r="IF49" s="131">
        <f>Seniori!IF20</f>
        <v>0</v>
      </c>
      <c r="IG49" s="131">
        <f>Seniori!IG20</f>
        <v>0</v>
      </c>
      <c r="IH49" s="131">
        <f>Seniori!IH20</f>
        <v>0</v>
      </c>
      <c r="II49" s="131">
        <f>Seniori!II20</f>
        <v>0</v>
      </c>
      <c r="IJ49" s="131">
        <f>Seniori!IJ20</f>
        <v>0</v>
      </c>
      <c r="IK49" s="131">
        <f>Seniori!IK20</f>
        <v>0</v>
      </c>
      <c r="IL49" s="131">
        <f>Seniori!IL20</f>
        <v>0</v>
      </c>
      <c r="IM49" s="131">
        <f>Seniori!IM20</f>
        <v>0</v>
      </c>
      <c r="IN49" s="131">
        <f>Seniori!IN20</f>
        <v>0</v>
      </c>
      <c r="IO49" s="131">
        <f>Seniori!IO20</f>
        <v>0</v>
      </c>
      <c r="IP49" s="131">
        <f>Seniori!IP20</f>
        <v>0</v>
      </c>
      <c r="IQ49" s="131">
        <f>Seniori!IQ20</f>
        <v>0</v>
      </c>
      <c r="IR49" s="131">
        <f>Seniori!IR20</f>
        <v>0</v>
      </c>
      <c r="IS49" s="131">
        <f>Seniori!IS20</f>
        <v>0</v>
      </c>
      <c r="IT49" s="131">
        <f>Seniori!IT20</f>
        <v>0</v>
      </c>
      <c r="IU49" s="131">
        <f>Seniori!IU20</f>
        <v>0</v>
      </c>
      <c r="IV49" s="131">
        <f>Seniori!IV20</f>
        <v>0</v>
      </c>
      <c r="IW49" s="131">
        <f>Seniori!IW20</f>
        <v>0</v>
      </c>
      <c r="IX49" s="131">
        <f>Seniori!IX20</f>
        <v>0</v>
      </c>
      <c r="IY49" s="131">
        <f>Seniori!IY20</f>
        <v>0</v>
      </c>
      <c r="IZ49" s="131">
        <f>Seniori!IZ20</f>
        <v>0</v>
      </c>
      <c r="JA49" s="131">
        <f>Seniori!JA20</f>
        <v>0</v>
      </c>
      <c r="JB49" s="131">
        <f>Seniori!JB20</f>
        <v>0</v>
      </c>
      <c r="JC49" s="131">
        <f>Seniori!JC20</f>
        <v>0</v>
      </c>
      <c r="JD49" s="131">
        <f>Seniori!JD20</f>
        <v>0</v>
      </c>
      <c r="JE49" s="131">
        <f>Seniori!JE20</f>
        <v>0</v>
      </c>
      <c r="JF49" s="131">
        <f>Seniori!JF20</f>
        <v>0</v>
      </c>
      <c r="JG49" s="131">
        <f>Seniori!JG20</f>
        <v>0</v>
      </c>
      <c r="JH49" s="131">
        <f>Seniori!JH20</f>
        <v>0</v>
      </c>
      <c r="JI49" s="131">
        <f>Seniori!JI20</f>
        <v>0</v>
      </c>
      <c r="JJ49" s="131">
        <f>Seniori!JJ20</f>
        <v>0</v>
      </c>
      <c r="JK49" s="131">
        <f>Seniori!JK20</f>
        <v>0</v>
      </c>
      <c r="JL49" s="131">
        <f>Seniori!JL20</f>
        <v>0</v>
      </c>
      <c r="JM49" s="131">
        <f>Seniori!JM20</f>
        <v>0</v>
      </c>
      <c r="JN49" s="131">
        <f>Seniori!JN20</f>
        <v>0</v>
      </c>
      <c r="JO49" s="131">
        <f>Seniori!JO20</f>
        <v>0</v>
      </c>
      <c r="JP49" s="131">
        <f>Seniori!JP20</f>
        <v>0</v>
      </c>
      <c r="JQ49" s="131">
        <f>Seniori!JQ20</f>
        <v>0</v>
      </c>
      <c r="JR49" s="131">
        <f>Seniori!JR20</f>
        <v>0</v>
      </c>
      <c r="JS49" s="131">
        <f>Seniori!JS20</f>
        <v>0</v>
      </c>
      <c r="JT49" s="131">
        <f>Seniori!JT20</f>
        <v>0</v>
      </c>
      <c r="JU49" s="131">
        <f>Seniori!JU20</f>
        <v>0</v>
      </c>
      <c r="JV49" s="131">
        <f>Seniori!JV20</f>
        <v>0</v>
      </c>
      <c r="JW49" s="131">
        <f>Seniori!JW20</f>
        <v>0</v>
      </c>
      <c r="JX49" s="131">
        <f>Seniori!JX20</f>
        <v>0</v>
      </c>
      <c r="JY49" s="131">
        <f>Seniori!JY20</f>
        <v>0</v>
      </c>
      <c r="JZ49" s="131">
        <f>Seniori!JZ20</f>
        <v>0</v>
      </c>
      <c r="KA49" s="131">
        <f>Seniori!KA20</f>
        <v>0</v>
      </c>
      <c r="KB49" s="131">
        <f>Seniori!KB20</f>
        <v>0</v>
      </c>
      <c r="KC49" s="131">
        <f>Seniori!KC20</f>
        <v>0</v>
      </c>
      <c r="KD49" s="131">
        <f>Seniori!KD20</f>
        <v>0</v>
      </c>
      <c r="KE49" s="131">
        <f>Seniori!KE20</f>
        <v>0</v>
      </c>
      <c r="KF49" s="131">
        <f>Seniori!KF20</f>
        <v>0</v>
      </c>
      <c r="KG49" s="131">
        <f>Seniori!KG20</f>
        <v>0</v>
      </c>
      <c r="KH49" s="131">
        <f>Seniori!KH20</f>
        <v>0</v>
      </c>
      <c r="KI49" s="131">
        <f>Seniori!KI20</f>
        <v>0</v>
      </c>
      <c r="KJ49" s="131">
        <f>Seniori!KJ20</f>
        <v>0</v>
      </c>
      <c r="KK49" s="131">
        <f>Seniori!KK20</f>
        <v>0</v>
      </c>
      <c r="KL49" s="131">
        <f>Seniori!KL20</f>
        <v>0</v>
      </c>
      <c r="KM49" s="131">
        <f>Seniori!KM20</f>
        <v>0</v>
      </c>
      <c r="KN49" s="131">
        <f>Seniori!KN20</f>
        <v>0</v>
      </c>
      <c r="KO49" s="131">
        <f>Seniori!KO20</f>
        <v>0</v>
      </c>
      <c r="KP49" s="131">
        <f>Seniori!KP20</f>
        <v>0</v>
      </c>
      <c r="KQ49" s="131">
        <f>Seniori!KQ20</f>
        <v>0</v>
      </c>
      <c r="KR49" s="131">
        <f>Seniori!KR20</f>
        <v>0</v>
      </c>
      <c r="KS49" s="131">
        <f>Seniori!KS20</f>
        <v>0</v>
      </c>
      <c r="KT49" s="131">
        <f>Seniori!KT20</f>
        <v>0</v>
      </c>
      <c r="KU49" s="131">
        <f>Seniori!KU20</f>
        <v>0</v>
      </c>
      <c r="KV49" s="131">
        <f>Seniori!KV20</f>
        <v>0</v>
      </c>
      <c r="KW49" s="131">
        <f>Seniori!KW20</f>
        <v>0</v>
      </c>
      <c r="KX49" s="131">
        <f>Seniori!KX20</f>
        <v>0</v>
      </c>
      <c r="KY49" s="131">
        <f>Seniori!KY20</f>
        <v>0</v>
      </c>
      <c r="KZ49" s="131">
        <f>Seniori!KZ20</f>
        <v>0</v>
      </c>
      <c r="LA49" s="131">
        <f>Seniori!LA20</f>
        <v>0</v>
      </c>
      <c r="LB49" s="131">
        <f>Seniori!LB20</f>
        <v>0</v>
      </c>
      <c r="LC49" s="131">
        <f>Seniori!LC20</f>
        <v>0</v>
      </c>
      <c r="LD49" s="131">
        <f>Seniori!LD20</f>
        <v>0</v>
      </c>
      <c r="LE49" s="131">
        <f>Seniori!LE20</f>
        <v>0</v>
      </c>
      <c r="LF49" s="131">
        <f>Seniori!LF20</f>
        <v>0</v>
      </c>
      <c r="LG49" s="131">
        <f>Seniori!LG20</f>
        <v>0</v>
      </c>
      <c r="LH49" s="131">
        <f>Seniori!LH20</f>
        <v>0</v>
      </c>
      <c r="LI49" s="131">
        <f>Seniori!LI20</f>
        <v>0</v>
      </c>
      <c r="LJ49" s="131">
        <f>Seniori!LJ20</f>
        <v>0</v>
      </c>
      <c r="LK49" s="131">
        <f>Seniori!LK20</f>
        <v>0</v>
      </c>
      <c r="LL49" s="131">
        <f>Seniori!LL20</f>
        <v>0</v>
      </c>
      <c r="LM49" s="131">
        <f>Seniori!LM20</f>
        <v>0</v>
      </c>
      <c r="LN49" s="131">
        <f>Seniori!LN20</f>
        <v>0</v>
      </c>
      <c r="LO49" s="131">
        <f>Seniori!LO20</f>
        <v>0</v>
      </c>
      <c r="LP49" s="131">
        <f>Seniori!LP20</f>
        <v>0</v>
      </c>
      <c r="LQ49" s="131">
        <f>Seniori!LQ20</f>
        <v>0</v>
      </c>
      <c r="LR49" s="131">
        <f>Seniori!LR20</f>
        <v>0</v>
      </c>
      <c r="LS49" s="131">
        <f>Seniori!LS20</f>
        <v>0</v>
      </c>
      <c r="LT49" s="131">
        <f>Seniori!LT20</f>
        <v>0</v>
      </c>
      <c r="LU49" s="131">
        <f>Seniori!LU20</f>
        <v>0</v>
      </c>
      <c r="LV49" s="131">
        <f>Seniori!LV20</f>
        <v>0</v>
      </c>
      <c r="LW49" s="131">
        <f>Seniori!LW20</f>
        <v>0</v>
      </c>
      <c r="LX49" s="131">
        <f>Seniori!LX20</f>
        <v>0</v>
      </c>
      <c r="LY49" s="131">
        <f>Seniori!LY20</f>
        <v>0</v>
      </c>
      <c r="LZ49" s="131">
        <f>Seniori!LZ20</f>
        <v>0</v>
      </c>
      <c r="MA49" s="131">
        <f>Seniori!MA20</f>
        <v>0</v>
      </c>
      <c r="MB49" s="131">
        <f>Seniori!MB20</f>
        <v>0</v>
      </c>
      <c r="MC49" s="131">
        <f>Seniori!MC20</f>
        <v>0</v>
      </c>
      <c r="MD49" s="131">
        <f>Seniori!MD20</f>
        <v>0</v>
      </c>
      <c r="ME49" s="131">
        <f>Seniori!ME20</f>
        <v>0</v>
      </c>
    </row>
    <row r="50" spans="1:343" s="1" customFormat="1" ht="18" customHeight="1" x14ac:dyDescent="0.2">
      <c r="A50" s="12">
        <v>41</v>
      </c>
      <c r="B50" s="11" t="s">
        <v>198</v>
      </c>
      <c r="C50" s="1">
        <v>9547</v>
      </c>
      <c r="D50" s="1">
        <v>2010</v>
      </c>
      <c r="E50" t="s">
        <v>197</v>
      </c>
      <c r="F50" s="1">
        <v>8604</v>
      </c>
      <c r="G50" s="1" t="s">
        <v>225</v>
      </c>
      <c r="H50" t="s">
        <v>34</v>
      </c>
      <c r="I50" s="1">
        <f>SUM(K50:ME50)</f>
        <v>38.400000000000006</v>
      </c>
      <c r="J50" s="12">
        <f>Tabuľka3[[#This Row],[Stĺpec11]]+Tabuľka3[[#This Row],[Stĺpec27]]+Tabuľka3[[#This Row],[Stĺpec33]]+Tabuľka3[[#This Row],[Stĺpec43]]+Tabuľka3[[#This Row],[Stĺpec51]]+Tabuľka3[[#This Row],[Stĺpec60]]+Tabuľka3[[#This Row],[Stĺpec137]]+Tabuľka3[[#This Row],[Stĺpec146]]+Tabuľka3[[#This Row],[Stĺpec305]]+JL51+JY51+Tabuľka3[[#This Row],[Stĺpec192]]+Tabuľka3[[#This Row],[Stĺpec202]]+Tabuľka3[[#This Row],[Stĺpec209]]+Tabuľka3[[#This Row],[Stĺpec322]]</f>
        <v>41.400000000000006</v>
      </c>
      <c r="K50" s="131">
        <v>3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>
        <v>3</v>
      </c>
      <c r="AB50" s="131"/>
      <c r="AC50" s="136" t="s">
        <v>241</v>
      </c>
      <c r="AD50" s="131"/>
      <c r="AE50" s="131"/>
      <c r="AF50" s="131"/>
      <c r="AG50" s="131">
        <v>2</v>
      </c>
      <c r="AH50" s="131"/>
      <c r="AI50" s="136" t="s">
        <v>241</v>
      </c>
      <c r="AJ50" s="131"/>
      <c r="AK50" s="131"/>
      <c r="AL50" s="131"/>
      <c r="AM50" s="131"/>
      <c r="AN50" s="131"/>
      <c r="AO50" s="131"/>
      <c r="AP50" s="131"/>
      <c r="AQ50" s="131">
        <v>3</v>
      </c>
      <c r="AR50" s="131"/>
      <c r="AS50" s="131"/>
      <c r="AT50" s="131"/>
      <c r="AU50" s="131"/>
      <c r="AV50" s="131"/>
      <c r="AW50" s="131"/>
      <c r="AX50" s="131"/>
      <c r="AY50" s="131">
        <v>3</v>
      </c>
      <c r="AZ50" s="131"/>
      <c r="BA50" s="131"/>
      <c r="BB50" s="131"/>
      <c r="BC50" s="131"/>
      <c r="BD50" s="131"/>
      <c r="BE50" s="131"/>
      <c r="BF50" s="131"/>
      <c r="BG50" s="131"/>
      <c r="BH50" s="131">
        <v>2</v>
      </c>
      <c r="BI50" s="136" t="s">
        <v>241</v>
      </c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6" t="s">
        <v>241</v>
      </c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>
        <f>3*1.2</f>
        <v>3.5999999999999996</v>
      </c>
      <c r="EQ50" s="136" t="s">
        <v>241</v>
      </c>
      <c r="ER50" s="131"/>
      <c r="ES50" s="131"/>
      <c r="ET50" s="131"/>
      <c r="EU50" s="131"/>
      <c r="EV50" s="131"/>
      <c r="EW50" s="131"/>
      <c r="EX50" s="131"/>
      <c r="EY50" s="131">
        <f>3*1.2</f>
        <v>3.5999999999999996</v>
      </c>
      <c r="EZ50" s="136" t="s">
        <v>241</v>
      </c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>
        <f>3+1.2</f>
        <v>4.2</v>
      </c>
      <c r="HV50" s="131"/>
      <c r="HW50" s="131"/>
      <c r="HX50" s="131"/>
      <c r="HY50" s="131"/>
      <c r="HZ50" s="136" t="s">
        <v>241</v>
      </c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>
        <v>1</v>
      </c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>
        <f>1+1</f>
        <v>2</v>
      </c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>
        <f>1+1</f>
        <v>2</v>
      </c>
      <c r="KN50" s="136" t="s">
        <v>241</v>
      </c>
      <c r="KO50" s="131"/>
      <c r="KP50" s="131"/>
      <c r="KQ50" s="131"/>
      <c r="KR50" s="131"/>
      <c r="KS50" s="131"/>
      <c r="KT50" s="131">
        <v>2</v>
      </c>
      <c r="KU50" s="136" t="s">
        <v>241</v>
      </c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>
        <v>1</v>
      </c>
      <c r="LP50" s="131"/>
      <c r="LQ50" s="131"/>
      <c r="LR50" s="131"/>
      <c r="LS50" s="131"/>
      <c r="LT50" s="131"/>
      <c r="LU50" s="131"/>
      <c r="LV50" s="131"/>
      <c r="LW50" s="131"/>
      <c r="LX50" s="131"/>
      <c r="LY50" s="131">
        <f>2+1</f>
        <v>3</v>
      </c>
      <c r="LZ50" s="131"/>
      <c r="MA50" s="131"/>
      <c r="MB50" s="131"/>
      <c r="MC50" s="131"/>
      <c r="MD50" s="131"/>
      <c r="ME50" s="131"/>
    </row>
    <row r="51" spans="1:343" s="1" customFormat="1" ht="18" customHeight="1" x14ac:dyDescent="0.2">
      <c r="A51" s="12"/>
      <c r="B51" s="11"/>
      <c r="E51" t="s">
        <v>460</v>
      </c>
      <c r="F51" s="1">
        <v>9377</v>
      </c>
      <c r="G51" s="1" t="s">
        <v>225</v>
      </c>
      <c r="H51"/>
      <c r="I51" s="1">
        <f>SUM(K51:ME51)</f>
        <v>10</v>
      </c>
      <c r="J51" s="39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6"/>
      <c r="AD51" s="131"/>
      <c r="AE51" s="131"/>
      <c r="AF51" s="131"/>
      <c r="AG51" s="131"/>
      <c r="AH51" s="131"/>
      <c r="AI51" s="136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6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6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6"/>
      <c r="ER51" s="131"/>
      <c r="ES51" s="131"/>
      <c r="ET51" s="131"/>
      <c r="EU51" s="131"/>
      <c r="EV51" s="131"/>
      <c r="EW51" s="131"/>
      <c r="EX51" s="131"/>
      <c r="EY51" s="131"/>
      <c r="EZ51" s="136"/>
      <c r="FA51" s="131"/>
      <c r="FB51" s="131"/>
      <c r="FC51" s="131"/>
      <c r="FD51" s="131"/>
      <c r="FE51" s="131"/>
      <c r="FF51" s="131">
        <v>1</v>
      </c>
      <c r="FG51" s="131" t="s">
        <v>241</v>
      </c>
      <c r="FH51" s="131"/>
      <c r="FI51" s="131"/>
      <c r="FJ51" s="131"/>
      <c r="FK51" s="131"/>
      <c r="FL51" s="131"/>
      <c r="FM51" s="131"/>
      <c r="FN51" s="131">
        <v>1</v>
      </c>
      <c r="FO51" s="131" t="s">
        <v>241</v>
      </c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6" t="s">
        <v>241</v>
      </c>
      <c r="JL51" s="131">
        <v>3</v>
      </c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6" t="s">
        <v>241</v>
      </c>
      <c r="JY51" s="131">
        <v>2</v>
      </c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>
        <v>1</v>
      </c>
      <c r="LN51" s="131" t="s">
        <v>241</v>
      </c>
      <c r="LO51" s="131"/>
      <c r="LP51" s="131"/>
      <c r="LQ51" s="131"/>
      <c r="LR51" s="131"/>
      <c r="LS51" s="131"/>
      <c r="LT51" s="131"/>
      <c r="LU51" s="131"/>
      <c r="LV51" s="131"/>
      <c r="LW51" s="131" t="s">
        <v>241</v>
      </c>
      <c r="LX51" s="131">
        <v>2</v>
      </c>
      <c r="LY51" s="131"/>
      <c r="LZ51" s="131"/>
      <c r="MA51" s="131"/>
      <c r="MB51" s="131"/>
      <c r="MC51" s="131"/>
      <c r="MD51" s="131"/>
      <c r="ME51" s="131"/>
    </row>
    <row r="52" spans="1:343" s="1" customFormat="1" ht="18" customHeight="1" x14ac:dyDescent="0.2">
      <c r="A52" s="12">
        <v>44</v>
      </c>
      <c r="B52" s="32" t="s">
        <v>451</v>
      </c>
      <c r="C52" s="9">
        <v>12022</v>
      </c>
      <c r="E52" s="84" t="s">
        <v>31</v>
      </c>
      <c r="F52" s="1">
        <v>48</v>
      </c>
      <c r="G52" s="9" t="s">
        <v>222</v>
      </c>
      <c r="H52" s="84" t="s">
        <v>34</v>
      </c>
      <c r="I52" s="1">
        <f>SUM(K52:ME52)</f>
        <v>23</v>
      </c>
      <c r="J52" s="12">
        <f>SUM(I52:I53)</f>
        <v>40</v>
      </c>
      <c r="K52" s="131">
        <f>Seniori!K18</f>
        <v>0</v>
      </c>
      <c r="L52" s="131">
        <f>Seniori!L18</f>
        <v>0</v>
      </c>
      <c r="M52" s="131">
        <f>Seniori!M18</f>
        <v>0</v>
      </c>
      <c r="N52" s="131">
        <f>Seniori!N18</f>
        <v>0</v>
      </c>
      <c r="O52" s="131">
        <f>Seniori!O18</f>
        <v>0</v>
      </c>
      <c r="P52" s="131">
        <f>Seniori!P18</f>
        <v>0</v>
      </c>
      <c r="Q52" s="131">
        <f>Seniori!Q18</f>
        <v>0</v>
      </c>
      <c r="R52" s="131">
        <f>Seniori!R18</f>
        <v>0</v>
      </c>
      <c r="S52" s="131">
        <f>Seniori!S18</f>
        <v>0</v>
      </c>
      <c r="T52" s="131">
        <f>Seniori!T18</f>
        <v>0</v>
      </c>
      <c r="U52" s="131">
        <f>Seniori!U18</f>
        <v>0</v>
      </c>
      <c r="V52" s="131">
        <f>Seniori!V18</f>
        <v>0</v>
      </c>
      <c r="W52" s="131">
        <f>Seniori!W18</f>
        <v>0</v>
      </c>
      <c r="X52" s="131">
        <f>Seniori!X18</f>
        <v>0</v>
      </c>
      <c r="Y52" s="131">
        <f>Seniori!Y18</f>
        <v>0</v>
      </c>
      <c r="Z52" s="131">
        <f>Seniori!Z18</f>
        <v>0</v>
      </c>
      <c r="AA52" s="131">
        <f>Seniori!AA18</f>
        <v>0</v>
      </c>
      <c r="AB52" s="131">
        <f>Seniori!AB18</f>
        <v>0</v>
      </c>
      <c r="AC52" s="131">
        <f>Seniori!AC18</f>
        <v>0</v>
      </c>
      <c r="AD52" s="131">
        <f>Seniori!AD18</f>
        <v>0</v>
      </c>
      <c r="AE52" s="131">
        <f>Seniori!AE18</f>
        <v>0</v>
      </c>
      <c r="AF52" s="131">
        <f>Seniori!AF18</f>
        <v>0</v>
      </c>
      <c r="AG52" s="131">
        <f>Seniori!AG18</f>
        <v>0</v>
      </c>
      <c r="AH52" s="131">
        <f>Seniori!AH18</f>
        <v>0</v>
      </c>
      <c r="AI52" s="131">
        <f>Seniori!AI18</f>
        <v>0</v>
      </c>
      <c r="AJ52" s="131">
        <f>Seniori!AJ18</f>
        <v>0</v>
      </c>
      <c r="AK52" s="131">
        <f>Seniori!AK18</f>
        <v>0</v>
      </c>
      <c r="AL52" s="131">
        <f>Seniori!AL18</f>
        <v>0</v>
      </c>
      <c r="AM52" s="131">
        <f>Seniori!AM18</f>
        <v>0</v>
      </c>
      <c r="AN52" s="131">
        <f>Seniori!AN18</f>
        <v>0</v>
      </c>
      <c r="AO52" s="131">
        <f>Seniori!AO18</f>
        <v>0</v>
      </c>
      <c r="AP52" s="131">
        <f>Seniori!AP18</f>
        <v>0</v>
      </c>
      <c r="AQ52" s="131">
        <f>Seniori!AQ18</f>
        <v>0</v>
      </c>
      <c r="AR52" s="131">
        <f>Seniori!AR18</f>
        <v>0</v>
      </c>
      <c r="AS52" s="131">
        <f>Seniori!AS18</f>
        <v>0</v>
      </c>
      <c r="AT52" s="131">
        <f>Seniori!AT18</f>
        <v>0</v>
      </c>
      <c r="AU52" s="131">
        <f>Seniori!AU18</f>
        <v>0</v>
      </c>
      <c r="AV52" s="131">
        <f>Seniori!AV18</f>
        <v>0</v>
      </c>
      <c r="AW52" s="131">
        <f>Seniori!AW18</f>
        <v>0</v>
      </c>
      <c r="AX52" s="131">
        <f>Seniori!AX18</f>
        <v>0</v>
      </c>
      <c r="AY52" s="131">
        <f>Seniori!AY18</f>
        <v>0</v>
      </c>
      <c r="AZ52" s="131">
        <f>Seniori!AZ18</f>
        <v>0</v>
      </c>
      <c r="BA52" s="131">
        <f>Seniori!BA18</f>
        <v>0</v>
      </c>
      <c r="BB52" s="131">
        <f>Seniori!BB18</f>
        <v>0</v>
      </c>
      <c r="BC52" s="131">
        <f>Seniori!BC18</f>
        <v>0</v>
      </c>
      <c r="BD52" s="131">
        <f>Seniori!BD18</f>
        <v>0</v>
      </c>
      <c r="BE52" s="131">
        <f>Seniori!BE18</f>
        <v>0</v>
      </c>
      <c r="BF52" s="131">
        <f>Seniori!BF18</f>
        <v>0</v>
      </c>
      <c r="BG52" s="131">
        <f>Seniori!BG18</f>
        <v>0</v>
      </c>
      <c r="BH52" s="131">
        <f>Seniori!BH18</f>
        <v>0</v>
      </c>
      <c r="BI52" s="131">
        <f>Seniori!BI18</f>
        <v>0</v>
      </c>
      <c r="BJ52" s="131">
        <f>Seniori!BJ18</f>
        <v>0</v>
      </c>
      <c r="BK52" s="131">
        <f>Seniori!BK18</f>
        <v>0</v>
      </c>
      <c r="BL52" s="131">
        <f>Seniori!BL18</f>
        <v>0</v>
      </c>
      <c r="BM52" s="131">
        <f>Seniori!BM18</f>
        <v>0</v>
      </c>
      <c r="BN52" s="131">
        <f>Seniori!BN18</f>
        <v>0</v>
      </c>
      <c r="BO52" s="131">
        <f>Seniori!BO18</f>
        <v>0</v>
      </c>
      <c r="BP52" s="131">
        <f>Seniori!BP18</f>
        <v>0</v>
      </c>
      <c r="BQ52" s="131">
        <f>Seniori!BQ18</f>
        <v>0</v>
      </c>
      <c r="BR52" s="131">
        <f>Seniori!BR18</f>
        <v>0</v>
      </c>
      <c r="BS52" s="131">
        <f>Seniori!BS18</f>
        <v>0</v>
      </c>
      <c r="BT52" s="131">
        <f>Seniori!BT18</f>
        <v>0</v>
      </c>
      <c r="BU52" s="131">
        <f>Seniori!BU18</f>
        <v>0</v>
      </c>
      <c r="BV52" s="131">
        <f>Seniori!BV18</f>
        <v>0</v>
      </c>
      <c r="BW52" s="131">
        <f>Seniori!BW18</f>
        <v>0</v>
      </c>
      <c r="BX52" s="131">
        <f>Seniori!BX18</f>
        <v>0</v>
      </c>
      <c r="BY52" s="131">
        <f>Seniori!BY18</f>
        <v>0</v>
      </c>
      <c r="BZ52" s="131">
        <f>Seniori!BZ18</f>
        <v>0</v>
      </c>
      <c r="CA52" s="131">
        <f>Seniori!CA18</f>
        <v>0</v>
      </c>
      <c r="CB52" s="131">
        <f>Seniori!CB18</f>
        <v>0</v>
      </c>
      <c r="CC52" s="131">
        <f>Seniori!CC18</f>
        <v>0</v>
      </c>
      <c r="CD52" s="131">
        <f>Seniori!CD18</f>
        <v>0</v>
      </c>
      <c r="CE52" s="131">
        <f>Seniori!CE18</f>
        <v>0</v>
      </c>
      <c r="CF52" s="131">
        <f>Seniori!CF18</f>
        <v>0</v>
      </c>
      <c r="CG52" s="131">
        <f>Seniori!CG18</f>
        <v>0</v>
      </c>
      <c r="CH52" s="131">
        <f>Seniori!CH18</f>
        <v>0</v>
      </c>
      <c r="CI52" s="131">
        <f>Seniori!CI18</f>
        <v>0</v>
      </c>
      <c r="CJ52" s="131">
        <f>Seniori!CJ18</f>
        <v>0</v>
      </c>
      <c r="CK52" s="131">
        <f>Seniori!CK18</f>
        <v>0</v>
      </c>
      <c r="CL52" s="131">
        <f>Seniori!CL18</f>
        <v>0</v>
      </c>
      <c r="CM52" s="131">
        <f>Seniori!CM18</f>
        <v>0</v>
      </c>
      <c r="CN52" s="131">
        <f>Seniori!CN18</f>
        <v>0</v>
      </c>
      <c r="CO52" s="131">
        <f>Seniori!CO18</f>
        <v>0</v>
      </c>
      <c r="CP52" s="131">
        <f>Seniori!CP18</f>
        <v>0</v>
      </c>
      <c r="CQ52" s="131">
        <f>Seniori!CQ18</f>
        <v>0</v>
      </c>
      <c r="CR52" s="131">
        <f>Seniori!CR18</f>
        <v>0</v>
      </c>
      <c r="CS52" s="131">
        <f>Seniori!CS18</f>
        <v>0</v>
      </c>
      <c r="CT52" s="131">
        <f>Seniori!CT18</f>
        <v>0</v>
      </c>
      <c r="CU52" s="131">
        <f>Seniori!CU18</f>
        <v>0</v>
      </c>
      <c r="CV52" s="131">
        <f>Seniori!CV18</f>
        <v>0</v>
      </c>
      <c r="CW52" s="131">
        <f>Seniori!CW18</f>
        <v>0</v>
      </c>
      <c r="CX52" s="131">
        <f>Seniori!CX18</f>
        <v>0</v>
      </c>
      <c r="CY52" s="131">
        <f>Seniori!CY18</f>
        <v>0</v>
      </c>
      <c r="CZ52" s="131">
        <f>Seniori!CZ18</f>
        <v>0</v>
      </c>
      <c r="DA52" s="131">
        <f>Seniori!DA18</f>
        <v>0</v>
      </c>
      <c r="DB52" s="131">
        <f>Seniori!DB18</f>
        <v>0</v>
      </c>
      <c r="DC52" s="131">
        <f>Seniori!DC18</f>
        <v>0</v>
      </c>
      <c r="DD52" s="131">
        <f>Seniori!DD18</f>
        <v>0</v>
      </c>
      <c r="DE52" s="131">
        <f>Seniori!DE18</f>
        <v>0</v>
      </c>
      <c r="DF52" s="131">
        <f>Seniori!DF18</f>
        <v>0</v>
      </c>
      <c r="DG52" s="131">
        <f>Seniori!DG18</f>
        <v>0</v>
      </c>
      <c r="DH52" s="131">
        <f>Seniori!DH18</f>
        <v>0</v>
      </c>
      <c r="DI52" s="131">
        <f>Seniori!DI18</f>
        <v>0</v>
      </c>
      <c r="DJ52" s="131">
        <f>Seniori!DJ18</f>
        <v>0</v>
      </c>
      <c r="DK52" s="131">
        <f>Seniori!DK18</f>
        <v>0</v>
      </c>
      <c r="DL52" s="131">
        <f>Seniori!DL18</f>
        <v>0</v>
      </c>
      <c r="DM52" s="131">
        <f>Seniori!DM18</f>
        <v>0</v>
      </c>
      <c r="DN52" s="131">
        <f>Seniori!DN18</f>
        <v>0</v>
      </c>
      <c r="DO52" s="131">
        <f>Seniori!DO18</f>
        <v>0</v>
      </c>
      <c r="DP52" s="131">
        <f>Seniori!DP18</f>
        <v>0</v>
      </c>
      <c r="DQ52" s="131">
        <f>Seniori!DQ18</f>
        <v>0</v>
      </c>
      <c r="DR52" s="131">
        <f>Seniori!DR18</f>
        <v>0</v>
      </c>
      <c r="DS52" s="131">
        <f>Seniori!DS18</f>
        <v>0</v>
      </c>
      <c r="DT52" s="131">
        <f>Seniori!DT18</f>
        <v>0</v>
      </c>
      <c r="DU52" s="131">
        <f>Seniori!DU18</f>
        <v>0</v>
      </c>
      <c r="DV52" s="131">
        <f>Seniori!DV18</f>
        <v>0</v>
      </c>
      <c r="DW52" s="131">
        <f>Seniori!DW18</f>
        <v>0</v>
      </c>
      <c r="DX52" s="131">
        <f>Seniori!DX18</f>
        <v>0</v>
      </c>
      <c r="DY52" s="131">
        <f>Seniori!DY18</f>
        <v>0</v>
      </c>
      <c r="DZ52" s="131">
        <f>Seniori!DZ18</f>
        <v>0</v>
      </c>
      <c r="EA52" s="131">
        <f>Seniori!EA18</f>
        <v>0</v>
      </c>
      <c r="EB52" s="131">
        <f>Seniori!EB18</f>
        <v>0</v>
      </c>
      <c r="EC52" s="131">
        <f>Seniori!EC18</f>
        <v>0</v>
      </c>
      <c r="ED52" s="131">
        <f>Seniori!ED18</f>
        <v>0</v>
      </c>
      <c r="EE52" s="131">
        <f>Seniori!EE18</f>
        <v>0</v>
      </c>
      <c r="EF52" s="131">
        <f>Seniori!EF18</f>
        <v>0</v>
      </c>
      <c r="EG52" s="131">
        <f>Seniori!EG18</f>
        <v>0</v>
      </c>
      <c r="EH52" s="131">
        <f>Seniori!EH18</f>
        <v>0</v>
      </c>
      <c r="EI52" s="131">
        <f>Seniori!EI18</f>
        <v>0</v>
      </c>
      <c r="EJ52" s="131">
        <f>Seniori!EJ18</f>
        <v>0</v>
      </c>
      <c r="EK52" s="131">
        <f>Seniori!EK18</f>
        <v>0</v>
      </c>
      <c r="EL52" s="131">
        <f>Seniori!EL18</f>
        <v>0</v>
      </c>
      <c r="EM52" s="131" t="str">
        <f>Seniori!EM18</f>
        <v>x</v>
      </c>
      <c r="EN52" s="131">
        <f>Seniori!EN18</f>
        <v>0</v>
      </c>
      <c r="EO52" s="131">
        <f>Seniori!EO18</f>
        <v>0</v>
      </c>
      <c r="EP52" s="131">
        <f>Seniori!EP18</f>
        <v>0</v>
      </c>
      <c r="EQ52" s="131">
        <f>Seniori!EQ18</f>
        <v>0</v>
      </c>
      <c r="ER52" s="131">
        <f>Seniori!ER18</f>
        <v>0</v>
      </c>
      <c r="ES52" s="131">
        <f>Seniori!ES18</f>
        <v>0</v>
      </c>
      <c r="ET52" s="131">
        <f>Seniori!ET18</f>
        <v>0</v>
      </c>
      <c r="EU52" s="131">
        <f>Seniori!EU18</f>
        <v>0</v>
      </c>
      <c r="EV52" s="131">
        <f>Seniori!EV18</f>
        <v>0</v>
      </c>
      <c r="EW52" s="131">
        <f>Seniori!EW18</f>
        <v>5</v>
      </c>
      <c r="EX52" s="131">
        <f>Seniori!EX18</f>
        <v>0</v>
      </c>
      <c r="EY52" s="131">
        <f>Seniori!EY18</f>
        <v>0</v>
      </c>
      <c r="EZ52" s="131">
        <f>Seniori!EZ18</f>
        <v>0</v>
      </c>
      <c r="FA52" s="131">
        <f>Seniori!FA18</f>
        <v>0</v>
      </c>
      <c r="FB52" s="131">
        <f>Seniori!FB18</f>
        <v>0</v>
      </c>
      <c r="FC52" s="131">
        <f>Seniori!FC18</f>
        <v>0</v>
      </c>
      <c r="FD52" s="131">
        <f>Seniori!FD18</f>
        <v>0</v>
      </c>
      <c r="FE52" s="131">
        <f>Seniori!FE18</f>
        <v>0</v>
      </c>
      <c r="FF52" s="131">
        <f>Seniori!FF18</f>
        <v>0</v>
      </c>
      <c r="FG52" s="131">
        <f>Seniori!FG18</f>
        <v>0</v>
      </c>
      <c r="FH52" s="131">
        <f>Seniori!FH18</f>
        <v>0</v>
      </c>
      <c r="FI52" s="131">
        <f>Seniori!FI18</f>
        <v>0</v>
      </c>
      <c r="FJ52" s="131">
        <f>Seniori!FJ18</f>
        <v>0</v>
      </c>
      <c r="FK52" s="131">
        <f>Seniori!FK18</f>
        <v>0</v>
      </c>
      <c r="FL52" s="131">
        <f>Seniori!FL18</f>
        <v>0</v>
      </c>
      <c r="FM52" s="131">
        <f>Seniori!FM18</f>
        <v>0</v>
      </c>
      <c r="FN52" s="131">
        <f>Seniori!FN18</f>
        <v>0</v>
      </c>
      <c r="FO52" s="131">
        <f>Seniori!FO18</f>
        <v>0</v>
      </c>
      <c r="FP52" s="131">
        <f>Seniori!FP18</f>
        <v>0</v>
      </c>
      <c r="FQ52" s="131">
        <f>Seniori!FQ18</f>
        <v>0</v>
      </c>
      <c r="FR52" s="131">
        <f>Seniori!FR18</f>
        <v>0</v>
      </c>
      <c r="FS52" s="131">
        <f>Seniori!FS18</f>
        <v>0</v>
      </c>
      <c r="FT52" s="131">
        <f>Seniori!FT18</f>
        <v>0</v>
      </c>
      <c r="FU52" s="131">
        <f>Seniori!FU18</f>
        <v>0</v>
      </c>
      <c r="FV52" s="131">
        <f>Seniori!FV18</f>
        <v>0</v>
      </c>
      <c r="FW52" s="131">
        <f>Seniori!FW18</f>
        <v>0</v>
      </c>
      <c r="FX52" s="131">
        <f>Seniori!FX18</f>
        <v>0</v>
      </c>
      <c r="FY52" s="131">
        <f>Seniori!FY18</f>
        <v>0</v>
      </c>
      <c r="FZ52" s="131">
        <f>Seniori!FZ18</f>
        <v>0</v>
      </c>
      <c r="GA52" s="131">
        <f>Seniori!GA18</f>
        <v>0</v>
      </c>
      <c r="GB52" s="131">
        <f>Seniori!GB18</f>
        <v>0</v>
      </c>
      <c r="GC52" s="131">
        <f>Seniori!GC18</f>
        <v>0</v>
      </c>
      <c r="GD52" s="131">
        <f>Seniori!GD18</f>
        <v>0</v>
      </c>
      <c r="GE52" s="131">
        <f>Seniori!GE18</f>
        <v>0</v>
      </c>
      <c r="GF52" s="131">
        <f>Seniori!GF18</f>
        <v>0</v>
      </c>
      <c r="GG52" s="131">
        <f>Seniori!GG18</f>
        <v>0</v>
      </c>
      <c r="GH52" s="131">
        <f>Seniori!GH18</f>
        <v>0</v>
      </c>
      <c r="GI52" s="131">
        <f>Seniori!GI18</f>
        <v>0</v>
      </c>
      <c r="GJ52" s="131">
        <f>Seniori!GJ18</f>
        <v>0</v>
      </c>
      <c r="GK52" s="131">
        <f>Seniori!GK18</f>
        <v>0</v>
      </c>
      <c r="GL52" s="131">
        <f>Seniori!GL18</f>
        <v>0</v>
      </c>
      <c r="GM52" s="131">
        <f>Seniori!GM18</f>
        <v>0</v>
      </c>
      <c r="GN52" s="131">
        <f>Seniori!GN18</f>
        <v>0</v>
      </c>
      <c r="GO52" s="131">
        <f>Seniori!GO18</f>
        <v>0</v>
      </c>
      <c r="GP52" s="131">
        <f>Seniori!GP18</f>
        <v>0</v>
      </c>
      <c r="GQ52" s="131">
        <f>Seniori!GQ18</f>
        <v>0</v>
      </c>
      <c r="GR52" s="131">
        <f>Seniori!GR18</f>
        <v>0</v>
      </c>
      <c r="GS52" s="131">
        <f>Seniori!GS18</f>
        <v>0</v>
      </c>
      <c r="GT52" s="131">
        <f>Seniori!GT18</f>
        <v>0</v>
      </c>
      <c r="GU52" s="131">
        <f>Seniori!GU18</f>
        <v>0</v>
      </c>
      <c r="GV52" s="131">
        <f>Seniori!GV18</f>
        <v>0</v>
      </c>
      <c r="GW52" s="131">
        <f>Seniori!GW18</f>
        <v>0</v>
      </c>
      <c r="GX52" s="131">
        <f>Seniori!GX18</f>
        <v>0</v>
      </c>
      <c r="GY52" s="131">
        <f>Seniori!GY18</f>
        <v>0</v>
      </c>
      <c r="GZ52" s="131">
        <f>Seniori!GZ18</f>
        <v>0</v>
      </c>
      <c r="HA52" s="131">
        <f>Seniori!HA18</f>
        <v>0</v>
      </c>
      <c r="HB52" s="131">
        <f>Seniori!HB18</f>
        <v>0</v>
      </c>
      <c r="HC52" s="131">
        <f>Seniori!HC18</f>
        <v>0</v>
      </c>
      <c r="HD52" s="131">
        <f>Seniori!HD18</f>
        <v>0</v>
      </c>
      <c r="HE52" s="131">
        <f>Seniori!HE18</f>
        <v>0</v>
      </c>
      <c r="HF52" s="131">
        <f>Seniori!HF18</f>
        <v>0</v>
      </c>
      <c r="HG52" s="131">
        <f>Seniori!HG18</f>
        <v>0</v>
      </c>
      <c r="HH52" s="131">
        <f>Seniori!HH18</f>
        <v>0</v>
      </c>
      <c r="HI52" s="131">
        <f>Seniori!HI18</f>
        <v>0</v>
      </c>
      <c r="HJ52" s="131">
        <f>Seniori!HJ18</f>
        <v>0</v>
      </c>
      <c r="HK52" s="131">
        <f>Seniori!HK18</f>
        <v>0</v>
      </c>
      <c r="HL52" s="131">
        <f>Seniori!HL18</f>
        <v>0</v>
      </c>
      <c r="HM52" s="131">
        <f>Seniori!HM18</f>
        <v>0</v>
      </c>
      <c r="HN52" s="131">
        <f>Seniori!HN18</f>
        <v>0</v>
      </c>
      <c r="HO52" s="131">
        <f>Seniori!HO18</f>
        <v>0</v>
      </c>
      <c r="HP52" s="131">
        <f>Seniori!HP18</f>
        <v>0</v>
      </c>
      <c r="HQ52" s="131">
        <f>Seniori!HQ18</f>
        <v>0</v>
      </c>
      <c r="HR52" s="131">
        <f>Seniori!HR18</f>
        <v>0</v>
      </c>
      <c r="HS52" s="131">
        <f>Seniori!HS18</f>
        <v>0</v>
      </c>
      <c r="HT52" s="131">
        <f>Seniori!HT18</f>
        <v>0</v>
      </c>
      <c r="HU52" s="131">
        <f>Seniori!HU18</f>
        <v>0</v>
      </c>
      <c r="HV52" s="131">
        <f>Seniori!HV18</f>
        <v>0</v>
      </c>
      <c r="HW52" s="131">
        <f>Seniori!HW18</f>
        <v>0</v>
      </c>
      <c r="HX52" s="131">
        <f>Seniori!HX18</f>
        <v>0</v>
      </c>
      <c r="HY52" s="131">
        <f>Seniori!HY18</f>
        <v>0</v>
      </c>
      <c r="HZ52" s="131">
        <f>Seniori!HZ18</f>
        <v>0</v>
      </c>
      <c r="IA52" s="131">
        <f>Seniori!IA18</f>
        <v>0</v>
      </c>
      <c r="IB52" s="131">
        <f>Seniori!IB18</f>
        <v>0</v>
      </c>
      <c r="IC52" s="131">
        <f>Seniori!IC18</f>
        <v>0</v>
      </c>
      <c r="ID52" s="131">
        <f>Seniori!ID18</f>
        <v>0</v>
      </c>
      <c r="IE52" s="131">
        <f>Seniori!IE18</f>
        <v>0</v>
      </c>
      <c r="IF52" s="131">
        <f>Seniori!IF18</f>
        <v>0</v>
      </c>
      <c r="IG52" s="131">
        <f>Seniori!IG18</f>
        <v>0</v>
      </c>
      <c r="IH52" s="131">
        <f>Seniori!IH18</f>
        <v>0</v>
      </c>
      <c r="II52" s="131">
        <f>Seniori!II18</f>
        <v>0</v>
      </c>
      <c r="IJ52" s="131">
        <f>Seniori!IJ18</f>
        <v>0</v>
      </c>
      <c r="IK52" s="131">
        <f>Seniori!IK18</f>
        <v>0</v>
      </c>
      <c r="IL52" s="131">
        <f>Seniori!IL18</f>
        <v>0</v>
      </c>
      <c r="IM52" s="131">
        <f>Seniori!IM18</f>
        <v>0</v>
      </c>
      <c r="IN52" s="131">
        <f>Seniori!IN18</f>
        <v>0</v>
      </c>
      <c r="IO52" s="131">
        <f>Seniori!IO18</f>
        <v>4</v>
      </c>
      <c r="IP52" s="131">
        <f>Seniori!IP18</f>
        <v>0</v>
      </c>
      <c r="IQ52" s="131">
        <f>Seniori!IQ18</f>
        <v>0</v>
      </c>
      <c r="IR52" s="131">
        <f>Seniori!IR18</f>
        <v>0</v>
      </c>
      <c r="IS52" s="131">
        <f>Seniori!IS18</f>
        <v>0</v>
      </c>
      <c r="IT52" s="131">
        <f>Seniori!IT18</f>
        <v>0</v>
      </c>
      <c r="IU52" s="131">
        <f>Seniori!IU18</f>
        <v>5</v>
      </c>
      <c r="IV52" s="131">
        <f>Seniori!IV18</f>
        <v>0</v>
      </c>
      <c r="IW52" s="131">
        <f>Seniori!IW18</f>
        <v>0</v>
      </c>
      <c r="IX52" s="131">
        <f>Seniori!IX18</f>
        <v>8</v>
      </c>
      <c r="IY52" s="131">
        <f>Seniori!IY18</f>
        <v>0</v>
      </c>
      <c r="IZ52" s="131">
        <f>Seniori!IZ18</f>
        <v>0</v>
      </c>
      <c r="JA52" s="131">
        <f>Seniori!JA18</f>
        <v>0</v>
      </c>
      <c r="JB52" s="131">
        <f>Seniori!JB18</f>
        <v>0</v>
      </c>
      <c r="JC52" s="131">
        <f>Seniori!JC18</f>
        <v>0</v>
      </c>
      <c r="JD52" s="131">
        <f>Seniori!JD18</f>
        <v>0</v>
      </c>
      <c r="JE52" s="131">
        <f>Seniori!JE18</f>
        <v>0</v>
      </c>
      <c r="JF52" s="131">
        <f>Seniori!JF18</f>
        <v>0</v>
      </c>
      <c r="JG52" s="131">
        <f>Seniori!JG18</f>
        <v>0</v>
      </c>
      <c r="JH52" s="131">
        <f>Seniori!JH18</f>
        <v>0</v>
      </c>
      <c r="JI52" s="131">
        <f>Seniori!JI18</f>
        <v>0</v>
      </c>
      <c r="JJ52" s="131">
        <f>Seniori!JJ18</f>
        <v>0</v>
      </c>
      <c r="JK52" s="131">
        <f>Seniori!JK18</f>
        <v>0</v>
      </c>
      <c r="JL52" s="131">
        <f>Seniori!JL18</f>
        <v>0</v>
      </c>
      <c r="JM52" s="131">
        <f>Seniori!JM18</f>
        <v>0</v>
      </c>
      <c r="JN52" s="131">
        <f>Seniori!JN18</f>
        <v>0</v>
      </c>
      <c r="JO52" s="131">
        <f>Seniori!JO18</f>
        <v>0</v>
      </c>
      <c r="JP52" s="131">
        <f>Seniori!JP18</f>
        <v>0</v>
      </c>
      <c r="JQ52" s="131">
        <f>Seniori!JQ18</f>
        <v>0</v>
      </c>
      <c r="JR52" s="131">
        <f>Seniori!JR18</f>
        <v>0</v>
      </c>
      <c r="JS52" s="131">
        <f>Seniori!JS18</f>
        <v>0</v>
      </c>
      <c r="JT52" s="131">
        <f>Seniori!JT18</f>
        <v>0</v>
      </c>
      <c r="JU52" s="131">
        <f>Seniori!JU18</f>
        <v>0</v>
      </c>
      <c r="JV52" s="131">
        <f>Seniori!JV18</f>
        <v>0</v>
      </c>
      <c r="JW52" s="131">
        <f>Seniori!JW18</f>
        <v>0</v>
      </c>
      <c r="JX52" s="131">
        <f>Seniori!JX18</f>
        <v>0</v>
      </c>
      <c r="JY52" s="131">
        <f>Seniori!JY18</f>
        <v>0</v>
      </c>
      <c r="JZ52" s="131">
        <f>Seniori!JZ18</f>
        <v>0</v>
      </c>
      <c r="KA52" s="131">
        <f>Seniori!KA18</f>
        <v>0</v>
      </c>
      <c r="KB52" s="131">
        <f>Seniori!KB18</f>
        <v>0</v>
      </c>
      <c r="KC52" s="131">
        <f>Seniori!KC18</f>
        <v>0</v>
      </c>
      <c r="KD52" s="131">
        <f>Seniori!KD18</f>
        <v>0</v>
      </c>
      <c r="KE52" s="131">
        <f>Seniori!KE18</f>
        <v>0</v>
      </c>
      <c r="KF52" s="131">
        <f>Seniori!KF18</f>
        <v>0</v>
      </c>
      <c r="KG52" s="131">
        <f>Seniori!KG18</f>
        <v>0</v>
      </c>
      <c r="KH52" s="131">
        <f>Seniori!KH18</f>
        <v>0</v>
      </c>
      <c r="KI52" s="131">
        <f>Seniori!KI18</f>
        <v>0</v>
      </c>
      <c r="KJ52" s="131">
        <f>Seniori!KJ18</f>
        <v>0</v>
      </c>
      <c r="KK52" s="131">
        <f>Seniori!KK18</f>
        <v>0</v>
      </c>
      <c r="KL52" s="131">
        <f>Seniori!KL18</f>
        <v>0</v>
      </c>
      <c r="KM52" s="131">
        <f>Seniori!KM18</f>
        <v>0</v>
      </c>
      <c r="KN52" s="131">
        <f>Seniori!KN18</f>
        <v>1</v>
      </c>
      <c r="KO52" s="131">
        <f>Seniori!KO18</f>
        <v>0</v>
      </c>
      <c r="KP52" s="131">
        <f>Seniori!KP18</f>
        <v>0</v>
      </c>
      <c r="KQ52" s="131">
        <f>Seniori!KQ18</f>
        <v>0</v>
      </c>
      <c r="KR52" s="131">
        <f>Seniori!KR18</f>
        <v>0</v>
      </c>
      <c r="KS52" s="131">
        <f>Seniori!KS18</f>
        <v>0</v>
      </c>
      <c r="KT52" s="131">
        <f>Seniori!KT18</f>
        <v>0</v>
      </c>
      <c r="KU52" s="131">
        <f>Seniori!KU18</f>
        <v>0</v>
      </c>
      <c r="KV52" s="131">
        <f>Seniori!KV18</f>
        <v>0</v>
      </c>
      <c r="KW52" s="131">
        <f>Seniori!KW18</f>
        <v>0</v>
      </c>
      <c r="KX52" s="131">
        <f>Seniori!KX18</f>
        <v>0</v>
      </c>
      <c r="KY52" s="131">
        <f>Seniori!KY18</f>
        <v>0</v>
      </c>
      <c r="KZ52" s="131">
        <f>Seniori!KZ18</f>
        <v>0</v>
      </c>
      <c r="LA52" s="131">
        <f>Seniori!LA18</f>
        <v>0</v>
      </c>
      <c r="LB52" s="131">
        <f>Seniori!LB18</f>
        <v>0</v>
      </c>
      <c r="LC52" s="131">
        <f>Seniori!LC18</f>
        <v>0</v>
      </c>
      <c r="LD52" s="131">
        <f>Seniori!LD18</f>
        <v>0</v>
      </c>
      <c r="LE52" s="131">
        <f>Seniori!LE18</f>
        <v>0</v>
      </c>
      <c r="LF52" s="131">
        <f>Seniori!LF18</f>
        <v>0</v>
      </c>
      <c r="LG52" s="131">
        <f>Seniori!LG18</f>
        <v>0</v>
      </c>
      <c r="LH52" s="131">
        <f>Seniori!LH18</f>
        <v>0</v>
      </c>
      <c r="LI52" s="131">
        <f>Seniori!LI18</f>
        <v>0</v>
      </c>
      <c r="LJ52" s="131">
        <f>Seniori!LJ18</f>
        <v>0</v>
      </c>
      <c r="LK52" s="131">
        <f>Seniori!LK18</f>
        <v>0</v>
      </c>
      <c r="LL52" s="131">
        <f>Seniori!LL18</f>
        <v>0</v>
      </c>
      <c r="LM52" s="131">
        <f>Seniori!LM18</f>
        <v>0</v>
      </c>
      <c r="LN52" s="131">
        <f>Seniori!LN18</f>
        <v>0</v>
      </c>
      <c r="LO52" s="131">
        <f>Seniori!LO18</f>
        <v>0</v>
      </c>
      <c r="LP52" s="131">
        <f>Seniori!LP18</f>
        <v>0</v>
      </c>
      <c r="LQ52" s="131">
        <f>Seniori!LQ18</f>
        <v>0</v>
      </c>
      <c r="LR52" s="131">
        <f>Seniori!LR18</f>
        <v>0</v>
      </c>
      <c r="LS52" s="131">
        <f>Seniori!LS18</f>
        <v>0</v>
      </c>
      <c r="LT52" s="131">
        <f>Seniori!LT18</f>
        <v>0</v>
      </c>
      <c r="LU52" s="131">
        <f>Seniori!LU18</f>
        <v>0</v>
      </c>
      <c r="LV52" s="131">
        <f>Seniori!LV18</f>
        <v>0</v>
      </c>
      <c r="LW52" s="131">
        <f>Seniori!LW18</f>
        <v>0</v>
      </c>
      <c r="LX52" s="131"/>
      <c r="LY52" s="131">
        <f>Seniori!LY18</f>
        <v>0</v>
      </c>
      <c r="LZ52" s="131">
        <f>Seniori!LZ18</f>
        <v>0</v>
      </c>
      <c r="MA52" s="131">
        <f>Seniori!MA18</f>
        <v>0</v>
      </c>
      <c r="MB52" s="131">
        <f>Seniori!MB18</f>
        <v>0</v>
      </c>
      <c r="MC52" s="131">
        <f>Seniori!MC18</f>
        <v>0</v>
      </c>
      <c r="MD52" s="131">
        <f>Seniori!MD18</f>
        <v>0</v>
      </c>
      <c r="ME52" s="131">
        <f>Seniori!ME18</f>
        <v>0</v>
      </c>
    </row>
    <row r="53" spans="1:343" s="1" customFormat="1" ht="18" customHeight="1" x14ac:dyDescent="0.2">
      <c r="A53" s="12"/>
      <c r="B53" s="32"/>
      <c r="C53" s="9"/>
      <c r="E53" s="84" t="s">
        <v>213</v>
      </c>
      <c r="F53" s="1">
        <v>8872</v>
      </c>
      <c r="G53" s="9" t="s">
        <v>225</v>
      </c>
      <c r="H53" s="84"/>
      <c r="I53" s="1">
        <f>SUM(K53:ME53)</f>
        <v>17</v>
      </c>
      <c r="J53" s="39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6" t="s">
        <v>241</v>
      </c>
      <c r="EQ53" s="131"/>
      <c r="ER53" s="131"/>
      <c r="ES53" s="131"/>
      <c r="ET53" s="131"/>
      <c r="EU53" s="131"/>
      <c r="EV53" s="131"/>
      <c r="EW53" s="131"/>
      <c r="EX53" s="131"/>
      <c r="EY53" s="131">
        <v>2</v>
      </c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6" t="s">
        <v>241</v>
      </c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 t="s">
        <v>241</v>
      </c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>
        <v>2</v>
      </c>
      <c r="JL53" s="131">
        <v>2</v>
      </c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>
        <v>1</v>
      </c>
      <c r="JY53" s="131">
        <v>2</v>
      </c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6" t="s">
        <v>241</v>
      </c>
      <c r="KN53" s="131"/>
      <c r="KO53" s="131"/>
      <c r="KP53" s="131"/>
      <c r="KQ53" s="131"/>
      <c r="KR53" s="131"/>
      <c r="KS53" s="131"/>
      <c r="KT53" s="136" t="s">
        <v>241</v>
      </c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>
        <v>3</v>
      </c>
      <c r="LN53" s="131">
        <v>2</v>
      </c>
      <c r="LO53" s="131"/>
      <c r="LP53" s="131"/>
      <c r="LQ53" s="131"/>
      <c r="LR53" s="131"/>
      <c r="LS53" s="131"/>
      <c r="LT53" s="131"/>
      <c r="LU53" s="131"/>
      <c r="LV53" s="131"/>
      <c r="LW53" s="131">
        <v>3</v>
      </c>
      <c r="LX53" s="131" t="s">
        <v>241</v>
      </c>
      <c r="LY53" s="131"/>
      <c r="LZ53" s="131"/>
      <c r="MA53" s="131"/>
      <c r="MB53" s="131"/>
      <c r="MC53" s="131"/>
      <c r="MD53" s="131"/>
      <c r="ME53" s="131"/>
    </row>
    <row r="54" spans="1:343" s="1" customFormat="1" ht="18" customHeight="1" x14ac:dyDescent="0.2">
      <c r="A54" s="12">
        <v>42</v>
      </c>
      <c r="B54" s="11" t="s">
        <v>422</v>
      </c>
      <c r="C54" s="1">
        <v>11826</v>
      </c>
      <c r="D54" s="1">
        <v>2018</v>
      </c>
      <c r="E54" t="s">
        <v>57</v>
      </c>
      <c r="F54" s="1">
        <v>135</v>
      </c>
      <c r="G54" s="1" t="s">
        <v>222</v>
      </c>
      <c r="H54" t="s">
        <v>26</v>
      </c>
      <c r="I54" s="1">
        <f>SUM(K54:ME54)</f>
        <v>39.6</v>
      </c>
      <c r="J54" s="12">
        <f>Tabuľka3[[#This Row],[Stĺpec9]]</f>
        <v>39.6</v>
      </c>
      <c r="K54" s="131">
        <f>Seniori!K42</f>
        <v>0</v>
      </c>
      <c r="L54" s="131">
        <f>Seniori!L42</f>
        <v>0</v>
      </c>
      <c r="M54" s="131">
        <f>Seniori!M42</f>
        <v>0</v>
      </c>
      <c r="N54" s="131">
        <f>Seniori!N42</f>
        <v>0</v>
      </c>
      <c r="O54" s="131">
        <f>Seniori!O42</f>
        <v>0</v>
      </c>
      <c r="P54" s="131">
        <f>Seniori!P42</f>
        <v>0</v>
      </c>
      <c r="Q54" s="131">
        <f>Seniori!Q42</f>
        <v>0</v>
      </c>
      <c r="R54" s="131">
        <f>Seniori!R42</f>
        <v>0</v>
      </c>
      <c r="S54" s="131">
        <f>Seniori!S42</f>
        <v>0</v>
      </c>
      <c r="T54" s="131">
        <f>Seniori!T42</f>
        <v>0</v>
      </c>
      <c r="U54" s="131">
        <f>Seniori!U42</f>
        <v>0</v>
      </c>
      <c r="V54" s="131">
        <f>Seniori!V42</f>
        <v>0</v>
      </c>
      <c r="W54" s="131">
        <f>Seniori!W42</f>
        <v>0</v>
      </c>
      <c r="X54" s="131">
        <f>Seniori!X42</f>
        <v>0</v>
      </c>
      <c r="Y54" s="131">
        <f>Seniori!Y42</f>
        <v>0</v>
      </c>
      <c r="Z54" s="131">
        <f>Seniori!Z42</f>
        <v>0</v>
      </c>
      <c r="AA54" s="131">
        <f>Seniori!AA42</f>
        <v>0</v>
      </c>
      <c r="AB54" s="131">
        <f>Seniori!AB42</f>
        <v>0</v>
      </c>
      <c r="AC54" s="131">
        <f>Seniori!AC42</f>
        <v>0</v>
      </c>
      <c r="AD54" s="131">
        <f>Seniori!AD42</f>
        <v>0</v>
      </c>
      <c r="AE54" s="131">
        <f>Seniori!AE42</f>
        <v>0</v>
      </c>
      <c r="AF54" s="131">
        <f>Seniori!AF42</f>
        <v>0</v>
      </c>
      <c r="AG54" s="131">
        <f>Seniori!AG42</f>
        <v>0</v>
      </c>
      <c r="AH54" s="131">
        <f>Seniori!AH42</f>
        <v>0</v>
      </c>
      <c r="AI54" s="131">
        <f>Seniori!AI42</f>
        <v>0</v>
      </c>
      <c r="AJ54" s="131">
        <f>Seniori!AJ42</f>
        <v>0</v>
      </c>
      <c r="AK54" s="131">
        <f>Seniori!AK42</f>
        <v>0</v>
      </c>
      <c r="AL54" s="131">
        <f>Seniori!AL42</f>
        <v>0</v>
      </c>
      <c r="AM54" s="131">
        <f>Seniori!AM42</f>
        <v>0</v>
      </c>
      <c r="AN54" s="131">
        <f>Seniori!AN42</f>
        <v>0</v>
      </c>
      <c r="AO54" s="131">
        <f>Seniori!AO42</f>
        <v>0</v>
      </c>
      <c r="AP54" s="131">
        <f>Seniori!AP42</f>
        <v>0</v>
      </c>
      <c r="AQ54" s="131">
        <f>Seniori!AQ42</f>
        <v>0</v>
      </c>
      <c r="AR54" s="131">
        <f>Seniori!AR42</f>
        <v>0</v>
      </c>
      <c r="AS54" s="131">
        <f>Seniori!AS42</f>
        <v>0</v>
      </c>
      <c r="AT54" s="131">
        <f>Seniori!AT42</f>
        <v>0</v>
      </c>
      <c r="AU54" s="131">
        <f>Seniori!AU42</f>
        <v>0</v>
      </c>
      <c r="AV54" s="131">
        <f>Seniori!AV42</f>
        <v>0</v>
      </c>
      <c r="AW54" s="131">
        <f>Seniori!AW42</f>
        <v>0</v>
      </c>
      <c r="AX54" s="131">
        <f>Seniori!AX42</f>
        <v>0</v>
      </c>
      <c r="AY54" s="131">
        <f>Seniori!AY42</f>
        <v>0</v>
      </c>
      <c r="AZ54" s="131">
        <f>Seniori!AZ42</f>
        <v>0</v>
      </c>
      <c r="BA54" s="131">
        <f>Seniori!BA42</f>
        <v>0</v>
      </c>
      <c r="BB54" s="131">
        <f>Seniori!BB42</f>
        <v>0</v>
      </c>
      <c r="BC54" s="131">
        <f>Seniori!BC42</f>
        <v>0</v>
      </c>
      <c r="BD54" s="131">
        <f>Seniori!BD42</f>
        <v>0</v>
      </c>
      <c r="BE54" s="131">
        <f>Seniori!BE42</f>
        <v>0</v>
      </c>
      <c r="BF54" s="131">
        <f>Seniori!BF42</f>
        <v>0</v>
      </c>
      <c r="BG54" s="131">
        <f>Seniori!BG42</f>
        <v>0</v>
      </c>
      <c r="BH54" s="131">
        <f>Seniori!BH42</f>
        <v>0</v>
      </c>
      <c r="BI54" s="131">
        <f>Seniori!BI42</f>
        <v>0</v>
      </c>
      <c r="BJ54" s="131">
        <f>Seniori!BJ42</f>
        <v>0</v>
      </c>
      <c r="BK54" s="131">
        <f>Seniori!BK42</f>
        <v>0</v>
      </c>
      <c r="BL54" s="131">
        <f>Seniori!BL42</f>
        <v>0</v>
      </c>
      <c r="BM54" s="131">
        <f>Seniori!BM42</f>
        <v>0</v>
      </c>
      <c r="BN54" s="131">
        <f>Seniori!BN42</f>
        <v>0</v>
      </c>
      <c r="BO54" s="131">
        <f>Seniori!BO42</f>
        <v>0</v>
      </c>
      <c r="BP54" s="131">
        <f>Seniori!BP42</f>
        <v>0</v>
      </c>
      <c r="BQ54" s="131">
        <f>Seniori!BQ42</f>
        <v>0</v>
      </c>
      <c r="BR54" s="131">
        <f>Seniori!BR42</f>
        <v>0</v>
      </c>
      <c r="BS54" s="131">
        <f>Seniori!BS42</f>
        <v>0</v>
      </c>
      <c r="BT54" s="131">
        <f>Seniori!BT42</f>
        <v>0</v>
      </c>
      <c r="BU54" s="131">
        <f>Seniori!BU42</f>
        <v>0</v>
      </c>
      <c r="BV54" s="131">
        <f>Seniori!BV42</f>
        <v>0</v>
      </c>
      <c r="BW54" s="131">
        <f>Seniori!BW42</f>
        <v>0</v>
      </c>
      <c r="BX54" s="131">
        <f>Seniori!BX42</f>
        <v>0</v>
      </c>
      <c r="BY54" s="131">
        <f>Seniori!BY42</f>
        <v>0</v>
      </c>
      <c r="BZ54" s="131">
        <f>Seniori!BZ42</f>
        <v>0</v>
      </c>
      <c r="CA54" s="131">
        <f>Seniori!CA42</f>
        <v>0</v>
      </c>
      <c r="CB54" s="131">
        <f>Seniori!CB42</f>
        <v>0</v>
      </c>
      <c r="CC54" s="131">
        <f>Seniori!CC42</f>
        <v>0</v>
      </c>
      <c r="CD54" s="131">
        <f>Seniori!CD42</f>
        <v>0</v>
      </c>
      <c r="CE54" s="131">
        <f>Seniori!CE42</f>
        <v>0</v>
      </c>
      <c r="CF54" s="131">
        <f>Seniori!CF42</f>
        <v>0</v>
      </c>
      <c r="CG54" s="131">
        <f>Seniori!CG42</f>
        <v>0</v>
      </c>
      <c r="CH54" s="131">
        <f>Seniori!CH42</f>
        <v>0</v>
      </c>
      <c r="CI54" s="131">
        <f>Seniori!CI42</f>
        <v>0</v>
      </c>
      <c r="CJ54" s="131">
        <f>Seniori!CJ42</f>
        <v>0</v>
      </c>
      <c r="CK54" s="131">
        <f>Seniori!CK42</f>
        <v>0</v>
      </c>
      <c r="CL54" s="131">
        <f>Seniori!CL42</f>
        <v>0</v>
      </c>
      <c r="CM54" s="131">
        <f>Seniori!CM42</f>
        <v>0</v>
      </c>
      <c r="CN54" s="131">
        <f>Seniori!CN42</f>
        <v>0</v>
      </c>
      <c r="CO54" s="131">
        <f>Seniori!CO42</f>
        <v>0</v>
      </c>
      <c r="CP54" s="131">
        <f>Seniori!CP42</f>
        <v>0</v>
      </c>
      <c r="CQ54" s="131">
        <f>Seniori!CQ42</f>
        <v>0</v>
      </c>
      <c r="CR54" s="131">
        <f>Seniori!CR42</f>
        <v>0</v>
      </c>
      <c r="CS54" s="131">
        <f>Seniori!CS42</f>
        <v>0</v>
      </c>
      <c r="CT54" s="131">
        <f>Seniori!CT42</f>
        <v>0</v>
      </c>
      <c r="CU54" s="131">
        <f>Seniori!CU42</f>
        <v>0</v>
      </c>
      <c r="CV54" s="131">
        <f>Seniori!CV42</f>
        <v>0</v>
      </c>
      <c r="CW54" s="131">
        <f>Seniori!CW42</f>
        <v>0</v>
      </c>
      <c r="CX54" s="131">
        <f>Seniori!CX42</f>
        <v>0</v>
      </c>
      <c r="CY54" s="131">
        <f>Seniori!CY42</f>
        <v>0</v>
      </c>
      <c r="CZ54" s="131">
        <f>Seniori!CZ42</f>
        <v>0</v>
      </c>
      <c r="DA54" s="131">
        <f>Seniori!DA42</f>
        <v>2</v>
      </c>
      <c r="DB54" s="131">
        <f>Seniori!DB42</f>
        <v>0</v>
      </c>
      <c r="DC54" s="131">
        <f>Seniori!DC42</f>
        <v>0</v>
      </c>
      <c r="DD54" s="131">
        <f>Seniori!DD42</f>
        <v>0</v>
      </c>
      <c r="DE54" s="131">
        <f>Seniori!DE42</f>
        <v>0</v>
      </c>
      <c r="DF54" s="131">
        <f>Seniori!DF42</f>
        <v>0</v>
      </c>
      <c r="DG54" s="131">
        <f>Seniori!DG42</f>
        <v>0</v>
      </c>
      <c r="DH54" s="131">
        <f>Seniori!DH42</f>
        <v>0</v>
      </c>
      <c r="DI54" s="131">
        <f>Seniori!DI42</f>
        <v>1</v>
      </c>
      <c r="DJ54" s="131">
        <f>Seniori!DJ42</f>
        <v>0</v>
      </c>
      <c r="DK54" s="131">
        <f>Seniori!DK42</f>
        <v>0</v>
      </c>
      <c r="DL54" s="131">
        <f>Seniori!DL42</f>
        <v>0</v>
      </c>
      <c r="DM54" s="131">
        <f>Seniori!DM42</f>
        <v>0</v>
      </c>
      <c r="DN54" s="131">
        <f>Seniori!DN42</f>
        <v>0</v>
      </c>
      <c r="DO54" s="131">
        <f>Seniori!DO42</f>
        <v>0</v>
      </c>
      <c r="DP54" s="131">
        <f>Seniori!DP42</f>
        <v>0</v>
      </c>
      <c r="DQ54" s="131">
        <f>Seniori!DQ42</f>
        <v>0</v>
      </c>
      <c r="DR54" s="131">
        <f>Seniori!DR42</f>
        <v>0</v>
      </c>
      <c r="DS54" s="131">
        <f>Seniori!DS42</f>
        <v>0</v>
      </c>
      <c r="DT54" s="131">
        <f>Seniori!DT42</f>
        <v>0</v>
      </c>
      <c r="DU54" s="131">
        <f>Seniori!DU42</f>
        <v>0</v>
      </c>
      <c r="DV54" s="131">
        <f>Seniori!DV42</f>
        <v>0</v>
      </c>
      <c r="DW54" s="131">
        <f>Seniori!DW42</f>
        <v>0</v>
      </c>
      <c r="DX54" s="131">
        <f>Seniori!DX42</f>
        <v>0</v>
      </c>
      <c r="DY54" s="131">
        <f>Seniori!DY42</f>
        <v>0</v>
      </c>
      <c r="DZ54" s="131">
        <f>Seniori!DZ42</f>
        <v>0</v>
      </c>
      <c r="EA54" s="131">
        <f>Seniori!EA42</f>
        <v>0</v>
      </c>
      <c r="EB54" s="131">
        <f>Seniori!EB42</f>
        <v>0</v>
      </c>
      <c r="EC54" s="131">
        <f>Seniori!EC42</f>
        <v>0</v>
      </c>
      <c r="ED54" s="131">
        <f>Seniori!ED42</f>
        <v>0</v>
      </c>
      <c r="EE54" s="131">
        <f>Seniori!EE42</f>
        <v>0</v>
      </c>
      <c r="EF54" s="131">
        <f>Seniori!EF42</f>
        <v>0</v>
      </c>
      <c r="EG54" s="131">
        <f>Seniori!EG42</f>
        <v>0</v>
      </c>
      <c r="EH54" s="131">
        <f>Seniori!EH42</f>
        <v>0</v>
      </c>
      <c r="EI54" s="131">
        <f>Seniori!EI42</f>
        <v>0</v>
      </c>
      <c r="EJ54" s="131">
        <f>Seniori!EJ42</f>
        <v>0</v>
      </c>
      <c r="EK54" s="131">
        <f>Seniori!EK42</f>
        <v>0</v>
      </c>
      <c r="EL54" s="131">
        <f>Seniori!EL42</f>
        <v>0</v>
      </c>
      <c r="EM54" s="131">
        <f>Seniori!EM42</f>
        <v>3.5999999999999996</v>
      </c>
      <c r="EN54" s="131">
        <f>Seniori!EN42</f>
        <v>0</v>
      </c>
      <c r="EO54" s="131">
        <f>Seniori!EO42</f>
        <v>0</v>
      </c>
      <c r="EP54" s="131">
        <f>Seniori!EP42</f>
        <v>0</v>
      </c>
      <c r="EQ54" s="131">
        <f>Seniori!EQ42</f>
        <v>0</v>
      </c>
      <c r="ER54" s="131">
        <f>Seniori!ER42</f>
        <v>0</v>
      </c>
      <c r="ES54" s="131">
        <f>Seniori!ES42</f>
        <v>0</v>
      </c>
      <c r="ET54" s="131">
        <f>Seniori!ET42</f>
        <v>0</v>
      </c>
      <c r="EU54" s="131">
        <f>Seniori!EU42</f>
        <v>0</v>
      </c>
      <c r="EV54" s="131">
        <f>Seniori!EV42</f>
        <v>0</v>
      </c>
      <c r="EW54" s="131">
        <f>Seniori!EW42</f>
        <v>6</v>
      </c>
      <c r="EX54" s="131">
        <f>Seniori!EX42</f>
        <v>0</v>
      </c>
      <c r="EY54" s="131">
        <f>Seniori!EY42</f>
        <v>0</v>
      </c>
      <c r="EZ54" s="131">
        <f>Seniori!EZ42</f>
        <v>0</v>
      </c>
      <c r="FA54" s="131">
        <f>Seniori!FA42</f>
        <v>0</v>
      </c>
      <c r="FB54" s="131">
        <f>Seniori!FB42</f>
        <v>0</v>
      </c>
      <c r="FC54" s="131">
        <f>Seniori!FC42</f>
        <v>0</v>
      </c>
      <c r="FD54" s="131">
        <f>Seniori!FD42</f>
        <v>0</v>
      </c>
      <c r="FE54" s="131">
        <f>Seniori!FE42</f>
        <v>0</v>
      </c>
      <c r="FF54" s="131">
        <f>Seniori!FF42</f>
        <v>0</v>
      </c>
      <c r="FG54" s="131">
        <f>Seniori!FG42</f>
        <v>0</v>
      </c>
      <c r="FH54" s="131">
        <f>Seniori!FH42</f>
        <v>0</v>
      </c>
      <c r="FI54" s="131">
        <f>Seniori!FI42</f>
        <v>0</v>
      </c>
      <c r="FJ54" s="131">
        <f>Seniori!FJ42</f>
        <v>0</v>
      </c>
      <c r="FK54" s="131">
        <f>Seniori!FK42</f>
        <v>0</v>
      </c>
      <c r="FL54" s="131">
        <f>Seniori!FL42</f>
        <v>0</v>
      </c>
      <c r="FM54" s="131">
        <f>Seniori!FM42</f>
        <v>0</v>
      </c>
      <c r="FN54" s="131">
        <f>Seniori!FN42</f>
        <v>0</v>
      </c>
      <c r="FO54" s="131">
        <f>Seniori!FO42</f>
        <v>0</v>
      </c>
      <c r="FP54" s="131">
        <f>Seniori!FP42</f>
        <v>0</v>
      </c>
      <c r="FQ54" s="131">
        <f>Seniori!FQ42</f>
        <v>0</v>
      </c>
      <c r="FR54" s="131">
        <f>Seniori!FR42</f>
        <v>8</v>
      </c>
      <c r="FS54" s="131">
        <f>Seniori!FS42</f>
        <v>0</v>
      </c>
      <c r="FT54" s="131">
        <f>Seniori!FT42</f>
        <v>0</v>
      </c>
      <c r="FU54" s="131">
        <f>Seniori!FU42</f>
        <v>0</v>
      </c>
      <c r="FV54" s="131">
        <f>Seniori!FV42</f>
        <v>0</v>
      </c>
      <c r="FW54" s="131">
        <f>Seniori!FW42</f>
        <v>0</v>
      </c>
      <c r="FX54" s="131">
        <f>Seniori!FX42</f>
        <v>0</v>
      </c>
      <c r="FY54" s="131">
        <f>Seniori!FY42</f>
        <v>0</v>
      </c>
      <c r="FZ54" s="131">
        <f>Seniori!FZ42</f>
        <v>0</v>
      </c>
      <c r="GA54" s="131">
        <f>Seniori!GA42</f>
        <v>0</v>
      </c>
      <c r="GB54" s="131">
        <f>Seniori!GB42</f>
        <v>4</v>
      </c>
      <c r="GC54" s="131">
        <f>Seniori!GC42</f>
        <v>0</v>
      </c>
      <c r="GD54" s="131">
        <f>Seniori!GD42</f>
        <v>0</v>
      </c>
      <c r="GE54" s="131">
        <f>Seniori!GE42</f>
        <v>0</v>
      </c>
      <c r="GF54" s="131">
        <f>Seniori!GF42</f>
        <v>0</v>
      </c>
      <c r="GG54" s="131">
        <f>Seniori!GG42</f>
        <v>0</v>
      </c>
      <c r="GH54" s="131">
        <f>Seniori!GH42</f>
        <v>0</v>
      </c>
      <c r="GI54" s="131">
        <f>Seniori!GI42</f>
        <v>0</v>
      </c>
      <c r="GJ54" s="131">
        <f>Seniori!GJ42</f>
        <v>0</v>
      </c>
      <c r="GK54" s="131">
        <f>Seniori!GK42</f>
        <v>0</v>
      </c>
      <c r="GL54" s="131">
        <f>Seniori!GL42</f>
        <v>0</v>
      </c>
      <c r="GM54" s="131">
        <f>Seniori!GM42</f>
        <v>0</v>
      </c>
      <c r="GN54" s="131">
        <f>Seniori!GN42</f>
        <v>0</v>
      </c>
      <c r="GO54" s="131">
        <f>Seniori!GO42</f>
        <v>0</v>
      </c>
      <c r="GP54" s="131">
        <f>Seniori!GP42</f>
        <v>0</v>
      </c>
      <c r="GQ54" s="131">
        <f>Seniori!GQ42</f>
        <v>0</v>
      </c>
      <c r="GR54" s="131">
        <f>Seniori!GR42</f>
        <v>0</v>
      </c>
      <c r="GS54" s="131">
        <f>Seniori!GS42</f>
        <v>0</v>
      </c>
      <c r="GT54" s="131">
        <f>Seniori!GT42</f>
        <v>0</v>
      </c>
      <c r="GU54" s="131">
        <f>Seniori!GU42</f>
        <v>0</v>
      </c>
      <c r="GV54" s="131">
        <f>Seniori!GV42</f>
        <v>0</v>
      </c>
      <c r="GW54" s="131">
        <f>Seniori!GW42</f>
        <v>0</v>
      </c>
      <c r="GX54" s="131">
        <f>Seniori!GX42</f>
        <v>0</v>
      </c>
      <c r="GY54" s="131">
        <f>Seniori!GY42</f>
        <v>0</v>
      </c>
      <c r="GZ54" s="131">
        <f>Seniori!GZ42</f>
        <v>0</v>
      </c>
      <c r="HA54" s="131">
        <f>Seniori!HA42</f>
        <v>0</v>
      </c>
      <c r="HB54" s="131">
        <f>Seniori!HB42</f>
        <v>0</v>
      </c>
      <c r="HC54" s="131">
        <f>Seniori!HC42</f>
        <v>0</v>
      </c>
      <c r="HD54" s="131">
        <f>Seniori!HD42</f>
        <v>0</v>
      </c>
      <c r="HE54" s="131">
        <f>Seniori!HE42</f>
        <v>0</v>
      </c>
      <c r="HF54" s="131">
        <f>Seniori!HF42</f>
        <v>0</v>
      </c>
      <c r="HG54" s="131">
        <f>Seniori!HG42</f>
        <v>0</v>
      </c>
      <c r="HH54" s="131">
        <f>Seniori!HH42</f>
        <v>0</v>
      </c>
      <c r="HI54" s="131">
        <f>Seniori!HI42</f>
        <v>0</v>
      </c>
      <c r="HJ54" s="131">
        <f>Seniori!HJ42</f>
        <v>0</v>
      </c>
      <c r="HK54" s="131">
        <f>Seniori!HK42</f>
        <v>0</v>
      </c>
      <c r="HL54" s="131">
        <f>Seniori!HL42</f>
        <v>0</v>
      </c>
      <c r="HM54" s="131">
        <f>Seniori!HM42</f>
        <v>0</v>
      </c>
      <c r="HN54" s="131">
        <f>Seniori!HN42</f>
        <v>0</v>
      </c>
      <c r="HO54" s="131">
        <f>Seniori!HO42</f>
        <v>0</v>
      </c>
      <c r="HP54" s="131">
        <f>Seniori!HP42</f>
        <v>0</v>
      </c>
      <c r="HQ54" s="131">
        <f>Seniori!HQ42</f>
        <v>0</v>
      </c>
      <c r="HR54" s="131">
        <f>Seniori!HR42</f>
        <v>0</v>
      </c>
      <c r="HS54" s="131">
        <f>Seniori!HS42</f>
        <v>0</v>
      </c>
      <c r="HT54" s="131">
        <f>Seniori!HT42</f>
        <v>0</v>
      </c>
      <c r="HU54" s="131">
        <f>Seniori!HU42</f>
        <v>0</v>
      </c>
      <c r="HV54" s="131">
        <f>Seniori!HV42</f>
        <v>0</v>
      </c>
      <c r="HW54" s="131">
        <f>Seniori!HW42</f>
        <v>0</v>
      </c>
      <c r="HX54" s="131">
        <f>Seniori!HX42</f>
        <v>0</v>
      </c>
      <c r="HY54" s="131">
        <f>Seniori!HY42</f>
        <v>0</v>
      </c>
      <c r="HZ54" s="131">
        <f>Seniori!HZ42</f>
        <v>0</v>
      </c>
      <c r="IA54" s="131">
        <f>Seniori!IA42</f>
        <v>0</v>
      </c>
      <c r="IB54" s="131">
        <f>Seniori!IB42</f>
        <v>0</v>
      </c>
      <c r="IC54" s="131">
        <f>Seniori!IC42</f>
        <v>0</v>
      </c>
      <c r="ID54" s="131">
        <f>Seniori!ID42</f>
        <v>0</v>
      </c>
      <c r="IE54" s="131">
        <f>Seniori!IE42</f>
        <v>0</v>
      </c>
      <c r="IF54" s="131">
        <f>Seniori!IF42</f>
        <v>0</v>
      </c>
      <c r="IG54" s="131">
        <f>Seniori!IG42</f>
        <v>0</v>
      </c>
      <c r="IH54" s="131">
        <f>Seniori!IH42</f>
        <v>0</v>
      </c>
      <c r="II54" s="131">
        <f>Seniori!II42</f>
        <v>0</v>
      </c>
      <c r="IJ54" s="131">
        <f>Seniori!IJ42</f>
        <v>0</v>
      </c>
      <c r="IK54" s="131">
        <f>Seniori!IK42</f>
        <v>0</v>
      </c>
      <c r="IL54" s="131">
        <f>Seniori!IL42</f>
        <v>0</v>
      </c>
      <c r="IM54" s="131">
        <f>Seniori!IM42</f>
        <v>0</v>
      </c>
      <c r="IN54" s="131">
        <f>Seniori!IN42</f>
        <v>0</v>
      </c>
      <c r="IO54" s="131">
        <f>Seniori!IO42</f>
        <v>0</v>
      </c>
      <c r="IP54" s="131">
        <f>Seniori!IP42</f>
        <v>0</v>
      </c>
      <c r="IQ54" s="131">
        <f>Seniori!IQ42</f>
        <v>0</v>
      </c>
      <c r="IR54" s="131">
        <f>Seniori!IR42</f>
        <v>0</v>
      </c>
      <c r="IS54" s="131">
        <f>Seniori!IS42</f>
        <v>0</v>
      </c>
      <c r="IT54" s="131">
        <f>Seniori!IT42</f>
        <v>0</v>
      </c>
      <c r="IU54" s="131">
        <f>Seniori!IU42</f>
        <v>0</v>
      </c>
      <c r="IV54" s="131">
        <f>Seniori!IV42</f>
        <v>0</v>
      </c>
      <c r="IW54" s="131">
        <f>Seniori!IW42</f>
        <v>0</v>
      </c>
      <c r="IX54" s="131">
        <f>Seniori!IX42</f>
        <v>0</v>
      </c>
      <c r="IY54" s="131">
        <f>Seniori!IY42</f>
        <v>0</v>
      </c>
      <c r="IZ54" s="131">
        <f>Seniori!IZ42</f>
        <v>0</v>
      </c>
      <c r="JA54" s="131">
        <f>Seniori!JA42</f>
        <v>0</v>
      </c>
      <c r="JB54" s="131">
        <f>Seniori!JB42</f>
        <v>0</v>
      </c>
      <c r="JC54" s="131">
        <f>Seniori!JC42</f>
        <v>0</v>
      </c>
      <c r="JD54" s="131">
        <f>Seniori!JD42</f>
        <v>0</v>
      </c>
      <c r="JE54" s="131">
        <f>Seniori!JE42</f>
        <v>0</v>
      </c>
      <c r="JF54" s="131">
        <f>Seniori!JF42</f>
        <v>0</v>
      </c>
      <c r="JG54" s="131">
        <f>Seniori!JG42</f>
        <v>0</v>
      </c>
      <c r="JH54" s="131">
        <f>Seniori!JH42</f>
        <v>0</v>
      </c>
      <c r="JI54" s="131">
        <f>Seniori!JI42</f>
        <v>0</v>
      </c>
      <c r="JJ54" s="131">
        <f>Seniori!JJ42</f>
        <v>0</v>
      </c>
      <c r="JK54" s="131">
        <f>Seniori!JK42</f>
        <v>0</v>
      </c>
      <c r="JL54" s="131">
        <f>Seniori!JL42</f>
        <v>0</v>
      </c>
      <c r="JM54" s="131">
        <f>Seniori!JM42</f>
        <v>0</v>
      </c>
      <c r="JN54" s="131">
        <f>Seniori!JN42</f>
        <v>0</v>
      </c>
      <c r="JO54" s="131">
        <f>Seniori!JO42</f>
        <v>0</v>
      </c>
      <c r="JP54" s="131">
        <f>Seniori!JP42</f>
        <v>0</v>
      </c>
      <c r="JQ54" s="131">
        <f>Seniori!JQ42</f>
        <v>0</v>
      </c>
      <c r="JR54" s="131">
        <f>Seniori!JR42</f>
        <v>0</v>
      </c>
      <c r="JS54" s="131">
        <f>Seniori!JS42</f>
        <v>0</v>
      </c>
      <c r="JT54" s="131">
        <f>Seniori!JT42</f>
        <v>0</v>
      </c>
      <c r="JU54" s="131">
        <f>Seniori!JU42</f>
        <v>0</v>
      </c>
      <c r="JV54" s="131">
        <f>Seniori!JV42</f>
        <v>0</v>
      </c>
      <c r="JW54" s="131">
        <f>Seniori!JW42</f>
        <v>0</v>
      </c>
      <c r="JX54" s="131">
        <f>Seniori!JX42</f>
        <v>0</v>
      </c>
      <c r="JY54" s="131">
        <f>Seniori!JY42</f>
        <v>0</v>
      </c>
      <c r="JZ54" s="131">
        <f>Seniori!JZ42</f>
        <v>0</v>
      </c>
      <c r="KA54" s="131">
        <f>Seniori!KA42</f>
        <v>0</v>
      </c>
      <c r="KB54" s="131">
        <f>Seniori!KB42</f>
        <v>0</v>
      </c>
      <c r="KC54" s="131">
        <f>Seniori!KC42</f>
        <v>0</v>
      </c>
      <c r="KD54" s="131">
        <f>Seniori!KD42</f>
        <v>0</v>
      </c>
      <c r="KE54" s="131">
        <f>Seniori!KE42</f>
        <v>0</v>
      </c>
      <c r="KF54" s="131">
        <f>Seniori!KF42</f>
        <v>0</v>
      </c>
      <c r="KG54" s="131">
        <f>Seniori!KG42</f>
        <v>0</v>
      </c>
      <c r="KH54" s="131">
        <f>Seniori!KH42</f>
        <v>0</v>
      </c>
      <c r="KI54" s="131">
        <f>Seniori!KI42</f>
        <v>0</v>
      </c>
      <c r="KJ54" s="131">
        <f>Seniori!KJ42</f>
        <v>0</v>
      </c>
      <c r="KK54" s="131">
        <f>Seniori!KK42</f>
        <v>0</v>
      </c>
      <c r="KL54" s="131">
        <f>Seniori!KL42</f>
        <v>0</v>
      </c>
      <c r="KM54" s="131">
        <f>Seniori!KM42</f>
        <v>0</v>
      </c>
      <c r="KN54" s="131">
        <f>Seniori!KN42</f>
        <v>0</v>
      </c>
      <c r="KO54" s="131">
        <f>Seniori!KO42</f>
        <v>4</v>
      </c>
      <c r="KP54" s="131">
        <f>Seniori!KP42</f>
        <v>0</v>
      </c>
      <c r="KQ54" s="131">
        <f>Seniori!KQ42</f>
        <v>0</v>
      </c>
      <c r="KR54" s="131">
        <f>Seniori!KR42</f>
        <v>0</v>
      </c>
      <c r="KS54" s="131">
        <f>Seniori!KS42</f>
        <v>0</v>
      </c>
      <c r="KT54" s="131">
        <f>Seniori!KT42</f>
        <v>0</v>
      </c>
      <c r="KU54" s="131">
        <f>Seniori!KU42</f>
        <v>0</v>
      </c>
      <c r="KV54" s="131">
        <f>Seniori!KV42</f>
        <v>11</v>
      </c>
      <c r="KW54" s="131">
        <f>Seniori!KW42</f>
        <v>0</v>
      </c>
      <c r="KX54" s="131">
        <f>Seniori!KX42</f>
        <v>0</v>
      </c>
      <c r="KY54" s="131">
        <f>Seniori!KY42</f>
        <v>0</v>
      </c>
      <c r="KZ54" s="131">
        <f>Seniori!KZ42</f>
        <v>0</v>
      </c>
      <c r="LA54" s="131">
        <f>Seniori!LA42</f>
        <v>0</v>
      </c>
      <c r="LB54" s="131">
        <f>Seniori!LB42</f>
        <v>0</v>
      </c>
      <c r="LC54" s="131">
        <f>Seniori!LC42</f>
        <v>0</v>
      </c>
      <c r="LD54" s="131">
        <f>Seniori!LD42</f>
        <v>0</v>
      </c>
      <c r="LE54" s="131">
        <f>Seniori!LE42</f>
        <v>0</v>
      </c>
      <c r="LF54" s="131">
        <f>Seniori!LF42</f>
        <v>0</v>
      </c>
      <c r="LG54" s="131">
        <f>Seniori!LG42</f>
        <v>0</v>
      </c>
      <c r="LH54" s="131">
        <f>Seniori!LH42</f>
        <v>0</v>
      </c>
      <c r="LI54" s="131">
        <f>Seniori!LI42</f>
        <v>0</v>
      </c>
      <c r="LJ54" s="131">
        <f>Seniori!LJ42</f>
        <v>0</v>
      </c>
      <c r="LK54" s="131">
        <f>Seniori!LK42</f>
        <v>0</v>
      </c>
      <c r="LL54" s="131">
        <f>Seniori!LL42</f>
        <v>0</v>
      </c>
      <c r="LM54" s="131">
        <f>Seniori!LM42</f>
        <v>0</v>
      </c>
      <c r="LN54" s="131">
        <f>Seniori!LN42</f>
        <v>0</v>
      </c>
      <c r="LO54" s="131">
        <f>Seniori!LO42</f>
        <v>0</v>
      </c>
      <c r="LP54" s="131">
        <f>Seniori!LP42</f>
        <v>0</v>
      </c>
      <c r="LQ54" s="131">
        <f>Seniori!LQ42</f>
        <v>0</v>
      </c>
      <c r="LR54" s="131">
        <f>Seniori!LR42</f>
        <v>0</v>
      </c>
      <c r="LS54" s="131">
        <f>Seniori!LS42</f>
        <v>0</v>
      </c>
      <c r="LT54" s="131">
        <f>Seniori!LT42</f>
        <v>0</v>
      </c>
      <c r="LU54" s="131">
        <f>Seniori!LU42</f>
        <v>0</v>
      </c>
      <c r="LV54" s="131">
        <f>Seniori!LV42</f>
        <v>0</v>
      </c>
      <c r="LW54" s="131">
        <f>Seniori!LW42</f>
        <v>0</v>
      </c>
      <c r="LX54" s="131">
        <f>Seniori!LX42</f>
        <v>0</v>
      </c>
      <c r="LY54" s="131">
        <f>Seniori!LY42</f>
        <v>0</v>
      </c>
      <c r="LZ54" s="131">
        <f>Seniori!LZ42</f>
        <v>0</v>
      </c>
      <c r="MA54" s="131">
        <f>Seniori!MA42</f>
        <v>0</v>
      </c>
      <c r="MB54" s="131">
        <f>Seniori!MB42</f>
        <v>0</v>
      </c>
      <c r="MC54" s="131">
        <f>Seniori!MC42</f>
        <v>0</v>
      </c>
      <c r="MD54" s="131">
        <f>Seniori!MD42</f>
        <v>0</v>
      </c>
      <c r="ME54" s="131">
        <f>Seniori!ME42</f>
        <v>0</v>
      </c>
    </row>
    <row r="55" spans="1:343" s="1" customFormat="1" ht="18" customHeight="1" x14ac:dyDescent="0.2">
      <c r="A55" s="12">
        <v>42</v>
      </c>
      <c r="B55" s="11" t="s">
        <v>158</v>
      </c>
      <c r="C55" s="1">
        <v>6813</v>
      </c>
      <c r="D55" s="1">
        <v>2004</v>
      </c>
      <c r="E55" t="s">
        <v>157</v>
      </c>
      <c r="F55" s="1">
        <v>7124</v>
      </c>
      <c r="G55" s="1" t="s">
        <v>220</v>
      </c>
      <c r="H55" t="s">
        <v>42</v>
      </c>
      <c r="I55" s="1">
        <f t="shared" si="6"/>
        <v>39.599999999999994</v>
      </c>
      <c r="J55" s="12">
        <f>Tabuľka3[[#This Row],[Stĺpec9]]</f>
        <v>39.599999999999994</v>
      </c>
      <c r="K55" s="131">
        <f>Juniori!K22</f>
        <v>0</v>
      </c>
      <c r="L55" s="131">
        <f>Juniori!L22</f>
        <v>0</v>
      </c>
      <c r="M55" s="131">
        <f>Juniori!M22</f>
        <v>0</v>
      </c>
      <c r="N55" s="131">
        <f>Juniori!N22</f>
        <v>0</v>
      </c>
      <c r="O55" s="131">
        <f>Juniori!O22</f>
        <v>0</v>
      </c>
      <c r="P55" s="131">
        <f>Juniori!P22</f>
        <v>0</v>
      </c>
      <c r="Q55" s="131">
        <f>Juniori!Q22</f>
        <v>0</v>
      </c>
      <c r="R55" s="131">
        <f>Juniori!R22</f>
        <v>0</v>
      </c>
      <c r="S55" s="131">
        <f>Juniori!S22</f>
        <v>0</v>
      </c>
      <c r="T55" s="131">
        <f>Juniori!T22</f>
        <v>0</v>
      </c>
      <c r="U55" s="131">
        <f>Juniori!U22</f>
        <v>0</v>
      </c>
      <c r="V55" s="131">
        <f>Juniori!V22</f>
        <v>0</v>
      </c>
      <c r="W55" s="131">
        <f>Juniori!W22</f>
        <v>0</v>
      </c>
      <c r="X55" s="131">
        <f>Juniori!X22</f>
        <v>0</v>
      </c>
      <c r="Y55" s="131">
        <f>Juniori!Y22</f>
        <v>0</v>
      </c>
      <c r="Z55" s="131">
        <f>Juniori!Z22</f>
        <v>0</v>
      </c>
      <c r="AA55" s="131">
        <f>Juniori!AA22</f>
        <v>0</v>
      </c>
      <c r="AB55" s="131">
        <f>Juniori!AB22</f>
        <v>0</v>
      </c>
      <c r="AC55" s="131">
        <f>Juniori!AC22</f>
        <v>0</v>
      </c>
      <c r="AD55" s="131">
        <f>Juniori!AD22</f>
        <v>0</v>
      </c>
      <c r="AE55" s="131">
        <f>Juniori!AE22</f>
        <v>0</v>
      </c>
      <c r="AF55" s="131">
        <f>Juniori!AF22</f>
        <v>0</v>
      </c>
      <c r="AG55" s="131">
        <f>Juniori!AG22</f>
        <v>0</v>
      </c>
      <c r="AH55" s="131">
        <f>Juniori!AH22</f>
        <v>0</v>
      </c>
      <c r="AI55" s="131">
        <f>Juniori!AI22</f>
        <v>0</v>
      </c>
      <c r="AJ55" s="131">
        <f>Juniori!AJ22</f>
        <v>0</v>
      </c>
      <c r="AK55" s="131" t="str">
        <f>Juniori!AK22</f>
        <v>x</v>
      </c>
      <c r="AL55" s="131">
        <f>Juniori!AL22</f>
        <v>3</v>
      </c>
      <c r="AM55" s="131">
        <f>Juniori!AM22</f>
        <v>0</v>
      </c>
      <c r="AN55" s="131">
        <f>Juniori!AN22</f>
        <v>0</v>
      </c>
      <c r="AO55" s="131">
        <f>Juniori!AO22</f>
        <v>0</v>
      </c>
      <c r="AP55" s="131">
        <f>Juniori!AP22</f>
        <v>0</v>
      </c>
      <c r="AQ55" s="131">
        <f>Juniori!AQ22</f>
        <v>0</v>
      </c>
      <c r="AR55" s="131">
        <f>Juniori!AR22</f>
        <v>0</v>
      </c>
      <c r="AS55" s="131">
        <f>Juniori!AS22</f>
        <v>0</v>
      </c>
      <c r="AT55" s="131">
        <f>Juniori!AT22</f>
        <v>0</v>
      </c>
      <c r="AU55" s="131">
        <f>Juniori!AU22</f>
        <v>0</v>
      </c>
      <c r="AV55" s="131">
        <f>Juniori!AV22</f>
        <v>0</v>
      </c>
      <c r="AW55" s="131">
        <f>Juniori!AW22</f>
        <v>0</v>
      </c>
      <c r="AX55" s="131">
        <f>Juniori!AX22</f>
        <v>0</v>
      </c>
      <c r="AY55" s="131">
        <f>Juniori!AY22</f>
        <v>0</v>
      </c>
      <c r="AZ55" s="131">
        <f>Juniori!AZ22</f>
        <v>0</v>
      </c>
      <c r="BA55" s="131">
        <f>Juniori!BA22</f>
        <v>0</v>
      </c>
      <c r="BB55" s="131">
        <f>Juniori!BB22</f>
        <v>0</v>
      </c>
      <c r="BC55" s="131">
        <f>Juniori!BC22</f>
        <v>0</v>
      </c>
      <c r="BD55" s="131">
        <f>Juniori!BD22</f>
        <v>0</v>
      </c>
      <c r="BE55" s="131">
        <f>Juniori!BE22</f>
        <v>0</v>
      </c>
      <c r="BF55" s="131">
        <f>Juniori!BF22</f>
        <v>0</v>
      </c>
      <c r="BG55" s="131">
        <f>Juniori!BG22</f>
        <v>0</v>
      </c>
      <c r="BH55" s="131">
        <f>Juniori!BH22</f>
        <v>0</v>
      </c>
      <c r="BI55" s="131">
        <f>Juniori!BI22</f>
        <v>0</v>
      </c>
      <c r="BJ55" s="131">
        <f>Juniori!BJ22</f>
        <v>0</v>
      </c>
      <c r="BK55" s="131">
        <f>Juniori!BK22</f>
        <v>3</v>
      </c>
      <c r="BL55" s="131">
        <f>Juniori!BL22</f>
        <v>0</v>
      </c>
      <c r="BM55" s="131">
        <f>Juniori!BM22</f>
        <v>0</v>
      </c>
      <c r="BN55" s="131">
        <f>Juniori!BN22</f>
        <v>0</v>
      </c>
      <c r="BO55" s="131">
        <f>Juniori!BO22</f>
        <v>0</v>
      </c>
      <c r="BP55" s="131">
        <f>Juniori!BP22</f>
        <v>0</v>
      </c>
      <c r="BQ55" s="131">
        <f>Juniori!BQ22</f>
        <v>0</v>
      </c>
      <c r="BR55" s="131">
        <f>Juniori!BR22</f>
        <v>0</v>
      </c>
      <c r="BS55" s="131">
        <f>Juniori!BS22</f>
        <v>0</v>
      </c>
      <c r="BT55" s="131">
        <f>Juniori!BT22</f>
        <v>0</v>
      </c>
      <c r="BU55" s="131">
        <f>Juniori!BU22</f>
        <v>0</v>
      </c>
      <c r="BV55" s="131">
        <f>Juniori!BV22</f>
        <v>0</v>
      </c>
      <c r="BW55" s="131">
        <f>Juniori!BW22</f>
        <v>0</v>
      </c>
      <c r="BX55" s="131">
        <f>Juniori!BX22</f>
        <v>0</v>
      </c>
      <c r="BY55" s="131">
        <f>Juniori!BY22</f>
        <v>0</v>
      </c>
      <c r="BZ55" s="131">
        <f>Juniori!BZ22</f>
        <v>0</v>
      </c>
      <c r="CA55" s="131">
        <f>Juniori!CA22</f>
        <v>0</v>
      </c>
      <c r="CB55" s="131">
        <f>Juniori!CB22</f>
        <v>0</v>
      </c>
      <c r="CC55" s="131">
        <f>Juniori!CC22</f>
        <v>0</v>
      </c>
      <c r="CD55" s="131">
        <f>Juniori!CD22</f>
        <v>0</v>
      </c>
      <c r="CE55" s="131">
        <f>Juniori!CE22</f>
        <v>0</v>
      </c>
      <c r="CF55" s="131">
        <f>Juniori!CF22</f>
        <v>0</v>
      </c>
      <c r="CG55" s="131">
        <f>Juniori!CG22</f>
        <v>0</v>
      </c>
      <c r="CH55" s="131">
        <f>Juniori!CH22</f>
        <v>0</v>
      </c>
      <c r="CI55" s="131">
        <f>Juniori!CI22</f>
        <v>0</v>
      </c>
      <c r="CJ55" s="131">
        <f>Juniori!CJ22</f>
        <v>0</v>
      </c>
      <c r="CK55" s="131">
        <f>Juniori!CK22</f>
        <v>0</v>
      </c>
      <c r="CL55" s="131">
        <f>Juniori!CL22</f>
        <v>0</v>
      </c>
      <c r="CM55" s="131">
        <f>Juniori!CM22</f>
        <v>0</v>
      </c>
      <c r="CN55" s="131" t="str">
        <f>Juniori!CN22</f>
        <v>x</v>
      </c>
      <c r="CO55" s="131">
        <f>Juniori!CO22</f>
        <v>0</v>
      </c>
      <c r="CP55" s="131">
        <f>Juniori!CP22</f>
        <v>5</v>
      </c>
      <c r="CQ55" s="131">
        <f>Juniori!CQ22</f>
        <v>0</v>
      </c>
      <c r="CR55" s="131">
        <f>Juniori!CR22</f>
        <v>0</v>
      </c>
      <c r="CS55" s="131">
        <f>Juniori!CS22</f>
        <v>0</v>
      </c>
      <c r="CT55" s="131">
        <f>Juniori!CT22</f>
        <v>0</v>
      </c>
      <c r="CU55" s="131">
        <f>Juniori!CU22</f>
        <v>0</v>
      </c>
      <c r="CV55" s="131">
        <f>Juniori!CV22</f>
        <v>0</v>
      </c>
      <c r="CW55" s="131">
        <f>Juniori!CW22</f>
        <v>0</v>
      </c>
      <c r="CX55" s="131">
        <f>Juniori!CX22</f>
        <v>0</v>
      </c>
      <c r="CY55" s="131">
        <f>Juniori!CY22</f>
        <v>0</v>
      </c>
      <c r="CZ55" s="131">
        <f>Juniori!CZ22</f>
        <v>0</v>
      </c>
      <c r="DA55" s="131">
        <f>Juniori!DA22</f>
        <v>0</v>
      </c>
      <c r="DB55" s="131">
        <f>Juniori!DB22</f>
        <v>0</v>
      </c>
      <c r="DC55" s="131">
        <f>Juniori!DC22</f>
        <v>0</v>
      </c>
      <c r="DD55" s="131">
        <f>Juniori!DD22</f>
        <v>0</v>
      </c>
      <c r="DE55" s="131">
        <f>Juniori!DE22</f>
        <v>0</v>
      </c>
      <c r="DF55" s="131">
        <f>Juniori!DF22</f>
        <v>0</v>
      </c>
      <c r="DG55" s="131">
        <f>Juniori!DG22</f>
        <v>0</v>
      </c>
      <c r="DH55" s="131">
        <f>Juniori!DH22</f>
        <v>0</v>
      </c>
      <c r="DI55" s="131">
        <f>Juniori!DI22</f>
        <v>0</v>
      </c>
      <c r="DJ55" s="131">
        <f>Juniori!DJ22</f>
        <v>0</v>
      </c>
      <c r="DK55" s="131">
        <f>Juniori!DK22</f>
        <v>0</v>
      </c>
      <c r="DL55" s="131">
        <f>Juniori!DL22</f>
        <v>0</v>
      </c>
      <c r="DM55" s="131">
        <f>Juniori!DM22</f>
        <v>0</v>
      </c>
      <c r="DN55" s="131">
        <f>Juniori!DN22</f>
        <v>0</v>
      </c>
      <c r="DO55" s="131">
        <f>Juniori!DO22</f>
        <v>0</v>
      </c>
      <c r="DP55" s="131">
        <f>Juniori!DP22</f>
        <v>0</v>
      </c>
      <c r="DQ55" s="131">
        <f>Juniori!DQ22</f>
        <v>0</v>
      </c>
      <c r="DR55" s="131">
        <f>Juniori!DR22</f>
        <v>0</v>
      </c>
      <c r="DS55" s="131">
        <f>Juniori!DS22</f>
        <v>0</v>
      </c>
      <c r="DT55" s="131">
        <f>Juniori!DT22</f>
        <v>0</v>
      </c>
      <c r="DU55" s="131">
        <f>Juniori!DU22</f>
        <v>0</v>
      </c>
      <c r="DV55" s="131">
        <f>Juniori!DV22</f>
        <v>0</v>
      </c>
      <c r="DW55" s="131">
        <f>Juniori!DW22</f>
        <v>0</v>
      </c>
      <c r="DX55" s="131">
        <f>Juniori!DX22</f>
        <v>0</v>
      </c>
      <c r="DY55" s="131">
        <f>Juniori!DY22</f>
        <v>0</v>
      </c>
      <c r="DZ55" s="131">
        <f>Juniori!DZ22</f>
        <v>0</v>
      </c>
      <c r="EA55" s="131">
        <f>Juniori!EA22</f>
        <v>0</v>
      </c>
      <c r="EB55" s="131">
        <f>Juniori!EB22</f>
        <v>0</v>
      </c>
      <c r="EC55" s="131">
        <f>Juniori!EC22</f>
        <v>0</v>
      </c>
      <c r="ED55" s="131">
        <f>Juniori!ED22</f>
        <v>0</v>
      </c>
      <c r="EE55" s="131">
        <f>Juniori!EE22</f>
        <v>0</v>
      </c>
      <c r="EF55" s="131">
        <f>Juniori!EF22</f>
        <v>0</v>
      </c>
      <c r="EG55" s="131">
        <f>Juniori!EG22</f>
        <v>0</v>
      </c>
      <c r="EH55" s="131">
        <f>Juniori!EH22</f>
        <v>0</v>
      </c>
      <c r="EI55" s="131">
        <f>Juniori!EI22</f>
        <v>0</v>
      </c>
      <c r="EJ55" s="131">
        <f>Juniori!EJ22</f>
        <v>0</v>
      </c>
      <c r="EK55" s="131">
        <f>Juniori!EK22</f>
        <v>0</v>
      </c>
      <c r="EL55" s="131">
        <f>Juniori!EL22</f>
        <v>0</v>
      </c>
      <c r="EM55" s="131">
        <f>Juniori!EM22</f>
        <v>0</v>
      </c>
      <c r="EN55" s="131">
        <f>Juniori!EN22</f>
        <v>0</v>
      </c>
      <c r="EO55" s="131">
        <f>Juniori!EO22</f>
        <v>0</v>
      </c>
      <c r="EP55" s="131">
        <f>Juniori!EP22</f>
        <v>0</v>
      </c>
      <c r="EQ55" s="131">
        <f>Juniori!EQ22</f>
        <v>0</v>
      </c>
      <c r="ER55" s="131">
        <f>Juniori!ER22</f>
        <v>0</v>
      </c>
      <c r="ES55" s="131">
        <f>Juniori!ES22</f>
        <v>0</v>
      </c>
      <c r="ET55" s="131">
        <f>Juniori!ET22</f>
        <v>0</v>
      </c>
      <c r="EU55" s="131">
        <f>Juniori!EU22</f>
        <v>0</v>
      </c>
      <c r="EV55" s="131">
        <f>Juniori!EV22</f>
        <v>0</v>
      </c>
      <c r="EW55" s="131">
        <f>Juniori!EW22</f>
        <v>0</v>
      </c>
      <c r="EX55" s="131">
        <f>Juniori!EX22</f>
        <v>0</v>
      </c>
      <c r="EY55" s="131">
        <f>Juniori!EY22</f>
        <v>0</v>
      </c>
      <c r="EZ55" s="131">
        <f>Juniori!EZ22</f>
        <v>0</v>
      </c>
      <c r="FA55" s="131">
        <f>Juniori!FA22</f>
        <v>0</v>
      </c>
      <c r="FB55" s="131">
        <f>Juniori!FB22</f>
        <v>0</v>
      </c>
      <c r="FC55" s="131">
        <f>Juniori!FC22</f>
        <v>0</v>
      </c>
      <c r="FD55" s="131">
        <f>Juniori!FD22</f>
        <v>0</v>
      </c>
      <c r="FE55" s="131">
        <f>Juniori!FE22</f>
        <v>0</v>
      </c>
      <c r="FF55" s="131">
        <f>Juniori!FF22</f>
        <v>0</v>
      </c>
      <c r="FG55" s="131">
        <f>Juniori!FG22</f>
        <v>0</v>
      </c>
      <c r="FH55" s="131">
        <f>Juniori!FH22</f>
        <v>0</v>
      </c>
      <c r="FI55" s="131">
        <f>Juniori!FI22</f>
        <v>0</v>
      </c>
      <c r="FJ55" s="131">
        <f>Juniori!FJ22</f>
        <v>0</v>
      </c>
      <c r="FK55" s="131">
        <f>Juniori!FK22</f>
        <v>0</v>
      </c>
      <c r="FL55" s="131">
        <f>Juniori!FL22</f>
        <v>0</v>
      </c>
      <c r="FM55" s="131">
        <f>Juniori!FM22</f>
        <v>0</v>
      </c>
      <c r="FN55" s="131">
        <f>Juniori!FN22</f>
        <v>0</v>
      </c>
      <c r="FO55" s="131">
        <f>Juniori!FO22</f>
        <v>0</v>
      </c>
      <c r="FP55" s="131">
        <f>Juniori!FP22</f>
        <v>0</v>
      </c>
      <c r="FQ55" s="131">
        <f>Juniori!FQ22</f>
        <v>0</v>
      </c>
      <c r="FR55" s="131">
        <f>Juniori!FR22</f>
        <v>0</v>
      </c>
      <c r="FS55" s="131">
        <f>Juniori!FS22</f>
        <v>0</v>
      </c>
      <c r="FT55" s="131">
        <f>Juniori!FT22</f>
        <v>0</v>
      </c>
      <c r="FU55" s="131">
        <f>Juniori!FU22</f>
        <v>3</v>
      </c>
      <c r="FV55" s="131">
        <f>Juniori!FV22</f>
        <v>2</v>
      </c>
      <c r="FW55" s="131">
        <f>Juniori!FW22</f>
        <v>0</v>
      </c>
      <c r="FX55" s="131">
        <f>Juniori!FX22</f>
        <v>0</v>
      </c>
      <c r="FY55" s="131">
        <f>Juniori!FY22</f>
        <v>0</v>
      </c>
      <c r="FZ55" s="131">
        <f>Juniori!FZ22</f>
        <v>0</v>
      </c>
      <c r="GA55" s="131">
        <f>Juniori!GA22</f>
        <v>0</v>
      </c>
      <c r="GB55" s="131">
        <f>Juniori!GB22</f>
        <v>0</v>
      </c>
      <c r="GC55" s="131">
        <f>Juniori!GC22</f>
        <v>0</v>
      </c>
      <c r="GD55" s="131">
        <f>Juniori!GD22</f>
        <v>0</v>
      </c>
      <c r="GE55" s="131">
        <f>Juniori!GE22</f>
        <v>0</v>
      </c>
      <c r="GF55" s="131">
        <f>Juniori!GF22</f>
        <v>3</v>
      </c>
      <c r="GG55" s="131">
        <f>Juniori!GG22</f>
        <v>0</v>
      </c>
      <c r="GH55" s="131">
        <f>Juniori!GH22</f>
        <v>0</v>
      </c>
      <c r="GI55" s="131">
        <f>Juniori!GI22</f>
        <v>0</v>
      </c>
      <c r="GJ55" s="131">
        <f>Juniori!GJ22</f>
        <v>0</v>
      </c>
      <c r="GK55" s="131">
        <f>Juniori!GK22</f>
        <v>0</v>
      </c>
      <c r="GL55" s="131">
        <f>Juniori!GL22</f>
        <v>0</v>
      </c>
      <c r="GM55" s="131">
        <f>Juniori!GM22</f>
        <v>0</v>
      </c>
      <c r="GN55" s="131">
        <f>Juniori!GN22</f>
        <v>0</v>
      </c>
      <c r="GO55" s="131">
        <f>Juniori!GO22</f>
        <v>0</v>
      </c>
      <c r="GP55" s="131">
        <f>Juniori!GP22</f>
        <v>0</v>
      </c>
      <c r="GQ55" s="131">
        <f>Juniori!GQ22</f>
        <v>0</v>
      </c>
      <c r="GR55" s="131">
        <f>Juniori!GR22</f>
        <v>0</v>
      </c>
      <c r="GS55" s="131">
        <f>Juniori!GS22</f>
        <v>0</v>
      </c>
      <c r="GT55" s="131">
        <f>Juniori!GT22</f>
        <v>0</v>
      </c>
      <c r="GU55" s="131">
        <f>Juniori!GU22</f>
        <v>0</v>
      </c>
      <c r="GV55" s="131">
        <f>Juniori!GV22</f>
        <v>0</v>
      </c>
      <c r="GW55" s="131">
        <f>Juniori!GW22</f>
        <v>0</v>
      </c>
      <c r="GX55" s="131">
        <f>Juniori!GX22</f>
        <v>0</v>
      </c>
      <c r="GY55" s="131">
        <f>Juniori!GY22</f>
        <v>0</v>
      </c>
      <c r="GZ55" s="131">
        <f>Juniori!GZ22</f>
        <v>0</v>
      </c>
      <c r="HA55" s="131">
        <f>Juniori!HA22</f>
        <v>0</v>
      </c>
      <c r="HB55" s="131">
        <f>Juniori!HB22</f>
        <v>0</v>
      </c>
      <c r="HC55" s="131">
        <f>Juniori!HC22</f>
        <v>0</v>
      </c>
      <c r="HD55" s="131">
        <f>Juniori!HD22</f>
        <v>0</v>
      </c>
      <c r="HE55" s="131">
        <f>Juniori!HE22</f>
        <v>0</v>
      </c>
      <c r="HF55" s="131">
        <f>Juniori!HF22</f>
        <v>0</v>
      </c>
      <c r="HG55" s="131">
        <f>Juniori!HG22</f>
        <v>0</v>
      </c>
      <c r="HH55" s="131">
        <f>Juniori!HH22</f>
        <v>0</v>
      </c>
      <c r="HI55" s="131">
        <f>Juniori!HI22</f>
        <v>0</v>
      </c>
      <c r="HJ55" s="131">
        <f>Juniori!HJ22</f>
        <v>0</v>
      </c>
      <c r="HK55" s="131">
        <f>Juniori!HK22</f>
        <v>0</v>
      </c>
      <c r="HL55" s="131">
        <f>Juniori!HL22</f>
        <v>0</v>
      </c>
      <c r="HM55" s="131">
        <f>Juniori!HM22</f>
        <v>0</v>
      </c>
      <c r="HN55" s="131">
        <f>Juniori!HN22</f>
        <v>0</v>
      </c>
      <c r="HO55" s="131">
        <f>Juniori!HO22</f>
        <v>0</v>
      </c>
      <c r="HP55" s="131">
        <f>Juniori!HP22</f>
        <v>0</v>
      </c>
      <c r="HQ55" s="131">
        <f>Juniori!HQ22</f>
        <v>0</v>
      </c>
      <c r="HR55" s="131">
        <f>Juniori!HR22</f>
        <v>0</v>
      </c>
      <c r="HS55" s="131">
        <f>Juniori!HS22</f>
        <v>0</v>
      </c>
      <c r="HT55" s="131">
        <f>Juniori!HT22</f>
        <v>0</v>
      </c>
      <c r="HU55" s="131">
        <f>Juniori!HU22</f>
        <v>0</v>
      </c>
      <c r="HV55" s="131">
        <f>Juniori!HV22</f>
        <v>0</v>
      </c>
      <c r="HW55" s="131">
        <f>Juniori!HW22</f>
        <v>8.4</v>
      </c>
      <c r="HX55" s="131">
        <f>Juniori!HX22</f>
        <v>5</v>
      </c>
      <c r="HY55" s="131">
        <f>Juniori!HY22</f>
        <v>0</v>
      </c>
      <c r="HZ55" s="131">
        <f>Juniori!HZ22</f>
        <v>0</v>
      </c>
      <c r="IA55" s="131">
        <f>Juniori!IA22</f>
        <v>0</v>
      </c>
      <c r="IB55" s="131">
        <f>Juniori!IB22</f>
        <v>7.1999999999999993</v>
      </c>
      <c r="IC55" s="131">
        <f>Juniori!IC22</f>
        <v>0</v>
      </c>
      <c r="ID55" s="131">
        <f>Juniori!ID22</f>
        <v>0</v>
      </c>
      <c r="IE55" s="131">
        <f>Juniori!IE22</f>
        <v>0</v>
      </c>
      <c r="IF55" s="131">
        <f>Juniori!IF22</f>
        <v>0</v>
      </c>
      <c r="IG55" s="131">
        <f>Juniori!IG22</f>
        <v>0</v>
      </c>
      <c r="IH55" s="131">
        <f>Juniori!IH22</f>
        <v>0</v>
      </c>
      <c r="II55" s="131">
        <f>Juniori!II22</f>
        <v>0</v>
      </c>
      <c r="IJ55" s="131">
        <f>Juniori!IJ22</f>
        <v>0</v>
      </c>
      <c r="IK55" s="131">
        <f>Juniori!IK22</f>
        <v>0</v>
      </c>
      <c r="IL55" s="131">
        <f>Juniori!IL22</f>
        <v>0</v>
      </c>
      <c r="IM55" s="131">
        <f>Juniori!IM22</f>
        <v>0</v>
      </c>
      <c r="IN55" s="131">
        <f>Juniori!IN22</f>
        <v>0</v>
      </c>
      <c r="IO55" s="131">
        <f>Juniori!IO22</f>
        <v>0</v>
      </c>
      <c r="IP55" s="131">
        <f>Juniori!IP22</f>
        <v>0</v>
      </c>
      <c r="IQ55" s="131">
        <f>Juniori!IQ22</f>
        <v>0</v>
      </c>
      <c r="IR55" s="131">
        <f>Juniori!IR22</f>
        <v>0</v>
      </c>
      <c r="IS55" s="131">
        <f>Juniori!IS22</f>
        <v>0</v>
      </c>
      <c r="IT55" s="131">
        <f>Juniori!IT22</f>
        <v>0</v>
      </c>
      <c r="IU55" s="131">
        <f>Juniori!IU22</f>
        <v>0</v>
      </c>
      <c r="IV55" s="131">
        <f>Juniori!IV22</f>
        <v>0</v>
      </c>
      <c r="IW55" s="131">
        <f>Juniori!IW22</f>
        <v>0</v>
      </c>
      <c r="IX55" s="131">
        <f>Juniori!IX22</f>
        <v>0</v>
      </c>
      <c r="IY55" s="131">
        <f>Juniori!IY22</f>
        <v>0</v>
      </c>
      <c r="IZ55" s="131">
        <f>Juniori!IZ22</f>
        <v>0</v>
      </c>
      <c r="JA55" s="131">
        <f>Juniori!JA22</f>
        <v>0</v>
      </c>
      <c r="JB55" s="131">
        <f>Juniori!JB22</f>
        <v>0</v>
      </c>
      <c r="JC55" s="131">
        <f>Juniori!JC22</f>
        <v>0</v>
      </c>
      <c r="JD55" s="131">
        <f>Juniori!JD22</f>
        <v>0</v>
      </c>
      <c r="JE55" s="131">
        <f>Juniori!JE22</f>
        <v>0</v>
      </c>
      <c r="JF55" s="131">
        <f>Juniori!JF22</f>
        <v>0</v>
      </c>
      <c r="JG55" s="131">
        <f>Juniori!JG22</f>
        <v>0</v>
      </c>
      <c r="JH55" s="131">
        <f>Juniori!JH22</f>
        <v>0</v>
      </c>
      <c r="JI55" s="131">
        <f>Juniori!JI22</f>
        <v>0</v>
      </c>
      <c r="JJ55" s="131">
        <f>Juniori!JJ22</f>
        <v>0</v>
      </c>
      <c r="JK55" s="131">
        <f>Juniori!JK22</f>
        <v>0</v>
      </c>
      <c r="JL55" s="131">
        <f>Juniori!JL22</f>
        <v>0</v>
      </c>
      <c r="JM55" s="131">
        <f>Juniori!JM22</f>
        <v>0</v>
      </c>
      <c r="JN55" s="131">
        <f>Juniori!JN22</f>
        <v>0</v>
      </c>
      <c r="JO55" s="131">
        <f>Juniori!JO22</f>
        <v>0</v>
      </c>
      <c r="JP55" s="131">
        <f>Juniori!JP22</f>
        <v>0</v>
      </c>
      <c r="JQ55" s="131">
        <f>Juniori!JQ22</f>
        <v>0</v>
      </c>
      <c r="JR55" s="131">
        <f>Juniori!JR22</f>
        <v>0</v>
      </c>
      <c r="JS55" s="131">
        <f>Juniori!JS22</f>
        <v>0</v>
      </c>
      <c r="JT55" s="131">
        <f>Juniori!JT22</f>
        <v>0</v>
      </c>
      <c r="JU55" s="131">
        <f>Juniori!JU22</f>
        <v>0</v>
      </c>
      <c r="JV55" s="131">
        <f>Juniori!JV22</f>
        <v>0</v>
      </c>
      <c r="JW55" s="131">
        <f>Juniori!JW22</f>
        <v>0</v>
      </c>
      <c r="JX55" s="131">
        <f>Juniori!JX22</f>
        <v>0</v>
      </c>
      <c r="JY55" s="131">
        <f>Juniori!JY22</f>
        <v>0</v>
      </c>
      <c r="JZ55" s="131">
        <f>Juniori!JZ22</f>
        <v>0</v>
      </c>
      <c r="KA55" s="131">
        <f>Juniori!KA22</f>
        <v>0</v>
      </c>
      <c r="KB55" s="131">
        <f>Juniori!KB22</f>
        <v>0</v>
      </c>
      <c r="KC55" s="131">
        <f>Juniori!KC22</f>
        <v>0</v>
      </c>
      <c r="KD55" s="131">
        <f>Juniori!KD22</f>
        <v>0</v>
      </c>
      <c r="KE55" s="131">
        <f>Juniori!KE22</f>
        <v>0</v>
      </c>
      <c r="KF55" s="131">
        <f>Juniori!KF22</f>
        <v>0</v>
      </c>
      <c r="KG55" s="131">
        <f>Juniori!KG22</f>
        <v>0</v>
      </c>
      <c r="KH55" s="131">
        <f>Juniori!KH22</f>
        <v>0</v>
      </c>
      <c r="KI55" s="131">
        <f>Juniori!KI22</f>
        <v>0</v>
      </c>
      <c r="KJ55" s="131">
        <f>Juniori!KJ22</f>
        <v>0</v>
      </c>
      <c r="KK55" s="131">
        <f>Juniori!KK22</f>
        <v>0</v>
      </c>
      <c r="KL55" s="131">
        <f>Juniori!KL22</f>
        <v>0</v>
      </c>
      <c r="KM55" s="131">
        <f>Juniori!KM22</f>
        <v>0</v>
      </c>
      <c r="KN55" s="131">
        <f>Juniori!KN22</f>
        <v>0</v>
      </c>
      <c r="KO55" s="131">
        <f>Juniori!KO22</f>
        <v>0</v>
      </c>
      <c r="KP55" s="131">
        <f>Juniori!KP22</f>
        <v>0</v>
      </c>
      <c r="KQ55" s="131">
        <f>Juniori!KQ22</f>
        <v>0</v>
      </c>
      <c r="KR55" s="131">
        <f>Juniori!KR22</f>
        <v>0</v>
      </c>
      <c r="KS55" s="131">
        <f>Juniori!KS22</f>
        <v>0</v>
      </c>
      <c r="KT55" s="131">
        <f>Juniori!KT22</f>
        <v>0</v>
      </c>
      <c r="KU55" s="131">
        <f>Juniori!KU22</f>
        <v>0</v>
      </c>
      <c r="KV55" s="131">
        <f>Juniori!KV22</f>
        <v>0</v>
      </c>
      <c r="KW55" s="131">
        <f>Juniori!KW22</f>
        <v>0</v>
      </c>
      <c r="KX55" s="131">
        <f>Juniori!KX22</f>
        <v>0</v>
      </c>
      <c r="KY55" s="131">
        <f>Juniori!KY22</f>
        <v>0</v>
      </c>
      <c r="KZ55" s="131">
        <f>Juniori!KZ22</f>
        <v>0</v>
      </c>
      <c r="LA55" s="131">
        <f>Juniori!LA22</f>
        <v>0</v>
      </c>
      <c r="LB55" s="131">
        <f>Juniori!LB22</f>
        <v>0</v>
      </c>
      <c r="LC55" s="131">
        <f>Juniori!LC22</f>
        <v>0</v>
      </c>
      <c r="LD55" s="131">
        <f>Juniori!LD22</f>
        <v>0</v>
      </c>
      <c r="LE55" s="131">
        <f>Juniori!LE22</f>
        <v>0</v>
      </c>
      <c r="LF55" s="131">
        <f>Juniori!LF22</f>
        <v>0</v>
      </c>
      <c r="LG55" s="131">
        <f>Juniori!LG22</f>
        <v>0</v>
      </c>
      <c r="LH55" s="131">
        <f>Juniori!LH22</f>
        <v>0</v>
      </c>
      <c r="LI55" s="131">
        <f>Juniori!LI22</f>
        <v>0</v>
      </c>
      <c r="LJ55" s="131">
        <f>Juniori!LJ22</f>
        <v>0</v>
      </c>
      <c r="LK55" s="131">
        <f>Juniori!LK22</f>
        <v>0</v>
      </c>
      <c r="LL55" s="131">
        <f>Juniori!LL22</f>
        <v>0</v>
      </c>
      <c r="LM55" s="131">
        <f>Juniori!LM22</f>
        <v>0</v>
      </c>
      <c r="LN55" s="131">
        <f>Juniori!LN22</f>
        <v>0</v>
      </c>
      <c r="LO55" s="131">
        <f>Juniori!LO22</f>
        <v>0</v>
      </c>
      <c r="LP55" s="131">
        <f>Juniori!LP22</f>
        <v>0</v>
      </c>
      <c r="LQ55" s="131">
        <f>Juniori!LQ22</f>
        <v>0</v>
      </c>
      <c r="LR55" s="131">
        <f>Juniori!LR22</f>
        <v>0</v>
      </c>
      <c r="LS55" s="131">
        <f>Juniori!LS22</f>
        <v>0</v>
      </c>
      <c r="LT55" s="131">
        <f>Juniori!LT22</f>
        <v>0</v>
      </c>
      <c r="LU55" s="131">
        <f>Juniori!LU22</f>
        <v>0</v>
      </c>
      <c r="LV55" s="131">
        <f>Juniori!LV22</f>
        <v>0</v>
      </c>
      <c r="LW55" s="131">
        <f>Juniori!LW22</f>
        <v>0</v>
      </c>
      <c r="LX55" s="131">
        <f>Juniori!LX22</f>
        <v>0</v>
      </c>
      <c r="LY55" s="131">
        <f>Juniori!LY22</f>
        <v>0</v>
      </c>
      <c r="LZ55" s="131">
        <f>Juniori!LZ22</f>
        <v>0</v>
      </c>
      <c r="MA55" s="131">
        <f>Juniori!MA22</f>
        <v>0</v>
      </c>
      <c r="MB55" s="131">
        <f>Juniori!MB22</f>
        <v>0</v>
      </c>
      <c r="MC55" s="131">
        <f>Juniori!MC22</f>
        <v>0</v>
      </c>
      <c r="MD55" s="131">
        <f>Juniori!MD22</f>
        <v>0</v>
      </c>
      <c r="ME55" s="131">
        <f>Juniori!ME22</f>
        <v>0</v>
      </c>
    </row>
    <row r="56" spans="1:343" s="1" customFormat="1" ht="18" customHeight="1" x14ac:dyDescent="0.2">
      <c r="A56" s="12">
        <v>45</v>
      </c>
      <c r="B56" s="11" t="s">
        <v>453</v>
      </c>
      <c r="C56" s="1">
        <v>12016</v>
      </c>
      <c r="E56" s="4" t="s">
        <v>71</v>
      </c>
      <c r="F56" s="1">
        <v>4692</v>
      </c>
      <c r="G56" s="9" t="s">
        <v>222</v>
      </c>
      <c r="H56" s="4" t="s">
        <v>171</v>
      </c>
      <c r="I56" s="1">
        <f>SUM(K56:ME56)</f>
        <v>39.599999999999994</v>
      </c>
      <c r="J56" s="12">
        <f>Tabuľka3[[#This Row],[Stĺpec9]]</f>
        <v>39.599999999999994</v>
      </c>
      <c r="K56" s="131">
        <f>Seniori!K31</f>
        <v>0</v>
      </c>
      <c r="L56" s="131">
        <f>Seniori!L31</f>
        <v>0</v>
      </c>
      <c r="M56" s="131">
        <f>Seniori!M31</f>
        <v>0</v>
      </c>
      <c r="N56" s="131">
        <f>Seniori!N31</f>
        <v>0</v>
      </c>
      <c r="O56" s="131">
        <f>Seniori!O31</f>
        <v>0</v>
      </c>
      <c r="P56" s="131">
        <f>Seniori!P31</f>
        <v>0</v>
      </c>
      <c r="Q56" s="131">
        <f>Seniori!Q31</f>
        <v>0</v>
      </c>
      <c r="R56" s="131">
        <f>Seniori!R31</f>
        <v>0</v>
      </c>
      <c r="S56" s="131">
        <f>Seniori!S31</f>
        <v>0</v>
      </c>
      <c r="T56" s="131">
        <f>Seniori!T31</f>
        <v>0</v>
      </c>
      <c r="U56" s="131">
        <f>Seniori!U31</f>
        <v>0</v>
      </c>
      <c r="V56" s="131">
        <f>Seniori!V31</f>
        <v>0</v>
      </c>
      <c r="W56" s="131">
        <f>Seniori!W31</f>
        <v>0</v>
      </c>
      <c r="X56" s="131">
        <f>Seniori!X31</f>
        <v>0</v>
      </c>
      <c r="Y56" s="131">
        <f>Seniori!Y31</f>
        <v>0</v>
      </c>
      <c r="Z56" s="131">
        <f>Seniori!Z31</f>
        <v>0</v>
      </c>
      <c r="AA56" s="131">
        <f>Seniori!AA31</f>
        <v>0</v>
      </c>
      <c r="AB56" s="131">
        <f>Seniori!AB31</f>
        <v>0</v>
      </c>
      <c r="AC56" s="131">
        <f>Seniori!AC31</f>
        <v>0</v>
      </c>
      <c r="AD56" s="131">
        <f>Seniori!AD31</f>
        <v>0</v>
      </c>
      <c r="AE56" s="131">
        <f>Seniori!AE31</f>
        <v>0</v>
      </c>
      <c r="AF56" s="131">
        <f>Seniori!AF31</f>
        <v>0</v>
      </c>
      <c r="AG56" s="131">
        <f>Seniori!AG31</f>
        <v>0</v>
      </c>
      <c r="AH56" s="131">
        <f>Seniori!AH31</f>
        <v>0</v>
      </c>
      <c r="AI56" s="131">
        <f>Seniori!AI31</f>
        <v>0</v>
      </c>
      <c r="AJ56" s="131">
        <f>Seniori!AJ31</f>
        <v>0</v>
      </c>
      <c r="AK56" s="131">
        <f>Seniori!AK31</f>
        <v>0</v>
      </c>
      <c r="AL56" s="131">
        <f>Seniori!AL31</f>
        <v>0</v>
      </c>
      <c r="AM56" s="131">
        <f>Seniori!AM31</f>
        <v>0</v>
      </c>
      <c r="AN56" s="131">
        <f>Seniori!AN31</f>
        <v>0</v>
      </c>
      <c r="AO56" s="131">
        <f>Seniori!AO31</f>
        <v>0</v>
      </c>
      <c r="AP56" s="131">
        <f>Seniori!AP31</f>
        <v>0</v>
      </c>
      <c r="AQ56" s="131">
        <f>Seniori!AQ31</f>
        <v>0</v>
      </c>
      <c r="AR56" s="131">
        <f>Seniori!AR31</f>
        <v>0</v>
      </c>
      <c r="AS56" s="131">
        <f>Seniori!AS31</f>
        <v>0</v>
      </c>
      <c r="AT56" s="131">
        <f>Seniori!AT31</f>
        <v>0</v>
      </c>
      <c r="AU56" s="131">
        <f>Seniori!AU31</f>
        <v>0</v>
      </c>
      <c r="AV56" s="131">
        <f>Seniori!AV31</f>
        <v>0</v>
      </c>
      <c r="AW56" s="131">
        <f>Seniori!AW31</f>
        <v>0</v>
      </c>
      <c r="AX56" s="131">
        <f>Seniori!AX31</f>
        <v>0</v>
      </c>
      <c r="AY56" s="131">
        <f>Seniori!AY31</f>
        <v>0</v>
      </c>
      <c r="AZ56" s="131">
        <f>Seniori!AZ31</f>
        <v>0</v>
      </c>
      <c r="BA56" s="131">
        <f>Seniori!BA31</f>
        <v>0</v>
      </c>
      <c r="BB56" s="131">
        <f>Seniori!BB31</f>
        <v>0</v>
      </c>
      <c r="BC56" s="131">
        <f>Seniori!BC31</f>
        <v>0</v>
      </c>
      <c r="BD56" s="131">
        <f>Seniori!BD31</f>
        <v>0</v>
      </c>
      <c r="BE56" s="131">
        <f>Seniori!BE31</f>
        <v>0</v>
      </c>
      <c r="BF56" s="131">
        <f>Seniori!BF31</f>
        <v>0</v>
      </c>
      <c r="BG56" s="131">
        <f>Seniori!BG31</f>
        <v>0</v>
      </c>
      <c r="BH56" s="131">
        <f>Seniori!BH31</f>
        <v>0</v>
      </c>
      <c r="BI56" s="131">
        <f>Seniori!BI31</f>
        <v>0</v>
      </c>
      <c r="BJ56" s="131">
        <f>Seniori!BJ31</f>
        <v>0</v>
      </c>
      <c r="BK56" s="131">
        <f>Seniori!BK31</f>
        <v>0</v>
      </c>
      <c r="BL56" s="131">
        <f>Seniori!BL31</f>
        <v>0</v>
      </c>
      <c r="BM56" s="131">
        <f>Seniori!BM31</f>
        <v>0</v>
      </c>
      <c r="BN56" s="131">
        <f>Seniori!BN31</f>
        <v>0</v>
      </c>
      <c r="BO56" s="131">
        <f>Seniori!BO31</f>
        <v>0</v>
      </c>
      <c r="BP56" s="131">
        <f>Seniori!BP31</f>
        <v>0</v>
      </c>
      <c r="BQ56" s="131">
        <f>Seniori!BQ31</f>
        <v>0</v>
      </c>
      <c r="BR56" s="131">
        <f>Seniori!BR31</f>
        <v>0</v>
      </c>
      <c r="BS56" s="131">
        <f>Seniori!BS31</f>
        <v>0</v>
      </c>
      <c r="BT56" s="131">
        <f>Seniori!BT31</f>
        <v>0</v>
      </c>
      <c r="BU56" s="131">
        <f>Seniori!BU31</f>
        <v>0</v>
      </c>
      <c r="BV56" s="131">
        <f>Seniori!BV31</f>
        <v>0</v>
      </c>
      <c r="BW56" s="131">
        <f>Seniori!BW31</f>
        <v>0</v>
      </c>
      <c r="BX56" s="131">
        <f>Seniori!BX31</f>
        <v>0</v>
      </c>
      <c r="BY56" s="131">
        <f>Seniori!BY31</f>
        <v>0</v>
      </c>
      <c r="BZ56" s="131">
        <f>Seniori!BZ31</f>
        <v>0</v>
      </c>
      <c r="CA56" s="131">
        <f>Seniori!CA31</f>
        <v>0</v>
      </c>
      <c r="CB56" s="131">
        <f>Seniori!CB31</f>
        <v>0</v>
      </c>
      <c r="CC56" s="131">
        <f>Seniori!CC31</f>
        <v>0</v>
      </c>
      <c r="CD56" s="131">
        <f>Seniori!CD31</f>
        <v>0</v>
      </c>
      <c r="CE56" s="131">
        <f>Seniori!CE31</f>
        <v>0</v>
      </c>
      <c r="CF56" s="131">
        <f>Seniori!CF31</f>
        <v>0</v>
      </c>
      <c r="CG56" s="131">
        <f>Seniori!CG31</f>
        <v>0</v>
      </c>
      <c r="CH56" s="131">
        <f>Seniori!CH31</f>
        <v>0</v>
      </c>
      <c r="CI56" s="131">
        <f>Seniori!CI31</f>
        <v>0</v>
      </c>
      <c r="CJ56" s="131">
        <f>Seniori!CJ31</f>
        <v>0</v>
      </c>
      <c r="CK56" s="131">
        <f>Seniori!CK31</f>
        <v>0</v>
      </c>
      <c r="CL56" s="131">
        <f>Seniori!CL31</f>
        <v>0</v>
      </c>
      <c r="CM56" s="131">
        <f>Seniori!CM31</f>
        <v>0</v>
      </c>
      <c r="CN56" s="131">
        <f>Seniori!CN31</f>
        <v>0</v>
      </c>
      <c r="CO56" s="131">
        <f>Seniori!CO31</f>
        <v>0</v>
      </c>
      <c r="CP56" s="131">
        <f>Seniori!CP31</f>
        <v>0</v>
      </c>
      <c r="CQ56" s="131">
        <f>Seniori!CQ31</f>
        <v>0</v>
      </c>
      <c r="CR56" s="131">
        <f>Seniori!CR31</f>
        <v>0</v>
      </c>
      <c r="CS56" s="131">
        <f>Seniori!CS31</f>
        <v>0</v>
      </c>
      <c r="CT56" s="131">
        <f>Seniori!CT31</f>
        <v>0</v>
      </c>
      <c r="CU56" s="131">
        <f>Seniori!CU31</f>
        <v>0</v>
      </c>
      <c r="CV56" s="131">
        <f>Seniori!CV31</f>
        <v>0</v>
      </c>
      <c r="CW56" s="131">
        <f>Seniori!CW31</f>
        <v>0</v>
      </c>
      <c r="CX56" s="131">
        <f>Seniori!CX31</f>
        <v>0</v>
      </c>
      <c r="CY56" s="131">
        <f>Seniori!CY31</f>
        <v>0</v>
      </c>
      <c r="CZ56" s="131">
        <f>Seniori!CZ31</f>
        <v>0</v>
      </c>
      <c r="DA56" s="131">
        <f>Seniori!DA31</f>
        <v>0</v>
      </c>
      <c r="DB56" s="131">
        <f>Seniori!DB31</f>
        <v>0</v>
      </c>
      <c r="DC56" s="131">
        <f>Seniori!DC31</f>
        <v>0</v>
      </c>
      <c r="DD56" s="131">
        <f>Seniori!DD31</f>
        <v>0</v>
      </c>
      <c r="DE56" s="131">
        <f>Seniori!DE31</f>
        <v>0</v>
      </c>
      <c r="DF56" s="131">
        <f>Seniori!DF31</f>
        <v>0</v>
      </c>
      <c r="DG56" s="131">
        <f>Seniori!DG31</f>
        <v>0</v>
      </c>
      <c r="DH56" s="131">
        <f>Seniori!DH31</f>
        <v>0</v>
      </c>
      <c r="DI56" s="131">
        <f>Seniori!DI31</f>
        <v>0</v>
      </c>
      <c r="DJ56" s="131">
        <f>Seniori!DJ31</f>
        <v>0</v>
      </c>
      <c r="DK56" s="131">
        <f>Seniori!DK31</f>
        <v>0</v>
      </c>
      <c r="DL56" s="131">
        <f>Seniori!DL31</f>
        <v>0</v>
      </c>
      <c r="DM56" s="131">
        <f>Seniori!DM31</f>
        <v>0</v>
      </c>
      <c r="DN56" s="131">
        <f>Seniori!DN31</f>
        <v>0</v>
      </c>
      <c r="DO56" s="131">
        <f>Seniori!DO31</f>
        <v>0</v>
      </c>
      <c r="DP56" s="131">
        <f>Seniori!DP31</f>
        <v>0</v>
      </c>
      <c r="DQ56" s="131">
        <f>Seniori!DQ31</f>
        <v>0</v>
      </c>
      <c r="DR56" s="131">
        <f>Seniori!DR31</f>
        <v>0</v>
      </c>
      <c r="DS56" s="131">
        <f>Seniori!DS31</f>
        <v>0</v>
      </c>
      <c r="DT56" s="131">
        <f>Seniori!DT31</f>
        <v>0</v>
      </c>
      <c r="DU56" s="131">
        <f>Seniori!DU31</f>
        <v>0</v>
      </c>
      <c r="DV56" s="131">
        <f>Seniori!DV31</f>
        <v>0</v>
      </c>
      <c r="DW56" s="131">
        <f>Seniori!DW31</f>
        <v>0</v>
      </c>
      <c r="DX56" s="131">
        <f>Seniori!DX31</f>
        <v>0</v>
      </c>
      <c r="DY56" s="131">
        <f>Seniori!DY31</f>
        <v>0</v>
      </c>
      <c r="DZ56" s="131">
        <f>Seniori!DZ31</f>
        <v>0</v>
      </c>
      <c r="EA56" s="131">
        <f>Seniori!EA31</f>
        <v>0</v>
      </c>
      <c r="EB56" s="131">
        <f>Seniori!EB31</f>
        <v>0</v>
      </c>
      <c r="EC56" s="131">
        <f>Seniori!EC31</f>
        <v>0</v>
      </c>
      <c r="ED56" s="131">
        <f>Seniori!ED31</f>
        <v>0</v>
      </c>
      <c r="EE56" s="131">
        <f>Seniori!EE31</f>
        <v>0</v>
      </c>
      <c r="EF56" s="131">
        <f>Seniori!EF31</f>
        <v>0</v>
      </c>
      <c r="EG56" s="131">
        <f>Seniori!EG31</f>
        <v>0</v>
      </c>
      <c r="EH56" s="131">
        <f>Seniori!EH31</f>
        <v>0</v>
      </c>
      <c r="EI56" s="131">
        <f>Seniori!EI31</f>
        <v>0</v>
      </c>
      <c r="EJ56" s="131">
        <f>Seniori!EJ31</f>
        <v>0</v>
      </c>
      <c r="EK56" s="131">
        <f>Seniori!EK31</f>
        <v>0</v>
      </c>
      <c r="EL56" s="131">
        <f>Seniori!EL31</f>
        <v>0</v>
      </c>
      <c r="EM56" s="131">
        <f>Seniori!EM31</f>
        <v>0</v>
      </c>
      <c r="EN56" s="131">
        <f>Seniori!EN31</f>
        <v>14.399999999999999</v>
      </c>
      <c r="EO56" s="131">
        <f>Seniori!EO31</f>
        <v>0</v>
      </c>
      <c r="EP56" s="131">
        <f>Seniori!EP31</f>
        <v>0</v>
      </c>
      <c r="EQ56" s="131">
        <f>Seniori!EQ31</f>
        <v>0</v>
      </c>
      <c r="ER56" s="131">
        <f>Seniori!ER31</f>
        <v>0</v>
      </c>
      <c r="ES56" s="131">
        <f>Seniori!ES31</f>
        <v>0</v>
      </c>
      <c r="ET56" s="131">
        <f>Seniori!ET31</f>
        <v>0</v>
      </c>
      <c r="EU56" s="131">
        <f>Seniori!EU31</f>
        <v>0</v>
      </c>
      <c r="EV56" s="131">
        <f>Seniori!EV31</f>
        <v>0</v>
      </c>
      <c r="EW56" s="131">
        <f>Seniori!EW31</f>
        <v>0</v>
      </c>
      <c r="EX56" s="131">
        <f>Seniori!EX31</f>
        <v>10.799999999999999</v>
      </c>
      <c r="EY56" s="131">
        <f>Seniori!EY31</f>
        <v>0</v>
      </c>
      <c r="EZ56" s="131">
        <f>Seniori!EZ31</f>
        <v>0</v>
      </c>
      <c r="FA56" s="131">
        <f>Seniori!FA31</f>
        <v>0</v>
      </c>
      <c r="FB56" s="131">
        <f>Seniori!FB31</f>
        <v>0</v>
      </c>
      <c r="FC56" s="131">
        <f>Seniori!FC31</f>
        <v>0</v>
      </c>
      <c r="FD56" s="131">
        <f>Seniori!FD31</f>
        <v>0</v>
      </c>
      <c r="FE56" s="131">
        <f>Seniori!FE31</f>
        <v>0</v>
      </c>
      <c r="FF56" s="131">
        <f>Seniori!FF31</f>
        <v>0</v>
      </c>
      <c r="FG56" s="131">
        <f>Seniori!FG31</f>
        <v>0</v>
      </c>
      <c r="FH56" s="131">
        <f>Seniori!FH31</f>
        <v>0</v>
      </c>
      <c r="FI56" s="131">
        <f>Seniori!FI31</f>
        <v>0</v>
      </c>
      <c r="FJ56" s="131">
        <f>Seniori!FJ31</f>
        <v>0</v>
      </c>
      <c r="FK56" s="131">
        <f>Seniori!FK31</f>
        <v>0</v>
      </c>
      <c r="FL56" s="131">
        <f>Seniori!FL31</f>
        <v>0</v>
      </c>
      <c r="FM56" s="131">
        <f>Seniori!FM31</f>
        <v>0</v>
      </c>
      <c r="FN56" s="131">
        <f>Seniori!FN31</f>
        <v>0</v>
      </c>
      <c r="FO56" s="131">
        <f>Seniori!FO31</f>
        <v>0</v>
      </c>
      <c r="FP56" s="131">
        <f>Seniori!FP31</f>
        <v>0</v>
      </c>
      <c r="FQ56" s="131">
        <f>Seniori!FQ31</f>
        <v>0</v>
      </c>
      <c r="FR56" s="131">
        <f>Seniori!FR31</f>
        <v>0</v>
      </c>
      <c r="FS56" s="131">
        <f>Seniori!FS31</f>
        <v>0</v>
      </c>
      <c r="FT56" s="131">
        <f>Seniori!FT31</f>
        <v>0</v>
      </c>
      <c r="FU56" s="131">
        <f>Seniori!FU31</f>
        <v>0</v>
      </c>
      <c r="FV56" s="131">
        <f>Seniori!FV31</f>
        <v>0</v>
      </c>
      <c r="FW56" s="131">
        <f>Seniori!FW31</f>
        <v>0</v>
      </c>
      <c r="FX56" s="131">
        <f>Seniori!FX31</f>
        <v>0</v>
      </c>
      <c r="FY56" s="131">
        <f>Seniori!FY31</f>
        <v>0</v>
      </c>
      <c r="FZ56" s="131">
        <f>Seniori!FZ31</f>
        <v>0</v>
      </c>
      <c r="GA56" s="131">
        <f>Seniori!GA31</f>
        <v>0</v>
      </c>
      <c r="GB56" s="131">
        <f>Seniori!GB31</f>
        <v>0</v>
      </c>
      <c r="GC56" s="131">
        <f>Seniori!GC31</f>
        <v>0</v>
      </c>
      <c r="GD56" s="131">
        <f>Seniori!GD31</f>
        <v>0</v>
      </c>
      <c r="GE56" s="131">
        <f>Seniori!GE31</f>
        <v>0</v>
      </c>
      <c r="GF56" s="131">
        <f>Seniori!GF31</f>
        <v>0</v>
      </c>
      <c r="GG56" s="131">
        <f>Seniori!GG31</f>
        <v>0</v>
      </c>
      <c r="GH56" s="131">
        <f>Seniori!GH31</f>
        <v>0</v>
      </c>
      <c r="GI56" s="131">
        <f>Seniori!GI31</f>
        <v>0</v>
      </c>
      <c r="GJ56" s="131">
        <f>Seniori!GJ31</f>
        <v>0</v>
      </c>
      <c r="GK56" s="131">
        <f>Seniori!GK31</f>
        <v>0</v>
      </c>
      <c r="GL56" s="131">
        <f>Seniori!GL31</f>
        <v>0</v>
      </c>
      <c r="GM56" s="131">
        <f>Seniori!GM31</f>
        <v>0</v>
      </c>
      <c r="GN56" s="131">
        <f>Seniori!GN31</f>
        <v>0</v>
      </c>
      <c r="GO56" s="131">
        <f>Seniori!GO31</f>
        <v>0</v>
      </c>
      <c r="GP56" s="131">
        <f>Seniori!GP31</f>
        <v>0</v>
      </c>
      <c r="GQ56" s="131">
        <f>Seniori!GQ31</f>
        <v>0</v>
      </c>
      <c r="GR56" s="131">
        <f>Seniori!GR31</f>
        <v>0</v>
      </c>
      <c r="GS56" s="131">
        <f>Seniori!GS31</f>
        <v>0</v>
      </c>
      <c r="GT56" s="131">
        <f>Seniori!GT31</f>
        <v>0</v>
      </c>
      <c r="GU56" s="131">
        <f>Seniori!GU31</f>
        <v>0</v>
      </c>
      <c r="GV56" s="131">
        <f>Seniori!GV31</f>
        <v>0</v>
      </c>
      <c r="GW56" s="131">
        <f>Seniori!GW31</f>
        <v>0</v>
      </c>
      <c r="GX56" s="131">
        <f>Seniori!GX31</f>
        <v>0</v>
      </c>
      <c r="GY56" s="131">
        <f>Seniori!GY31</f>
        <v>0</v>
      </c>
      <c r="GZ56" s="131">
        <f>Seniori!GZ31</f>
        <v>0</v>
      </c>
      <c r="HA56" s="131">
        <f>Seniori!HA31</f>
        <v>0</v>
      </c>
      <c r="HB56" s="131">
        <f>Seniori!HB31</f>
        <v>0</v>
      </c>
      <c r="HC56" s="131">
        <f>Seniori!HC31</f>
        <v>0</v>
      </c>
      <c r="HD56" s="131">
        <f>Seniori!HD31</f>
        <v>0</v>
      </c>
      <c r="HE56" s="131">
        <f>Seniori!HE31</f>
        <v>0</v>
      </c>
      <c r="HF56" s="131">
        <f>Seniori!HF31</f>
        <v>0</v>
      </c>
      <c r="HG56" s="131">
        <f>Seniori!HG31</f>
        <v>0</v>
      </c>
      <c r="HH56" s="131">
        <f>Seniori!HH31</f>
        <v>0</v>
      </c>
      <c r="HI56" s="131">
        <f>Seniori!HI31</f>
        <v>0</v>
      </c>
      <c r="HJ56" s="131">
        <f>Seniori!HJ31</f>
        <v>0</v>
      </c>
      <c r="HK56" s="131">
        <f>Seniori!HK31</f>
        <v>0</v>
      </c>
      <c r="HL56" s="131">
        <f>Seniori!HL31</f>
        <v>0</v>
      </c>
      <c r="HM56" s="131">
        <f>Seniori!HM31</f>
        <v>0</v>
      </c>
      <c r="HN56" s="131">
        <f>Seniori!HN31</f>
        <v>0</v>
      </c>
      <c r="HO56" s="131">
        <f>Seniori!HO31</f>
        <v>0</v>
      </c>
      <c r="HP56" s="131">
        <f>Seniori!HP31</f>
        <v>0</v>
      </c>
      <c r="HQ56" s="131">
        <f>Seniori!HQ31</f>
        <v>0</v>
      </c>
      <c r="HR56" s="131">
        <f>Seniori!HR31</f>
        <v>0</v>
      </c>
      <c r="HS56" s="131">
        <f>Seniori!HS31</f>
        <v>0</v>
      </c>
      <c r="HT56" s="131">
        <f>Seniori!HT31</f>
        <v>0</v>
      </c>
      <c r="HU56" s="131">
        <f>Seniori!HU31</f>
        <v>0</v>
      </c>
      <c r="HV56" s="131">
        <f>Seniori!HV31</f>
        <v>0</v>
      </c>
      <c r="HW56" s="131">
        <f>Seniori!HW31</f>
        <v>0</v>
      </c>
      <c r="HX56" s="131">
        <f>Seniori!HX31</f>
        <v>0</v>
      </c>
      <c r="HY56" s="131">
        <f>Seniori!HY31</f>
        <v>0</v>
      </c>
      <c r="HZ56" s="131">
        <f>Seniori!HZ31</f>
        <v>0</v>
      </c>
      <c r="IA56" s="131">
        <f>Seniori!IA31</f>
        <v>0</v>
      </c>
      <c r="IB56" s="131">
        <f>Seniori!IB31</f>
        <v>0</v>
      </c>
      <c r="IC56" s="131">
        <f>Seniori!IC31</f>
        <v>0</v>
      </c>
      <c r="ID56" s="131">
        <f>Seniori!ID31</f>
        <v>0</v>
      </c>
      <c r="IE56" s="131">
        <f>Seniori!IE31</f>
        <v>0</v>
      </c>
      <c r="IF56" s="131">
        <f>Seniori!IF31</f>
        <v>0</v>
      </c>
      <c r="IG56" s="131">
        <f>Seniori!IG31</f>
        <v>0</v>
      </c>
      <c r="IH56" s="131">
        <f>Seniori!IH31</f>
        <v>0</v>
      </c>
      <c r="II56" s="131">
        <f>Seniori!II31</f>
        <v>0</v>
      </c>
      <c r="IJ56" s="131">
        <f>Seniori!IJ31</f>
        <v>0</v>
      </c>
      <c r="IK56" s="131">
        <f>Seniori!IK31</f>
        <v>0</v>
      </c>
      <c r="IL56" s="131">
        <f>Seniori!IL31</f>
        <v>0</v>
      </c>
      <c r="IM56" s="131">
        <f>Seniori!IM31</f>
        <v>0</v>
      </c>
      <c r="IN56" s="131">
        <f>Seniori!IN31</f>
        <v>0</v>
      </c>
      <c r="IO56" s="131">
        <f>Seniori!IO31</f>
        <v>0</v>
      </c>
      <c r="IP56" s="131">
        <f>Seniori!IP31</f>
        <v>0</v>
      </c>
      <c r="IQ56" s="131">
        <f>Seniori!IQ31</f>
        <v>0</v>
      </c>
      <c r="IR56" s="131">
        <f>Seniori!IR31</f>
        <v>0</v>
      </c>
      <c r="IS56" s="131">
        <f>Seniori!IS31</f>
        <v>0</v>
      </c>
      <c r="IT56" s="131">
        <f>Seniori!IT31</f>
        <v>0</v>
      </c>
      <c r="IU56" s="131">
        <f>Seniori!IU31</f>
        <v>0</v>
      </c>
      <c r="IV56" s="131">
        <f>Seniori!IV31</f>
        <v>0</v>
      </c>
      <c r="IW56" s="131">
        <f>Seniori!IW31</f>
        <v>0</v>
      </c>
      <c r="IX56" s="131">
        <f>Seniori!IX31</f>
        <v>0</v>
      </c>
      <c r="IY56" s="131">
        <f>Seniori!IY31</f>
        <v>0</v>
      </c>
      <c r="IZ56" s="131">
        <f>Seniori!IZ31</f>
        <v>0</v>
      </c>
      <c r="JA56" s="131">
        <f>Seniori!JA31</f>
        <v>0</v>
      </c>
      <c r="JB56" s="131">
        <f>Seniori!JB31</f>
        <v>0</v>
      </c>
      <c r="JC56" s="131">
        <f>Seniori!JC31</f>
        <v>0</v>
      </c>
      <c r="JD56" s="131">
        <f>Seniori!JD31</f>
        <v>0</v>
      </c>
      <c r="JE56" s="131">
        <f>Seniori!JE31</f>
        <v>0</v>
      </c>
      <c r="JF56" s="131">
        <f>Seniori!JF31</f>
        <v>0</v>
      </c>
      <c r="JG56" s="131">
        <f>Seniori!JG31</f>
        <v>0</v>
      </c>
      <c r="JH56" s="131">
        <f>Seniori!JH31</f>
        <v>0</v>
      </c>
      <c r="JI56" s="131">
        <f>Seniori!JI31</f>
        <v>0</v>
      </c>
      <c r="JJ56" s="131">
        <f>Seniori!JJ31</f>
        <v>0</v>
      </c>
      <c r="JK56" s="131">
        <f>Seniori!JK31</f>
        <v>0</v>
      </c>
      <c r="JL56" s="131">
        <f>Seniori!JL31</f>
        <v>0</v>
      </c>
      <c r="JM56" s="131">
        <f>Seniori!JM31</f>
        <v>0</v>
      </c>
      <c r="JN56" s="131">
        <f>Seniori!JN31</f>
        <v>0</v>
      </c>
      <c r="JO56" s="131">
        <f>Seniori!JO31</f>
        <v>0</v>
      </c>
      <c r="JP56" s="131">
        <f>Seniori!JP31</f>
        <v>0</v>
      </c>
      <c r="JQ56" s="131">
        <f>Seniori!JQ31</f>
        <v>0</v>
      </c>
      <c r="JR56" s="131">
        <f>Seniori!JR31</f>
        <v>0</v>
      </c>
      <c r="JS56" s="131">
        <f>Seniori!JS31</f>
        <v>0</v>
      </c>
      <c r="JT56" s="131">
        <f>Seniori!JT31</f>
        <v>0</v>
      </c>
      <c r="JU56" s="131">
        <f>Seniori!JU31</f>
        <v>0</v>
      </c>
      <c r="JV56" s="131">
        <f>Seniori!JV31</f>
        <v>0</v>
      </c>
      <c r="JW56" s="131">
        <f>Seniori!JW31</f>
        <v>0</v>
      </c>
      <c r="JX56" s="131">
        <f>Seniori!JX31</f>
        <v>0</v>
      </c>
      <c r="JY56" s="131">
        <f>Seniori!JY31</f>
        <v>0</v>
      </c>
      <c r="JZ56" s="131">
        <f>Seniori!JZ31</f>
        <v>0</v>
      </c>
      <c r="KA56" s="131">
        <f>Seniori!KA31</f>
        <v>0</v>
      </c>
      <c r="KB56" s="131">
        <f>Seniori!KB31</f>
        <v>0</v>
      </c>
      <c r="KC56" s="131">
        <f>Seniori!KC31</f>
        <v>0</v>
      </c>
      <c r="KD56" s="131">
        <f>Seniori!KD31</f>
        <v>0</v>
      </c>
      <c r="KE56" s="131">
        <f>Seniori!KE31</f>
        <v>0</v>
      </c>
      <c r="KF56" s="131">
        <f>Seniori!KF31</f>
        <v>0</v>
      </c>
      <c r="KG56" s="131">
        <f>Seniori!KG31</f>
        <v>0</v>
      </c>
      <c r="KH56" s="131">
        <f>Seniori!KH31</f>
        <v>0</v>
      </c>
      <c r="KI56" s="131">
        <f>Seniori!KI31</f>
        <v>0</v>
      </c>
      <c r="KJ56" s="131">
        <f>Seniori!KJ31</f>
        <v>0</v>
      </c>
      <c r="KK56" s="131">
        <f>Seniori!KK31</f>
        <v>0</v>
      </c>
      <c r="KL56" s="131">
        <f>Seniori!KL31</f>
        <v>0</v>
      </c>
      <c r="KM56" s="131">
        <f>Seniori!KM31</f>
        <v>0</v>
      </c>
      <c r="KN56" s="131">
        <f>Seniori!KN31</f>
        <v>0</v>
      </c>
      <c r="KO56" s="131">
        <f>Seniori!KO31</f>
        <v>0</v>
      </c>
      <c r="KP56" s="131">
        <f>Seniori!KP31</f>
        <v>0</v>
      </c>
      <c r="KQ56" s="131">
        <f>Seniori!KQ31</f>
        <v>0</v>
      </c>
      <c r="KR56" s="131">
        <f>Seniori!KR31</f>
        <v>0</v>
      </c>
      <c r="KS56" s="131">
        <f>Seniori!KS31</f>
        <v>0</v>
      </c>
      <c r="KT56" s="131">
        <f>Seniori!KT31</f>
        <v>0</v>
      </c>
      <c r="KU56" s="131">
        <f>Seniori!KU31</f>
        <v>0</v>
      </c>
      <c r="KV56" s="131">
        <f>Seniori!KV31</f>
        <v>0</v>
      </c>
      <c r="KW56" s="131">
        <f>Seniori!KW31</f>
        <v>0</v>
      </c>
      <c r="KX56" s="131">
        <f>Seniori!KX31</f>
        <v>0</v>
      </c>
      <c r="KY56" s="131">
        <f>Seniori!KY31</f>
        <v>0</v>
      </c>
      <c r="KZ56" s="131">
        <f>Seniori!KZ31</f>
        <v>0</v>
      </c>
      <c r="LA56" s="131">
        <f>Seniori!LA31</f>
        <v>0</v>
      </c>
      <c r="LB56" s="131">
        <f>Seniori!LB31</f>
        <v>0</v>
      </c>
      <c r="LC56" s="131">
        <f>Seniori!LC31</f>
        <v>0</v>
      </c>
      <c r="LD56" s="131">
        <f>Seniori!LD31</f>
        <v>0</v>
      </c>
      <c r="LE56" s="131">
        <f>Seniori!LE31</f>
        <v>0</v>
      </c>
      <c r="LF56" s="131">
        <f>Seniori!LF31</f>
        <v>0</v>
      </c>
      <c r="LG56" s="131">
        <f>Seniori!LG31</f>
        <v>0</v>
      </c>
      <c r="LH56" s="131">
        <f>Seniori!LH31</f>
        <v>0</v>
      </c>
      <c r="LI56" s="131">
        <f>Seniori!LI31</f>
        <v>7.1999999999999993</v>
      </c>
      <c r="LJ56" s="131">
        <f>Seniori!LJ31</f>
        <v>0</v>
      </c>
      <c r="LK56" s="131">
        <f>Seniori!LK31</f>
        <v>7.1999999999999993</v>
      </c>
      <c r="LL56" s="131">
        <f>Seniori!LL31</f>
        <v>0</v>
      </c>
      <c r="LM56" s="131">
        <f>Seniori!LM31</f>
        <v>0</v>
      </c>
      <c r="LN56" s="131">
        <f>Seniori!LN31</f>
        <v>0</v>
      </c>
      <c r="LO56" s="131">
        <f>Seniori!LO31</f>
        <v>0</v>
      </c>
      <c r="LP56" s="131">
        <f>Seniori!LP31</f>
        <v>0</v>
      </c>
      <c r="LQ56" s="131">
        <f>Seniori!LQ31</f>
        <v>0</v>
      </c>
      <c r="LR56" s="131">
        <f>Seniori!LR31</f>
        <v>0</v>
      </c>
      <c r="LS56" s="131">
        <f>Seniori!LS31</f>
        <v>0</v>
      </c>
      <c r="LT56" s="131">
        <f>Seniori!LT31</f>
        <v>0</v>
      </c>
      <c r="LU56" s="131">
        <f>Seniori!LU31</f>
        <v>0</v>
      </c>
      <c r="LV56" s="131">
        <f>Seniori!LV31</f>
        <v>0</v>
      </c>
      <c r="LW56" s="131">
        <f>Seniori!LW31</f>
        <v>0</v>
      </c>
      <c r="LX56" s="131">
        <f>Seniori!LX31</f>
        <v>0</v>
      </c>
      <c r="LY56" s="131">
        <f>Seniori!LY31</f>
        <v>0</v>
      </c>
      <c r="LZ56" s="131">
        <f>Seniori!LZ31</f>
        <v>0</v>
      </c>
      <c r="MA56" s="131">
        <f>Seniori!MA31</f>
        <v>0</v>
      </c>
      <c r="MB56" s="131">
        <f>Seniori!MB31</f>
        <v>0</v>
      </c>
      <c r="MC56" s="131">
        <f>Seniori!MC31</f>
        <v>0</v>
      </c>
      <c r="MD56" s="131">
        <f>Seniori!MD31</f>
        <v>0</v>
      </c>
      <c r="ME56" s="131">
        <f>Seniori!ME31</f>
        <v>0</v>
      </c>
    </row>
    <row r="57" spans="1:343" s="1" customFormat="1" ht="18" customHeight="1" x14ac:dyDescent="0.2">
      <c r="A57" s="12">
        <v>46</v>
      </c>
      <c r="B57" s="11" t="s">
        <v>227</v>
      </c>
      <c r="C57" s="1">
        <v>10474</v>
      </c>
      <c r="D57" s="1">
        <v>2011</v>
      </c>
      <c r="E57" s="4" t="s">
        <v>162</v>
      </c>
      <c r="F57" s="1">
        <v>7539</v>
      </c>
      <c r="G57" s="9" t="s">
        <v>220</v>
      </c>
      <c r="H57" s="4" t="s">
        <v>164</v>
      </c>
      <c r="I57" s="1">
        <f t="shared" ref="I57:I81" si="7">SUM(K57:ME57)</f>
        <v>39</v>
      </c>
      <c r="J57" s="12">
        <f>Tabuľka3[[#This Row],[Stĺpec9]]</f>
        <v>39</v>
      </c>
      <c r="K57" s="131">
        <f>Juniori!K17</f>
        <v>0</v>
      </c>
      <c r="L57" s="131">
        <f>Juniori!L17</f>
        <v>0</v>
      </c>
      <c r="M57" s="131">
        <f>Juniori!M17</f>
        <v>0</v>
      </c>
      <c r="N57" s="131">
        <f>Juniori!N17</f>
        <v>0</v>
      </c>
      <c r="O57" s="131">
        <f>Juniori!O17</f>
        <v>0</v>
      </c>
      <c r="P57" s="131">
        <f>Juniori!P17</f>
        <v>0</v>
      </c>
      <c r="Q57" s="131">
        <f>Juniori!Q17</f>
        <v>0</v>
      </c>
      <c r="R57" s="131">
        <f>Juniori!R17</f>
        <v>0</v>
      </c>
      <c r="S57" s="131">
        <f>Juniori!S17</f>
        <v>0</v>
      </c>
      <c r="T57" s="131">
        <f>Juniori!T17</f>
        <v>0</v>
      </c>
      <c r="U57" s="131">
        <f>Juniori!U17</f>
        <v>0</v>
      </c>
      <c r="V57" s="131">
        <f>Juniori!V17</f>
        <v>0</v>
      </c>
      <c r="W57" s="131">
        <f>Juniori!W17</f>
        <v>0</v>
      </c>
      <c r="X57" s="131">
        <f>Juniori!X17</f>
        <v>0</v>
      </c>
      <c r="Y57" s="131">
        <f>Juniori!Y17</f>
        <v>0</v>
      </c>
      <c r="Z57" s="131">
        <f>Juniori!Z17</f>
        <v>0</v>
      </c>
      <c r="AA57" s="131">
        <f>Juniori!AA17</f>
        <v>0</v>
      </c>
      <c r="AB57" s="131">
        <f>Juniori!AB17</f>
        <v>0</v>
      </c>
      <c r="AC57" s="131">
        <f>Juniori!AC17</f>
        <v>0</v>
      </c>
      <c r="AD57" s="131">
        <f>Juniori!AD17</f>
        <v>0</v>
      </c>
      <c r="AE57" s="131">
        <f>Juniori!AE17</f>
        <v>0</v>
      </c>
      <c r="AF57" s="131">
        <f>Juniori!AF17</f>
        <v>0</v>
      </c>
      <c r="AG57" s="131">
        <f>Juniori!AG17</f>
        <v>0</v>
      </c>
      <c r="AH57" s="131">
        <f>Juniori!AH17</f>
        <v>0</v>
      </c>
      <c r="AI57" s="131">
        <f>Juniori!AI17</f>
        <v>0</v>
      </c>
      <c r="AJ57" s="131">
        <f>Juniori!AJ17</f>
        <v>0</v>
      </c>
      <c r="AK57" s="131">
        <f>Juniori!AK17</f>
        <v>0</v>
      </c>
      <c r="AL57" s="131">
        <f>Juniori!AL17</f>
        <v>0</v>
      </c>
      <c r="AM57" s="131">
        <f>Juniori!AM17</f>
        <v>0</v>
      </c>
      <c r="AN57" s="131">
        <f>Juniori!AN17</f>
        <v>0</v>
      </c>
      <c r="AO57" s="131">
        <f>Juniori!AO17</f>
        <v>0</v>
      </c>
      <c r="AP57" s="131">
        <f>Juniori!AP17</f>
        <v>0</v>
      </c>
      <c r="AQ57" s="131">
        <f>Juniori!AQ17</f>
        <v>0</v>
      </c>
      <c r="AR57" s="131">
        <f>Juniori!AR17</f>
        <v>0</v>
      </c>
      <c r="AS57" s="131">
        <f>Juniori!AS17</f>
        <v>0</v>
      </c>
      <c r="AT57" s="131">
        <f>Juniori!AT17</f>
        <v>7</v>
      </c>
      <c r="AU57" s="131">
        <f>Juniori!AU17</f>
        <v>5</v>
      </c>
      <c r="AV57" s="131">
        <f>Juniori!AV17</f>
        <v>0</v>
      </c>
      <c r="AW57" s="131">
        <f>Juniori!AW17</f>
        <v>0</v>
      </c>
      <c r="AX57" s="131">
        <f>Juniori!AX17</f>
        <v>0</v>
      </c>
      <c r="AY57" s="131">
        <f>Juniori!AY17</f>
        <v>0</v>
      </c>
      <c r="AZ57" s="131">
        <f>Juniori!AZ17</f>
        <v>0</v>
      </c>
      <c r="BA57" s="131">
        <f>Juniori!BA17</f>
        <v>0</v>
      </c>
      <c r="BB57" s="131">
        <f>Juniori!BB17</f>
        <v>12</v>
      </c>
      <c r="BC57" s="131">
        <f>Juniori!BC17</f>
        <v>15</v>
      </c>
      <c r="BD57" s="131">
        <f>Juniori!BD17</f>
        <v>0</v>
      </c>
      <c r="BE57" s="131">
        <f>Juniori!BE17</f>
        <v>0</v>
      </c>
      <c r="BF57" s="131">
        <f>Juniori!BF17</f>
        <v>0</v>
      </c>
      <c r="BG57" s="131">
        <f>Juniori!BG17</f>
        <v>0</v>
      </c>
      <c r="BH57" s="131">
        <f>Juniori!BH17</f>
        <v>0</v>
      </c>
      <c r="BI57" s="131">
        <f>Juniori!BI17</f>
        <v>0</v>
      </c>
      <c r="BJ57" s="131">
        <f>Juniori!BJ17</f>
        <v>0</v>
      </c>
      <c r="BK57" s="131">
        <f>Juniori!BK17</f>
        <v>0</v>
      </c>
      <c r="BL57" s="131">
        <f>Juniori!BL17</f>
        <v>0</v>
      </c>
      <c r="BM57" s="131">
        <f>Juniori!BM17</f>
        <v>0</v>
      </c>
      <c r="BN57" s="131">
        <f>Juniori!BN17</f>
        <v>0</v>
      </c>
      <c r="BO57" s="131">
        <f>Juniori!BO17</f>
        <v>0</v>
      </c>
      <c r="BP57" s="131">
        <f>Juniori!BP17</f>
        <v>0</v>
      </c>
      <c r="BQ57" s="131">
        <f>Juniori!BQ17</f>
        <v>0</v>
      </c>
      <c r="BR57" s="131">
        <f>Juniori!BR17</f>
        <v>0</v>
      </c>
      <c r="BS57" s="131">
        <f>Juniori!BS17</f>
        <v>0</v>
      </c>
      <c r="BT57" s="131">
        <f>Juniori!BT17</f>
        <v>0</v>
      </c>
      <c r="BU57" s="131">
        <f>Juniori!BU17</f>
        <v>0</v>
      </c>
      <c r="BV57" s="131">
        <f>Juniori!BV17</f>
        <v>0</v>
      </c>
      <c r="BW57" s="131">
        <f>Juniori!BW17</f>
        <v>0</v>
      </c>
      <c r="BX57" s="131">
        <f>Juniori!BX17</f>
        <v>0</v>
      </c>
      <c r="BY57" s="131">
        <f>Juniori!BY17</f>
        <v>0</v>
      </c>
      <c r="BZ57" s="131">
        <f>Juniori!BZ17</f>
        <v>0</v>
      </c>
      <c r="CA57" s="131">
        <f>Juniori!CA17</f>
        <v>0</v>
      </c>
      <c r="CB57" s="131">
        <f>Juniori!CB17</f>
        <v>0</v>
      </c>
      <c r="CC57" s="131">
        <f>Juniori!CC17</f>
        <v>0</v>
      </c>
      <c r="CD57" s="131">
        <f>Juniori!CD17</f>
        <v>0</v>
      </c>
      <c r="CE57" s="131">
        <f>Juniori!CE17</f>
        <v>0</v>
      </c>
      <c r="CF57" s="131">
        <f>Juniori!CF17</f>
        <v>0</v>
      </c>
      <c r="CG57" s="131">
        <f>Juniori!CG17</f>
        <v>0</v>
      </c>
      <c r="CH57" s="131">
        <f>Juniori!CH17</f>
        <v>0</v>
      </c>
      <c r="CI57" s="131">
        <f>Juniori!CI17</f>
        <v>0</v>
      </c>
      <c r="CJ57" s="131">
        <f>Juniori!CJ17</f>
        <v>0</v>
      </c>
      <c r="CK57" s="131">
        <f>Juniori!CK17</f>
        <v>0</v>
      </c>
      <c r="CL57" s="131">
        <f>Juniori!CL17</f>
        <v>0</v>
      </c>
      <c r="CM57" s="131">
        <f>Juniori!CM17</f>
        <v>0</v>
      </c>
      <c r="CN57" s="131">
        <f>Juniori!CN17</f>
        <v>0</v>
      </c>
      <c r="CO57" s="131">
        <f>Juniori!CO17</f>
        <v>0</v>
      </c>
      <c r="CP57" s="131">
        <f>Juniori!CP17</f>
        <v>0</v>
      </c>
      <c r="CQ57" s="131">
        <f>Juniori!CQ17</f>
        <v>0</v>
      </c>
      <c r="CR57" s="131">
        <f>Juniori!CR17</f>
        <v>0</v>
      </c>
      <c r="CS57" s="131">
        <f>Juniori!CS17</f>
        <v>0</v>
      </c>
      <c r="CT57" s="131">
        <f>Juniori!CT17</f>
        <v>0</v>
      </c>
      <c r="CU57" s="131">
        <f>Juniori!CU17</f>
        <v>0</v>
      </c>
      <c r="CV57" s="131">
        <f>Juniori!CV17</f>
        <v>0</v>
      </c>
      <c r="CW57" s="131">
        <f>Juniori!CW17</f>
        <v>0</v>
      </c>
      <c r="CX57" s="131">
        <f>Juniori!CX17</f>
        <v>0</v>
      </c>
      <c r="CY57" s="131">
        <f>Juniori!CY17</f>
        <v>0</v>
      </c>
      <c r="CZ57" s="131">
        <f>Juniori!CZ17</f>
        <v>0</v>
      </c>
      <c r="DA57" s="131">
        <f>Juniori!DA17</f>
        <v>0</v>
      </c>
      <c r="DB57" s="131">
        <f>Juniori!DB17</f>
        <v>0</v>
      </c>
      <c r="DC57" s="131">
        <f>Juniori!DC17</f>
        <v>0</v>
      </c>
      <c r="DD57" s="131">
        <f>Juniori!DD17</f>
        <v>0</v>
      </c>
      <c r="DE57" s="131">
        <f>Juniori!DE17</f>
        <v>0</v>
      </c>
      <c r="DF57" s="131">
        <f>Juniori!DF17</f>
        <v>0</v>
      </c>
      <c r="DG57" s="131">
        <f>Juniori!DG17</f>
        <v>0</v>
      </c>
      <c r="DH57" s="131">
        <f>Juniori!DH17</f>
        <v>0</v>
      </c>
      <c r="DI57" s="131">
        <f>Juniori!DI17</f>
        <v>0</v>
      </c>
      <c r="DJ57" s="131">
        <f>Juniori!DJ17</f>
        <v>0</v>
      </c>
      <c r="DK57" s="131">
        <f>Juniori!DK17</f>
        <v>0</v>
      </c>
      <c r="DL57" s="131">
        <f>Juniori!DL17</f>
        <v>0</v>
      </c>
      <c r="DM57" s="131">
        <f>Juniori!DM17</f>
        <v>0</v>
      </c>
      <c r="DN57" s="131">
        <f>Juniori!DN17</f>
        <v>0</v>
      </c>
      <c r="DO57" s="131">
        <f>Juniori!DO17</f>
        <v>0</v>
      </c>
      <c r="DP57" s="131">
        <f>Juniori!DP17</f>
        <v>0</v>
      </c>
      <c r="DQ57" s="131">
        <f>Juniori!DQ17</f>
        <v>0</v>
      </c>
      <c r="DR57" s="131">
        <f>Juniori!DR17</f>
        <v>0</v>
      </c>
      <c r="DS57" s="131">
        <f>Juniori!DS17</f>
        <v>0</v>
      </c>
      <c r="DT57" s="131">
        <f>Juniori!DT17</f>
        <v>0</v>
      </c>
      <c r="DU57" s="131">
        <f>Juniori!DU17</f>
        <v>0</v>
      </c>
      <c r="DV57" s="131">
        <f>Juniori!DV17</f>
        <v>0</v>
      </c>
      <c r="DW57" s="131">
        <f>Juniori!DW17</f>
        <v>0</v>
      </c>
      <c r="DX57" s="131">
        <f>Juniori!DX17</f>
        <v>0</v>
      </c>
      <c r="DY57" s="131">
        <f>Juniori!DY17</f>
        <v>0</v>
      </c>
      <c r="DZ57" s="131">
        <f>Juniori!DZ17</f>
        <v>0</v>
      </c>
      <c r="EA57" s="131">
        <f>Juniori!EA17</f>
        <v>0</v>
      </c>
      <c r="EB57" s="131">
        <f>Juniori!EB17</f>
        <v>0</v>
      </c>
      <c r="EC57" s="131">
        <f>Juniori!EC17</f>
        <v>0</v>
      </c>
      <c r="ED57" s="131">
        <f>Juniori!ED17</f>
        <v>0</v>
      </c>
      <c r="EE57" s="131">
        <f>Juniori!EE17</f>
        <v>0</v>
      </c>
      <c r="EF57" s="131">
        <f>Juniori!EF17</f>
        <v>0</v>
      </c>
      <c r="EG57" s="131">
        <f>Juniori!EG17</f>
        <v>0</v>
      </c>
      <c r="EH57" s="131">
        <f>Juniori!EH17</f>
        <v>0</v>
      </c>
      <c r="EI57" s="131">
        <f>Juniori!EI17</f>
        <v>0</v>
      </c>
      <c r="EJ57" s="131">
        <f>Juniori!EJ17</f>
        <v>0</v>
      </c>
      <c r="EK57" s="131">
        <f>Juniori!EK17</f>
        <v>0</v>
      </c>
      <c r="EL57" s="131">
        <f>Juniori!EL17</f>
        <v>0</v>
      </c>
      <c r="EM57" s="131">
        <f>Juniori!EM17</f>
        <v>0</v>
      </c>
      <c r="EN57" s="131">
        <f>Juniori!EN17</f>
        <v>0</v>
      </c>
      <c r="EO57" s="131">
        <f>Juniori!EO17</f>
        <v>0</v>
      </c>
      <c r="EP57" s="131">
        <f>Juniori!EP17</f>
        <v>0</v>
      </c>
      <c r="EQ57" s="131">
        <f>Juniori!EQ17</f>
        <v>0</v>
      </c>
      <c r="ER57" s="131">
        <f>Juniori!ER17</f>
        <v>0</v>
      </c>
      <c r="ES57" s="131">
        <f>Juniori!ES17</f>
        <v>0</v>
      </c>
      <c r="ET57" s="131">
        <f>Juniori!ET17</f>
        <v>0</v>
      </c>
      <c r="EU57" s="131">
        <f>Juniori!EU17</f>
        <v>0</v>
      </c>
      <c r="EV57" s="131">
        <f>Juniori!EV17</f>
        <v>0</v>
      </c>
      <c r="EW57" s="131">
        <f>Juniori!EW17</f>
        <v>0</v>
      </c>
      <c r="EX57" s="131">
        <f>Juniori!EX17</f>
        <v>0</v>
      </c>
      <c r="EY57" s="131">
        <f>Juniori!EY17</f>
        <v>0</v>
      </c>
      <c r="EZ57" s="131">
        <f>Juniori!EZ17</f>
        <v>0</v>
      </c>
      <c r="FA57" s="131">
        <f>Juniori!FA17</f>
        <v>0</v>
      </c>
      <c r="FB57" s="131">
        <f>Juniori!FB17</f>
        <v>0</v>
      </c>
      <c r="FC57" s="131">
        <f>Juniori!FC17</f>
        <v>0</v>
      </c>
      <c r="FD57" s="131">
        <f>Juniori!FD17</f>
        <v>0</v>
      </c>
      <c r="FE57" s="131">
        <f>Juniori!FE17</f>
        <v>0</v>
      </c>
      <c r="FF57" s="131">
        <f>Juniori!FF17</f>
        <v>0</v>
      </c>
      <c r="FG57" s="131">
        <f>Juniori!FG17</f>
        <v>0</v>
      </c>
      <c r="FH57" s="131">
        <f>Juniori!FH17</f>
        <v>0</v>
      </c>
      <c r="FI57" s="131">
        <f>Juniori!FI17</f>
        <v>0</v>
      </c>
      <c r="FJ57" s="131">
        <f>Juniori!FJ17</f>
        <v>0</v>
      </c>
      <c r="FK57" s="131">
        <f>Juniori!FK17</f>
        <v>0</v>
      </c>
      <c r="FL57" s="131">
        <f>Juniori!FL17</f>
        <v>0</v>
      </c>
      <c r="FM57" s="131">
        <f>Juniori!FM17</f>
        <v>0</v>
      </c>
      <c r="FN57" s="131">
        <f>Juniori!FN17</f>
        <v>0</v>
      </c>
      <c r="FO57" s="131">
        <f>Juniori!FO17</f>
        <v>0</v>
      </c>
      <c r="FP57" s="131">
        <f>Juniori!FP17</f>
        <v>0</v>
      </c>
      <c r="FQ57" s="131">
        <f>Juniori!FQ17</f>
        <v>0</v>
      </c>
      <c r="FR57" s="131">
        <f>Juniori!FR17</f>
        <v>0</v>
      </c>
      <c r="FS57" s="131">
        <f>Juniori!FS17</f>
        <v>0</v>
      </c>
      <c r="FT57" s="131">
        <f>Juniori!FT17</f>
        <v>0</v>
      </c>
      <c r="FU57" s="131">
        <f>Juniori!FU17</f>
        <v>0</v>
      </c>
      <c r="FV57" s="131">
        <f>Juniori!FV17</f>
        <v>0</v>
      </c>
      <c r="FW57" s="131">
        <f>Juniori!FW17</f>
        <v>0</v>
      </c>
      <c r="FX57" s="131">
        <f>Juniori!FX17</f>
        <v>0</v>
      </c>
      <c r="FY57" s="131">
        <f>Juniori!FY17</f>
        <v>0</v>
      </c>
      <c r="FZ57" s="131">
        <f>Juniori!FZ17</f>
        <v>0</v>
      </c>
      <c r="GA57" s="131">
        <f>Juniori!GA17</f>
        <v>0</v>
      </c>
      <c r="GB57" s="131">
        <f>Juniori!GB17</f>
        <v>0</v>
      </c>
      <c r="GC57" s="131">
        <f>Juniori!GC17</f>
        <v>0</v>
      </c>
      <c r="GD57" s="131">
        <f>Juniori!GD17</f>
        <v>0</v>
      </c>
      <c r="GE57" s="131">
        <f>Juniori!GE17</f>
        <v>0</v>
      </c>
      <c r="GF57" s="131">
        <f>Juniori!GF17</f>
        <v>0</v>
      </c>
      <c r="GG57" s="131">
        <f>Juniori!GG17</f>
        <v>0</v>
      </c>
      <c r="GH57" s="131">
        <f>Juniori!GH17</f>
        <v>0</v>
      </c>
      <c r="GI57" s="131">
        <f>Juniori!GI17</f>
        <v>0</v>
      </c>
      <c r="GJ57" s="131">
        <f>Juniori!GJ17</f>
        <v>0</v>
      </c>
      <c r="GK57" s="131">
        <f>Juniori!GK17</f>
        <v>0</v>
      </c>
      <c r="GL57" s="131">
        <f>Juniori!GL17</f>
        <v>0</v>
      </c>
      <c r="GM57" s="131">
        <f>Juniori!GM17</f>
        <v>0</v>
      </c>
      <c r="GN57" s="131">
        <f>Juniori!GN17</f>
        <v>0</v>
      </c>
      <c r="GO57" s="131">
        <f>Juniori!GO17</f>
        <v>0</v>
      </c>
      <c r="GP57" s="131">
        <f>Juniori!GP17</f>
        <v>0</v>
      </c>
      <c r="GQ57" s="131">
        <f>Juniori!GQ17</f>
        <v>0</v>
      </c>
      <c r="GR57" s="131">
        <f>Juniori!GR17</f>
        <v>0</v>
      </c>
      <c r="GS57" s="131">
        <f>Juniori!GS17</f>
        <v>0</v>
      </c>
      <c r="GT57" s="131">
        <f>Juniori!GT17</f>
        <v>0</v>
      </c>
      <c r="GU57" s="131">
        <f>Juniori!GU17</f>
        <v>0</v>
      </c>
      <c r="GV57" s="131">
        <f>Juniori!GV17</f>
        <v>0</v>
      </c>
      <c r="GW57" s="131">
        <f>Juniori!GW17</f>
        <v>0</v>
      </c>
      <c r="GX57" s="131">
        <f>Juniori!GX17</f>
        <v>0</v>
      </c>
      <c r="GY57" s="131">
        <f>Juniori!GY17</f>
        <v>0</v>
      </c>
      <c r="GZ57" s="131">
        <f>Juniori!GZ17</f>
        <v>0</v>
      </c>
      <c r="HA57" s="131">
        <f>Juniori!HA17</f>
        <v>0</v>
      </c>
      <c r="HB57" s="131">
        <f>Juniori!HB17</f>
        <v>0</v>
      </c>
      <c r="HC57" s="131">
        <f>Juniori!HC17</f>
        <v>0</v>
      </c>
      <c r="HD57" s="131">
        <f>Juniori!HD17</f>
        <v>0</v>
      </c>
      <c r="HE57" s="131">
        <f>Juniori!HE17</f>
        <v>0</v>
      </c>
      <c r="HF57" s="131">
        <f>Juniori!HF17</f>
        <v>0</v>
      </c>
      <c r="HG57" s="131">
        <f>Juniori!HG17</f>
        <v>0</v>
      </c>
      <c r="HH57" s="131">
        <f>Juniori!HH17</f>
        <v>0</v>
      </c>
      <c r="HI57" s="131">
        <f>Juniori!HI17</f>
        <v>0</v>
      </c>
      <c r="HJ57" s="131">
        <f>Juniori!HJ17</f>
        <v>0</v>
      </c>
      <c r="HK57" s="131">
        <f>Juniori!HK17</f>
        <v>0</v>
      </c>
      <c r="HL57" s="131">
        <f>Juniori!HL17</f>
        <v>0</v>
      </c>
      <c r="HM57" s="131">
        <f>Juniori!HM17</f>
        <v>0</v>
      </c>
      <c r="HN57" s="131">
        <f>Juniori!HN17</f>
        <v>0</v>
      </c>
      <c r="HO57" s="131">
        <f>Juniori!HO17</f>
        <v>0</v>
      </c>
      <c r="HP57" s="131">
        <f>Juniori!HP17</f>
        <v>0</v>
      </c>
      <c r="HQ57" s="131">
        <f>Juniori!HQ17</f>
        <v>0</v>
      </c>
      <c r="HR57" s="131">
        <f>Juniori!HR17</f>
        <v>0</v>
      </c>
      <c r="HS57" s="131">
        <f>Juniori!HS17</f>
        <v>0</v>
      </c>
      <c r="HT57" s="131">
        <f>Juniori!HT17</f>
        <v>0</v>
      </c>
      <c r="HU57" s="131">
        <f>Juniori!HU17</f>
        <v>0</v>
      </c>
      <c r="HV57" s="131">
        <f>Juniori!HV17</f>
        <v>0</v>
      </c>
      <c r="HW57" s="131">
        <f>Juniori!HW17</f>
        <v>0</v>
      </c>
      <c r="HX57" s="131">
        <f>Juniori!HX17</f>
        <v>0</v>
      </c>
      <c r="HY57" s="131">
        <f>Juniori!HY17</f>
        <v>0</v>
      </c>
      <c r="HZ57" s="131">
        <f>Juniori!HZ17</f>
        <v>0</v>
      </c>
      <c r="IA57" s="131">
        <f>Juniori!IA17</f>
        <v>0</v>
      </c>
      <c r="IB57" s="131">
        <f>Juniori!IB17</f>
        <v>0</v>
      </c>
      <c r="IC57" s="131">
        <f>Juniori!IC17</f>
        <v>0</v>
      </c>
      <c r="ID57" s="131">
        <f>Juniori!ID17</f>
        <v>0</v>
      </c>
      <c r="IE57" s="131">
        <f>Juniori!IE17</f>
        <v>0</v>
      </c>
      <c r="IF57" s="131">
        <f>Juniori!IF17</f>
        <v>0</v>
      </c>
      <c r="IG57" s="131">
        <f>Juniori!IG17</f>
        <v>0</v>
      </c>
      <c r="IH57" s="131">
        <f>Juniori!IH17</f>
        <v>0</v>
      </c>
      <c r="II57" s="131">
        <f>Juniori!II17</f>
        <v>0</v>
      </c>
      <c r="IJ57" s="131">
        <f>Juniori!IJ17</f>
        <v>0</v>
      </c>
      <c r="IK57" s="131">
        <f>Juniori!IK17</f>
        <v>0</v>
      </c>
      <c r="IL57" s="131">
        <f>Juniori!IL17</f>
        <v>0</v>
      </c>
      <c r="IM57" s="131">
        <f>Juniori!IM17</f>
        <v>0</v>
      </c>
      <c r="IN57" s="131">
        <f>Juniori!IN17</f>
        <v>0</v>
      </c>
      <c r="IO57" s="131">
        <f>Juniori!IO17</f>
        <v>0</v>
      </c>
      <c r="IP57" s="131">
        <f>Juniori!IP17</f>
        <v>0</v>
      </c>
      <c r="IQ57" s="131">
        <f>Juniori!IQ17</f>
        <v>0</v>
      </c>
      <c r="IR57" s="131">
        <f>Juniori!IR17</f>
        <v>0</v>
      </c>
      <c r="IS57" s="131">
        <f>Juniori!IS17</f>
        <v>0</v>
      </c>
      <c r="IT57" s="131">
        <f>Juniori!IT17</f>
        <v>0</v>
      </c>
      <c r="IU57" s="131">
        <f>Juniori!IU17</f>
        <v>0</v>
      </c>
      <c r="IV57" s="131">
        <f>Juniori!IV17</f>
        <v>0</v>
      </c>
      <c r="IW57" s="131">
        <f>Juniori!IW17</f>
        <v>0</v>
      </c>
      <c r="IX57" s="131">
        <f>Juniori!IX17</f>
        <v>0</v>
      </c>
      <c r="IY57" s="131">
        <f>Juniori!IY17</f>
        <v>0</v>
      </c>
      <c r="IZ57" s="131">
        <f>Juniori!IZ17</f>
        <v>0</v>
      </c>
      <c r="JA57" s="131">
        <f>Juniori!JA17</f>
        <v>0</v>
      </c>
      <c r="JB57" s="131">
        <f>Juniori!JB17</f>
        <v>0</v>
      </c>
      <c r="JC57" s="131">
        <f>Juniori!JC17</f>
        <v>0</v>
      </c>
      <c r="JD57" s="131">
        <f>Juniori!JD17</f>
        <v>0</v>
      </c>
      <c r="JE57" s="131">
        <f>Juniori!JE17</f>
        <v>0</v>
      </c>
      <c r="JF57" s="131">
        <f>Juniori!JF17</f>
        <v>0</v>
      </c>
      <c r="JG57" s="131">
        <f>Juniori!JG17</f>
        <v>0</v>
      </c>
      <c r="JH57" s="131">
        <f>Juniori!JH17</f>
        <v>0</v>
      </c>
      <c r="JI57" s="131">
        <f>Juniori!JI17</f>
        <v>0</v>
      </c>
      <c r="JJ57" s="131">
        <f>Juniori!JJ17</f>
        <v>0</v>
      </c>
      <c r="JK57" s="131">
        <f>Juniori!JK17</f>
        <v>0</v>
      </c>
      <c r="JL57" s="131">
        <f>Juniori!JL17</f>
        <v>0</v>
      </c>
      <c r="JM57" s="131">
        <f>Juniori!JM17</f>
        <v>0</v>
      </c>
      <c r="JN57" s="131">
        <f>Juniori!JN17</f>
        <v>0</v>
      </c>
      <c r="JO57" s="131">
        <f>Juniori!JO17</f>
        <v>0</v>
      </c>
      <c r="JP57" s="131">
        <f>Juniori!JP17</f>
        <v>0</v>
      </c>
      <c r="JQ57" s="131">
        <f>Juniori!JQ17</f>
        <v>0</v>
      </c>
      <c r="JR57" s="131">
        <f>Juniori!JR17</f>
        <v>0</v>
      </c>
      <c r="JS57" s="131">
        <f>Juniori!JS17</f>
        <v>0</v>
      </c>
      <c r="JT57" s="131">
        <f>Juniori!JT17</f>
        <v>0</v>
      </c>
      <c r="JU57" s="131">
        <f>Juniori!JU17</f>
        <v>0</v>
      </c>
      <c r="JV57" s="131">
        <f>Juniori!JV17</f>
        <v>0</v>
      </c>
      <c r="JW57" s="131">
        <f>Juniori!JW17</f>
        <v>0</v>
      </c>
      <c r="JX57" s="131">
        <f>Juniori!JX17</f>
        <v>0</v>
      </c>
      <c r="JY57" s="131">
        <f>Juniori!JY17</f>
        <v>0</v>
      </c>
      <c r="JZ57" s="131">
        <f>Juniori!JZ17</f>
        <v>0</v>
      </c>
      <c r="KA57" s="131">
        <f>Juniori!KA17</f>
        <v>0</v>
      </c>
      <c r="KB57" s="131">
        <f>Juniori!KB17</f>
        <v>0</v>
      </c>
      <c r="KC57" s="131">
        <f>Juniori!KC17</f>
        <v>0</v>
      </c>
      <c r="KD57" s="131">
        <f>Juniori!KD17</f>
        <v>0</v>
      </c>
      <c r="KE57" s="131">
        <f>Juniori!KE17</f>
        <v>0</v>
      </c>
      <c r="KF57" s="131">
        <f>Juniori!KF17</f>
        <v>0</v>
      </c>
      <c r="KG57" s="131">
        <f>Juniori!KG17</f>
        <v>0</v>
      </c>
      <c r="KH57" s="131">
        <f>Juniori!KH17</f>
        <v>0</v>
      </c>
      <c r="KI57" s="131">
        <f>Juniori!KI17</f>
        <v>0</v>
      </c>
      <c r="KJ57" s="131">
        <f>Juniori!KJ17</f>
        <v>0</v>
      </c>
      <c r="KK57" s="131">
        <f>Juniori!KK17</f>
        <v>0</v>
      </c>
      <c r="KL57" s="131">
        <f>Juniori!KL17</f>
        <v>0</v>
      </c>
      <c r="KM57" s="131">
        <f>Juniori!KM17</f>
        <v>0</v>
      </c>
      <c r="KN57" s="131">
        <f>Juniori!KN17</f>
        <v>0</v>
      </c>
      <c r="KO57" s="131">
        <f>Juniori!KO17</f>
        <v>0</v>
      </c>
      <c r="KP57" s="131">
        <f>Juniori!KP17</f>
        <v>0</v>
      </c>
      <c r="KQ57" s="131">
        <f>Juniori!KQ17</f>
        <v>0</v>
      </c>
      <c r="KR57" s="131">
        <f>Juniori!KR17</f>
        <v>0</v>
      </c>
      <c r="KS57" s="131">
        <f>Juniori!KS17</f>
        <v>0</v>
      </c>
      <c r="KT57" s="131">
        <f>Juniori!KT17</f>
        <v>0</v>
      </c>
      <c r="KU57" s="131">
        <f>Juniori!KU17</f>
        <v>0</v>
      </c>
      <c r="KV57" s="131">
        <f>Juniori!KV17</f>
        <v>0</v>
      </c>
      <c r="KW57" s="131">
        <f>Juniori!KW17</f>
        <v>0</v>
      </c>
      <c r="KX57" s="131">
        <f>Juniori!KX17</f>
        <v>0</v>
      </c>
      <c r="KY57" s="131">
        <f>Juniori!KY17</f>
        <v>0</v>
      </c>
      <c r="KZ57" s="131">
        <f>Juniori!KZ17</f>
        <v>0</v>
      </c>
      <c r="LA57" s="131">
        <f>Juniori!LA17</f>
        <v>0</v>
      </c>
      <c r="LB57" s="131">
        <f>Juniori!LB17</f>
        <v>0</v>
      </c>
      <c r="LC57" s="131">
        <f>Juniori!LC17</f>
        <v>0</v>
      </c>
      <c r="LD57" s="131">
        <f>Juniori!LD17</f>
        <v>0</v>
      </c>
      <c r="LE57" s="131">
        <f>Juniori!LE17</f>
        <v>0</v>
      </c>
      <c r="LF57" s="131">
        <f>Juniori!LF17</f>
        <v>0</v>
      </c>
      <c r="LG57" s="131">
        <f>Juniori!LG17</f>
        <v>0</v>
      </c>
      <c r="LH57" s="131">
        <f>Juniori!LH17</f>
        <v>0</v>
      </c>
      <c r="LI57" s="131">
        <f>Juniori!LI17</f>
        <v>0</v>
      </c>
      <c r="LJ57" s="131">
        <f>Juniori!LJ17</f>
        <v>0</v>
      </c>
      <c r="LK57" s="131">
        <f>Juniori!LK17</f>
        <v>0</v>
      </c>
      <c r="LL57" s="131">
        <f>Juniori!LL17</f>
        <v>0</v>
      </c>
      <c r="LM57" s="131">
        <f>Juniori!LM17</f>
        <v>0</v>
      </c>
      <c r="LN57" s="131">
        <f>Juniori!LN17</f>
        <v>0</v>
      </c>
      <c r="LO57" s="131">
        <f>Juniori!LO17</f>
        <v>0</v>
      </c>
      <c r="LP57" s="131">
        <f>Juniori!LP17</f>
        <v>0</v>
      </c>
      <c r="LQ57" s="131">
        <f>Juniori!LQ17</f>
        <v>0</v>
      </c>
      <c r="LR57" s="131">
        <f>Juniori!LR17</f>
        <v>0</v>
      </c>
      <c r="LS57" s="131">
        <f>Juniori!LS17</f>
        <v>0</v>
      </c>
      <c r="LT57" s="131">
        <f>Juniori!LT17</f>
        <v>0</v>
      </c>
      <c r="LU57" s="131">
        <f>Juniori!LU17</f>
        <v>0</v>
      </c>
      <c r="LV57" s="131">
        <f>Juniori!LV17</f>
        <v>0</v>
      </c>
      <c r="LW57" s="131">
        <f>Juniori!LW17</f>
        <v>0</v>
      </c>
      <c r="LX57" s="131">
        <f>Juniori!LX17</f>
        <v>0</v>
      </c>
      <c r="LY57" s="131">
        <f>Juniori!LY17</f>
        <v>0</v>
      </c>
      <c r="LZ57" s="131">
        <f>Juniori!LZ17</f>
        <v>0</v>
      </c>
      <c r="MA57" s="131">
        <f>Juniori!MA17</f>
        <v>0</v>
      </c>
      <c r="MB57" s="131">
        <f>Juniori!MB17</f>
        <v>0</v>
      </c>
      <c r="MC57" s="131">
        <f>Juniori!MC17</f>
        <v>0</v>
      </c>
      <c r="MD57" s="131">
        <f>Juniori!MD17</f>
        <v>0</v>
      </c>
      <c r="ME57" s="131">
        <f>Juniori!ME17</f>
        <v>0</v>
      </c>
    </row>
    <row r="58" spans="1:343" s="1" customFormat="1" ht="18" customHeight="1" x14ac:dyDescent="0.2">
      <c r="A58" s="12">
        <v>47</v>
      </c>
      <c r="B58" s="11" t="s">
        <v>245</v>
      </c>
      <c r="E58" s="4" t="s">
        <v>244</v>
      </c>
      <c r="F58" s="1">
        <v>9127</v>
      </c>
      <c r="G58" s="9" t="s">
        <v>220</v>
      </c>
      <c r="H58" s="4" t="s">
        <v>34</v>
      </c>
      <c r="I58" s="1">
        <f>SUM(K58:ME58)</f>
        <v>38.4</v>
      </c>
      <c r="J58" s="12">
        <f>Tabuľka3[[#This Row],[Stĺpec9]]</f>
        <v>38.4</v>
      </c>
      <c r="K58" s="131">
        <f>Juniori!K27</f>
        <v>0</v>
      </c>
      <c r="L58" s="131">
        <f>Juniori!L27</f>
        <v>0</v>
      </c>
      <c r="M58" s="131">
        <f>Juniori!M27</f>
        <v>0</v>
      </c>
      <c r="N58" s="131">
        <f>Juniori!N27</f>
        <v>2</v>
      </c>
      <c r="O58" s="131">
        <f>Juniori!O27</f>
        <v>0</v>
      </c>
      <c r="P58" s="131">
        <f>Juniori!P27</f>
        <v>0</v>
      </c>
      <c r="Q58" s="131">
        <f>Juniori!Q27</f>
        <v>0</v>
      </c>
      <c r="R58" s="131">
        <f>Juniori!R27</f>
        <v>0</v>
      </c>
      <c r="S58" s="131" t="str">
        <f>Juniori!S27</f>
        <v>x</v>
      </c>
      <c r="T58" s="131">
        <f>Juniori!T27</f>
        <v>0</v>
      </c>
      <c r="U58" s="131">
        <f>Juniori!U27</f>
        <v>0</v>
      </c>
      <c r="V58" s="131">
        <f>Juniori!V27</f>
        <v>0</v>
      </c>
      <c r="W58" s="131">
        <f>Juniori!W27</f>
        <v>0</v>
      </c>
      <c r="X58" s="131">
        <f>Juniori!X27</f>
        <v>0</v>
      </c>
      <c r="Y58" s="131">
        <f>Juniori!Y27</f>
        <v>0</v>
      </c>
      <c r="Z58" s="131">
        <f>Juniori!Z27</f>
        <v>0</v>
      </c>
      <c r="AA58" s="131">
        <f>Juniori!AA27</f>
        <v>0</v>
      </c>
      <c r="AB58" s="131">
        <f>Juniori!AB27</f>
        <v>0</v>
      </c>
      <c r="AC58" s="131">
        <f>Juniori!AC27</f>
        <v>0</v>
      </c>
      <c r="AD58" s="131">
        <f>Juniori!AD27</f>
        <v>0</v>
      </c>
      <c r="AE58" s="131">
        <f>Juniori!AE27</f>
        <v>0</v>
      </c>
      <c r="AF58" s="131">
        <f>Juniori!AF27</f>
        <v>0</v>
      </c>
      <c r="AG58" s="131">
        <f>Juniori!AG27</f>
        <v>0</v>
      </c>
      <c r="AH58" s="131">
        <f>Juniori!AH27</f>
        <v>0</v>
      </c>
      <c r="AI58" s="131" t="str">
        <f>Juniori!AI27</f>
        <v>x</v>
      </c>
      <c r="AJ58" s="131">
        <f>Juniori!AJ27</f>
        <v>0</v>
      </c>
      <c r="AK58" s="131">
        <f>Juniori!AK27</f>
        <v>0</v>
      </c>
      <c r="AL58" s="131">
        <f>Juniori!AL27</f>
        <v>0</v>
      </c>
      <c r="AM58" s="131">
        <f>Juniori!AM27</f>
        <v>0</v>
      </c>
      <c r="AN58" s="131">
        <f>Juniori!AN27</f>
        <v>0</v>
      </c>
      <c r="AO58" s="131">
        <f>Juniori!AO27</f>
        <v>0</v>
      </c>
      <c r="AP58" s="131">
        <f>Juniori!AP27</f>
        <v>0</v>
      </c>
      <c r="AQ58" s="131">
        <f>Juniori!AQ27</f>
        <v>0</v>
      </c>
      <c r="AR58" s="131" t="str">
        <f>Juniori!AR27</f>
        <v>x</v>
      </c>
      <c r="AS58" s="131">
        <f>Juniori!AS27</f>
        <v>0</v>
      </c>
      <c r="AT58" s="131">
        <f>Juniori!AT27</f>
        <v>0</v>
      </c>
      <c r="AU58" s="131">
        <f>Juniori!AU27</f>
        <v>0</v>
      </c>
      <c r="AV58" s="131">
        <f>Juniori!AV27</f>
        <v>0</v>
      </c>
      <c r="AW58" s="131">
        <f>Juniori!AW27</f>
        <v>0</v>
      </c>
      <c r="AX58" s="131">
        <f>Juniori!AX27</f>
        <v>0</v>
      </c>
      <c r="AY58" s="131">
        <f>Juniori!AY27</f>
        <v>0</v>
      </c>
      <c r="AZ58" s="131">
        <f>Juniori!AZ27</f>
        <v>0</v>
      </c>
      <c r="BA58" s="131">
        <f>Juniori!BA27</f>
        <v>0</v>
      </c>
      <c r="BB58" s="131">
        <f>Juniori!BB27</f>
        <v>0</v>
      </c>
      <c r="BC58" s="131">
        <f>Juniori!BC27</f>
        <v>0</v>
      </c>
      <c r="BD58" s="131">
        <f>Juniori!BD27</f>
        <v>0</v>
      </c>
      <c r="BE58" s="131">
        <f>Juniori!BE27</f>
        <v>0</v>
      </c>
      <c r="BF58" s="131">
        <f>Juniori!BF27</f>
        <v>0</v>
      </c>
      <c r="BG58" s="131">
        <f>Juniori!BG27</f>
        <v>0</v>
      </c>
      <c r="BH58" s="131">
        <f>Juniori!BH27</f>
        <v>0</v>
      </c>
      <c r="BI58" s="131" t="str">
        <f>Juniori!BI27</f>
        <v>x</v>
      </c>
      <c r="BJ58" s="131">
        <f>Juniori!BJ27</f>
        <v>0</v>
      </c>
      <c r="BK58" s="131">
        <f>Juniori!BK27</f>
        <v>0</v>
      </c>
      <c r="BL58" s="131">
        <f>Juniori!BL27</f>
        <v>0</v>
      </c>
      <c r="BM58" s="131">
        <f>Juniori!BM27</f>
        <v>0</v>
      </c>
      <c r="BN58" s="131">
        <f>Juniori!BN27</f>
        <v>0</v>
      </c>
      <c r="BO58" s="131">
        <f>Juniori!BO27</f>
        <v>0</v>
      </c>
      <c r="BP58" s="131">
        <f>Juniori!BP27</f>
        <v>0</v>
      </c>
      <c r="BQ58" s="131">
        <f>Juniori!BQ27</f>
        <v>0</v>
      </c>
      <c r="BR58" s="131">
        <f>Juniori!BR27</f>
        <v>0</v>
      </c>
      <c r="BS58" s="131">
        <f>Juniori!BS27</f>
        <v>0</v>
      </c>
      <c r="BT58" s="131">
        <f>Juniori!BT27</f>
        <v>0</v>
      </c>
      <c r="BU58" s="131">
        <f>Juniori!BU27</f>
        <v>0</v>
      </c>
      <c r="BV58" s="131">
        <f>Juniori!BV27</f>
        <v>0</v>
      </c>
      <c r="BW58" s="131">
        <f>Juniori!BW27</f>
        <v>0</v>
      </c>
      <c r="BX58" s="131">
        <f>Juniori!BX27</f>
        <v>0</v>
      </c>
      <c r="BY58" s="131">
        <f>Juniori!BY27</f>
        <v>0</v>
      </c>
      <c r="BZ58" s="131">
        <f>Juniori!BZ27</f>
        <v>0</v>
      </c>
      <c r="CA58" s="131">
        <f>Juniori!CA27</f>
        <v>0</v>
      </c>
      <c r="CB58" s="131">
        <f>Juniori!CB27</f>
        <v>0</v>
      </c>
      <c r="CC58" s="131">
        <f>Juniori!CC27</f>
        <v>0</v>
      </c>
      <c r="CD58" s="131">
        <f>Juniori!CD27</f>
        <v>0</v>
      </c>
      <c r="CE58" s="131">
        <f>Juniori!CE27</f>
        <v>0</v>
      </c>
      <c r="CF58" s="131">
        <f>Juniori!CF27</f>
        <v>0</v>
      </c>
      <c r="CG58" s="131">
        <f>Juniori!CG27</f>
        <v>0</v>
      </c>
      <c r="CH58" s="131">
        <f>Juniori!CH27</f>
        <v>0</v>
      </c>
      <c r="CI58" s="131">
        <f>Juniori!CI27</f>
        <v>0</v>
      </c>
      <c r="CJ58" s="131">
        <f>Juniori!CJ27</f>
        <v>0</v>
      </c>
      <c r="CK58" s="131">
        <f>Juniori!CK27</f>
        <v>0</v>
      </c>
      <c r="CL58" s="131">
        <f>Juniori!CL27</f>
        <v>1</v>
      </c>
      <c r="CM58" s="131">
        <f>Juniori!CM27</f>
        <v>0</v>
      </c>
      <c r="CN58" s="131">
        <f>Juniori!CN27</f>
        <v>0</v>
      </c>
      <c r="CO58" s="131">
        <f>Juniori!CO27</f>
        <v>0</v>
      </c>
      <c r="CP58" s="131">
        <f>Juniori!CP27</f>
        <v>0</v>
      </c>
      <c r="CQ58" s="131">
        <f>Juniori!CQ27</f>
        <v>0</v>
      </c>
      <c r="CR58" s="131">
        <f>Juniori!CR27</f>
        <v>0</v>
      </c>
      <c r="CS58" s="131">
        <f>Juniori!CS27</f>
        <v>0</v>
      </c>
      <c r="CT58" s="131">
        <f>Juniori!CT27</f>
        <v>0</v>
      </c>
      <c r="CU58" s="131">
        <f>Juniori!CU27</f>
        <v>0</v>
      </c>
      <c r="CV58" s="131">
        <f>Juniori!CV27</f>
        <v>0</v>
      </c>
      <c r="CW58" s="131">
        <f>Juniori!CW27</f>
        <v>0</v>
      </c>
      <c r="CX58" s="131">
        <f>Juniori!CX27</f>
        <v>0</v>
      </c>
      <c r="CY58" s="131">
        <f>Juniori!CY27</f>
        <v>0</v>
      </c>
      <c r="CZ58" s="131">
        <f>Juniori!CZ27</f>
        <v>0</v>
      </c>
      <c r="DA58" s="131">
        <f>Juniori!DA27</f>
        <v>0</v>
      </c>
      <c r="DB58" s="131">
        <f>Juniori!DB27</f>
        <v>0</v>
      </c>
      <c r="DC58" s="131">
        <f>Juniori!DC27</f>
        <v>0</v>
      </c>
      <c r="DD58" s="131" t="str">
        <f>Juniori!DD27</f>
        <v>x</v>
      </c>
      <c r="DE58" s="131" t="str">
        <f>Juniori!DE27</f>
        <v>x</v>
      </c>
      <c r="DF58" s="131">
        <f>Juniori!DF27</f>
        <v>0</v>
      </c>
      <c r="DG58" s="131">
        <f>Juniori!DG27</f>
        <v>0</v>
      </c>
      <c r="DH58" s="131">
        <f>Juniori!DH27</f>
        <v>0</v>
      </c>
      <c r="DI58" s="131">
        <f>Juniori!DI27</f>
        <v>0</v>
      </c>
      <c r="DJ58" s="131">
        <f>Juniori!DJ27</f>
        <v>0</v>
      </c>
      <c r="DK58" s="131">
        <f>Juniori!DK27</f>
        <v>0</v>
      </c>
      <c r="DL58" s="131">
        <f>Juniori!DL27</f>
        <v>0</v>
      </c>
      <c r="DM58" s="131">
        <f>Juniori!DM27</f>
        <v>0</v>
      </c>
      <c r="DN58" s="131">
        <f>Juniori!DN27</f>
        <v>0</v>
      </c>
      <c r="DO58" s="131">
        <f>Juniori!DO27</f>
        <v>0</v>
      </c>
      <c r="DP58" s="131">
        <f>Juniori!DP27</f>
        <v>0</v>
      </c>
      <c r="DQ58" s="131">
        <f>Juniori!DQ27</f>
        <v>0</v>
      </c>
      <c r="DR58" s="131">
        <f>Juniori!DR27</f>
        <v>0</v>
      </c>
      <c r="DS58" s="131">
        <f>Juniori!DS27</f>
        <v>0</v>
      </c>
      <c r="DT58" s="131">
        <f>Juniori!DT27</f>
        <v>0</v>
      </c>
      <c r="DU58" s="131">
        <f>Juniori!DU27</f>
        <v>0</v>
      </c>
      <c r="DV58" s="131">
        <f>Juniori!DV27</f>
        <v>0</v>
      </c>
      <c r="DW58" s="131">
        <f>Juniori!DW27</f>
        <v>0</v>
      </c>
      <c r="DX58" s="131">
        <f>Juniori!DX27</f>
        <v>0</v>
      </c>
      <c r="DY58" s="131">
        <f>Juniori!DY27</f>
        <v>0</v>
      </c>
      <c r="DZ58" s="131">
        <f>Juniori!DZ27</f>
        <v>0</v>
      </c>
      <c r="EA58" s="131">
        <f>Juniori!EA27</f>
        <v>0</v>
      </c>
      <c r="EB58" s="131">
        <f>Juniori!EB27</f>
        <v>0</v>
      </c>
      <c r="EC58" s="131">
        <f>Juniori!EC27</f>
        <v>0</v>
      </c>
      <c r="ED58" s="131">
        <f>Juniori!ED27</f>
        <v>0</v>
      </c>
      <c r="EE58" s="131">
        <f>Juniori!EE27</f>
        <v>0</v>
      </c>
      <c r="EF58" s="131">
        <f>Juniori!EF27</f>
        <v>0</v>
      </c>
      <c r="EG58" s="131">
        <f>Juniori!EG27</f>
        <v>0</v>
      </c>
      <c r="EH58" s="131">
        <f>Juniori!EH27</f>
        <v>0</v>
      </c>
      <c r="EI58" s="131">
        <f>Juniori!EI27</f>
        <v>0</v>
      </c>
      <c r="EJ58" s="131">
        <f>Juniori!EJ27</f>
        <v>0</v>
      </c>
      <c r="EK58" s="131">
        <f>Juniori!EK27</f>
        <v>0</v>
      </c>
      <c r="EL58" s="131">
        <f>Juniori!EL27</f>
        <v>0</v>
      </c>
      <c r="EM58" s="131">
        <f>Juniori!EM27</f>
        <v>0</v>
      </c>
      <c r="EN58" s="131">
        <f>Juniori!EN27</f>
        <v>0</v>
      </c>
      <c r="EO58" s="131">
        <f>Juniori!EO27</f>
        <v>0</v>
      </c>
      <c r="EP58" s="131">
        <f>Juniori!EP27</f>
        <v>0</v>
      </c>
      <c r="EQ58" s="131">
        <f>Juniori!EQ27</f>
        <v>0</v>
      </c>
      <c r="ER58" s="131" t="str">
        <f>Juniori!ER27</f>
        <v>x</v>
      </c>
      <c r="ES58" s="131">
        <f>Juniori!ES27</f>
        <v>0</v>
      </c>
      <c r="ET58" s="131">
        <f>Juniori!ET27</f>
        <v>0</v>
      </c>
      <c r="EU58" s="131">
        <f>Juniori!EU27</f>
        <v>0</v>
      </c>
      <c r="EV58" s="131">
        <f>Juniori!EV27</f>
        <v>0</v>
      </c>
      <c r="EW58" s="131">
        <f>Juniori!EW27</f>
        <v>0</v>
      </c>
      <c r="EX58" s="131">
        <f>Juniori!EX27</f>
        <v>0</v>
      </c>
      <c r="EY58" s="131">
        <f>Juniori!EY27</f>
        <v>0</v>
      </c>
      <c r="EZ58" s="131">
        <f>Juniori!EZ27</f>
        <v>0</v>
      </c>
      <c r="FA58" s="131">
        <f>Juniori!FA27</f>
        <v>1</v>
      </c>
      <c r="FB58" s="131">
        <f>Juniori!FB27</f>
        <v>0</v>
      </c>
      <c r="FC58" s="131">
        <f>Juniori!FC27</f>
        <v>0</v>
      </c>
      <c r="FD58" s="131">
        <f>Juniori!FD27</f>
        <v>0</v>
      </c>
      <c r="FE58" s="131">
        <f>Juniori!FE27</f>
        <v>0</v>
      </c>
      <c r="FF58" s="131">
        <f>Juniori!FF27</f>
        <v>0</v>
      </c>
      <c r="FG58" s="131">
        <f>Juniori!FG27</f>
        <v>0</v>
      </c>
      <c r="FH58" s="131">
        <f>Juniori!FH27</f>
        <v>0</v>
      </c>
      <c r="FI58" s="131">
        <f>Juniori!FI27</f>
        <v>0</v>
      </c>
      <c r="FJ58" s="131">
        <f>Juniori!FJ27</f>
        <v>0</v>
      </c>
      <c r="FK58" s="131">
        <f>Juniori!FK27</f>
        <v>2</v>
      </c>
      <c r="FL58" s="131">
        <f>Juniori!FL27</f>
        <v>0</v>
      </c>
      <c r="FM58" s="131">
        <f>Juniori!FM27</f>
        <v>0</v>
      </c>
      <c r="FN58" s="131">
        <f>Juniori!FN27</f>
        <v>0</v>
      </c>
      <c r="FO58" s="131">
        <f>Juniori!FO27</f>
        <v>0</v>
      </c>
      <c r="FP58" s="131">
        <f>Juniori!FP27</f>
        <v>0</v>
      </c>
      <c r="FQ58" s="131">
        <f>Juniori!FQ27</f>
        <v>0</v>
      </c>
      <c r="FR58" s="131">
        <f>Juniori!FR27</f>
        <v>0</v>
      </c>
      <c r="FS58" s="131">
        <f>Juniori!FS27</f>
        <v>0</v>
      </c>
      <c r="FT58" s="131">
        <f>Juniori!FT27</f>
        <v>0</v>
      </c>
      <c r="FU58" s="131">
        <f>Juniori!FU27</f>
        <v>0</v>
      </c>
      <c r="FV58" s="131">
        <f>Juniori!FV27</f>
        <v>0</v>
      </c>
      <c r="FW58" s="131">
        <f>Juniori!FW27</f>
        <v>0</v>
      </c>
      <c r="FX58" s="131">
        <f>Juniori!FX27</f>
        <v>0</v>
      </c>
      <c r="FY58" s="131">
        <f>Juniori!FY27</f>
        <v>0</v>
      </c>
      <c r="FZ58" s="131">
        <f>Juniori!FZ27</f>
        <v>0</v>
      </c>
      <c r="GA58" s="131">
        <f>Juniori!GA27</f>
        <v>0</v>
      </c>
      <c r="GB58" s="131">
        <f>Juniori!GB27</f>
        <v>0</v>
      </c>
      <c r="GC58" s="131">
        <f>Juniori!GC27</f>
        <v>0</v>
      </c>
      <c r="GD58" s="131">
        <f>Juniori!GD27</f>
        <v>0</v>
      </c>
      <c r="GE58" s="131">
        <f>Juniori!GE27</f>
        <v>0</v>
      </c>
      <c r="GF58" s="131">
        <f>Juniori!GF27</f>
        <v>0</v>
      </c>
      <c r="GG58" s="131">
        <f>Juniori!GG27</f>
        <v>0</v>
      </c>
      <c r="GH58" s="131">
        <f>Juniori!GH27</f>
        <v>0</v>
      </c>
      <c r="GI58" s="131">
        <f>Juniori!GI27</f>
        <v>0</v>
      </c>
      <c r="GJ58" s="131">
        <f>Juniori!GJ27</f>
        <v>0</v>
      </c>
      <c r="GK58" s="131">
        <f>Juniori!GK27</f>
        <v>0</v>
      </c>
      <c r="GL58" s="131">
        <f>Juniori!GL27</f>
        <v>0</v>
      </c>
      <c r="GM58" s="131">
        <f>Juniori!GM27</f>
        <v>0</v>
      </c>
      <c r="GN58" s="131">
        <f>Juniori!GN27</f>
        <v>0</v>
      </c>
      <c r="GO58" s="131">
        <f>Juniori!GO27</f>
        <v>0</v>
      </c>
      <c r="GP58" s="131">
        <f>Juniori!GP27</f>
        <v>0</v>
      </c>
      <c r="GQ58" s="131">
        <f>Juniori!GQ27</f>
        <v>0</v>
      </c>
      <c r="GR58" s="131">
        <f>Juniori!GR27</f>
        <v>0</v>
      </c>
      <c r="GS58" s="131">
        <f>Juniori!GS27</f>
        <v>0</v>
      </c>
      <c r="GT58" s="131">
        <f>Juniori!GT27</f>
        <v>0</v>
      </c>
      <c r="GU58" s="131">
        <f>Juniori!GU27</f>
        <v>0</v>
      </c>
      <c r="GV58" s="131">
        <f>Juniori!GV27</f>
        <v>0</v>
      </c>
      <c r="GW58" s="131">
        <f>Juniori!GW27</f>
        <v>0</v>
      </c>
      <c r="GX58" s="131">
        <f>Juniori!GX27</f>
        <v>0</v>
      </c>
      <c r="GY58" s="131">
        <f>Juniori!GY27</f>
        <v>0</v>
      </c>
      <c r="GZ58" s="131">
        <f>Juniori!GZ27</f>
        <v>0</v>
      </c>
      <c r="HA58" s="131">
        <f>Juniori!HA27</f>
        <v>0</v>
      </c>
      <c r="HB58" s="131">
        <f>Juniori!HB27</f>
        <v>0</v>
      </c>
      <c r="HC58" s="131">
        <f>Juniori!HC27</f>
        <v>0</v>
      </c>
      <c r="HD58" s="131">
        <f>Juniori!HD27</f>
        <v>0</v>
      </c>
      <c r="HE58" s="131">
        <f>Juniori!HE27</f>
        <v>0</v>
      </c>
      <c r="HF58" s="131">
        <f>Juniori!HF27</f>
        <v>0</v>
      </c>
      <c r="HG58" s="131">
        <f>Juniori!HG27</f>
        <v>0</v>
      </c>
      <c r="HH58" s="131">
        <f>Juniori!HH27</f>
        <v>0</v>
      </c>
      <c r="HI58" s="131">
        <f>Juniori!HI27</f>
        <v>0</v>
      </c>
      <c r="HJ58" s="131">
        <f>Juniori!HJ27</f>
        <v>0</v>
      </c>
      <c r="HK58" s="131">
        <f>Juniori!HK27</f>
        <v>0</v>
      </c>
      <c r="HL58" s="131">
        <f>Juniori!HL27</f>
        <v>0</v>
      </c>
      <c r="HM58" s="131">
        <f>Juniori!HM27</f>
        <v>0</v>
      </c>
      <c r="HN58" s="131">
        <f>Juniori!HN27</f>
        <v>0</v>
      </c>
      <c r="HO58" s="131">
        <f>Juniori!HO27</f>
        <v>0</v>
      </c>
      <c r="HP58" s="131">
        <f>Juniori!HP27</f>
        <v>0</v>
      </c>
      <c r="HQ58" s="131">
        <f>Juniori!HQ27</f>
        <v>0</v>
      </c>
      <c r="HR58" s="131">
        <f>Juniori!HR27</f>
        <v>0</v>
      </c>
      <c r="HS58" s="131">
        <f>Juniori!HS27</f>
        <v>0</v>
      </c>
      <c r="HT58" s="131">
        <f>Juniori!HT27</f>
        <v>0</v>
      </c>
      <c r="HU58" s="131">
        <f>Juniori!HU27</f>
        <v>0</v>
      </c>
      <c r="HV58" s="131">
        <f>Juniori!HV27</f>
        <v>3.2</v>
      </c>
      <c r="HW58" s="131">
        <f>Juniori!HW27</f>
        <v>0</v>
      </c>
      <c r="HX58" s="131">
        <f>Juniori!HX27</f>
        <v>0</v>
      </c>
      <c r="HY58" s="131">
        <f>Juniori!HY27</f>
        <v>0</v>
      </c>
      <c r="HZ58" s="131">
        <f>Juniori!HZ27</f>
        <v>0</v>
      </c>
      <c r="IA58" s="131">
        <f>Juniori!IA27</f>
        <v>3.2</v>
      </c>
      <c r="IB58" s="131">
        <f>Juniori!IB27</f>
        <v>0</v>
      </c>
      <c r="IC58" s="131">
        <f>Juniori!IC27</f>
        <v>0</v>
      </c>
      <c r="ID58" s="131">
        <f>Juniori!ID27</f>
        <v>0</v>
      </c>
      <c r="IE58" s="131">
        <f>Juniori!IE27</f>
        <v>0</v>
      </c>
      <c r="IF58" s="131">
        <f>Juniori!IF27</f>
        <v>0</v>
      </c>
      <c r="IG58" s="131">
        <f>Juniori!IG27</f>
        <v>0</v>
      </c>
      <c r="IH58" s="131">
        <f>Juniori!IH27</f>
        <v>0</v>
      </c>
      <c r="II58" s="131">
        <f>Juniori!II27</f>
        <v>0</v>
      </c>
      <c r="IJ58" s="131">
        <f>Juniori!IJ27</f>
        <v>0</v>
      </c>
      <c r="IK58" s="131">
        <f>Juniori!IK27</f>
        <v>0</v>
      </c>
      <c r="IL58" s="131">
        <f>Juniori!IL27</f>
        <v>0</v>
      </c>
      <c r="IM58" s="131">
        <f>Juniori!IM27</f>
        <v>0</v>
      </c>
      <c r="IN58" s="131">
        <f>Juniori!IN27</f>
        <v>0</v>
      </c>
      <c r="IO58" s="131">
        <f>Juniori!IO27</f>
        <v>0</v>
      </c>
      <c r="IP58" s="131">
        <f>Juniori!IP27</f>
        <v>0</v>
      </c>
      <c r="IQ58" s="131">
        <f>Juniori!IQ27</f>
        <v>0</v>
      </c>
      <c r="IR58" s="131">
        <f>Juniori!IR27</f>
        <v>0</v>
      </c>
      <c r="IS58" s="131">
        <f>Juniori!IS27</f>
        <v>0</v>
      </c>
      <c r="IT58" s="131">
        <f>Juniori!IT27</f>
        <v>0</v>
      </c>
      <c r="IU58" s="131">
        <f>Juniori!IU27</f>
        <v>0</v>
      </c>
      <c r="IV58" s="131">
        <f>Juniori!IV27</f>
        <v>0</v>
      </c>
      <c r="IW58" s="131">
        <f>Juniori!IW27</f>
        <v>0</v>
      </c>
      <c r="IX58" s="131">
        <f>Juniori!IX27</f>
        <v>0</v>
      </c>
      <c r="IY58" s="131">
        <f>Juniori!IY27</f>
        <v>0</v>
      </c>
      <c r="IZ58" s="131">
        <f>Juniori!IZ27</f>
        <v>0</v>
      </c>
      <c r="JA58" s="131">
        <f>Juniori!JA27</f>
        <v>0</v>
      </c>
      <c r="JB58" s="131">
        <f>Juniori!JB27</f>
        <v>0</v>
      </c>
      <c r="JC58" s="131">
        <f>Juniori!JC27</f>
        <v>0</v>
      </c>
      <c r="JD58" s="131">
        <f>Juniori!JD27</f>
        <v>0</v>
      </c>
      <c r="JE58" s="131">
        <f>Juniori!JE27</f>
        <v>0</v>
      </c>
      <c r="JF58" s="131">
        <f>Juniori!JF27</f>
        <v>0</v>
      </c>
      <c r="JG58" s="131">
        <f>Juniori!JG27</f>
        <v>0</v>
      </c>
      <c r="JH58" s="131">
        <f>Juniori!JH27</f>
        <v>0</v>
      </c>
      <c r="JI58" s="131">
        <f>Juniori!JI27</f>
        <v>0</v>
      </c>
      <c r="JJ58" s="131">
        <f>Juniori!JJ27</f>
        <v>0</v>
      </c>
      <c r="JK58" s="131">
        <f>Juniori!JK27</f>
        <v>0</v>
      </c>
      <c r="JL58" s="131">
        <f>Juniori!JL27</f>
        <v>0</v>
      </c>
      <c r="JM58" s="131">
        <f>Juniori!JM27</f>
        <v>0</v>
      </c>
      <c r="JN58" s="131">
        <f>Juniori!JN27</f>
        <v>0</v>
      </c>
      <c r="JO58" s="131">
        <f>Juniori!JO27</f>
        <v>0</v>
      </c>
      <c r="JP58" s="131">
        <f>Juniori!JP27</f>
        <v>0</v>
      </c>
      <c r="JQ58" s="131">
        <f>Juniori!JQ27</f>
        <v>9</v>
      </c>
      <c r="JR58" s="131">
        <f>Juniori!JR27</f>
        <v>0</v>
      </c>
      <c r="JS58" s="131">
        <f>Juniori!JS27</f>
        <v>0</v>
      </c>
      <c r="JT58" s="131">
        <f>Juniori!JT27</f>
        <v>0</v>
      </c>
      <c r="JU58" s="131">
        <f>Juniori!JU27</f>
        <v>0</v>
      </c>
      <c r="JV58" s="131">
        <f>Juniori!JV27</f>
        <v>0</v>
      </c>
      <c r="JW58" s="131">
        <f>Juniori!JW27</f>
        <v>0</v>
      </c>
      <c r="JX58" s="131">
        <f>Juniori!JX27</f>
        <v>0</v>
      </c>
      <c r="JY58" s="131">
        <f>Juniori!JY27</f>
        <v>0</v>
      </c>
      <c r="JZ58" s="131">
        <f>Juniori!JZ27</f>
        <v>0</v>
      </c>
      <c r="KA58" s="131">
        <f>Juniori!KA27</f>
        <v>0</v>
      </c>
      <c r="KB58" s="131">
        <f>Juniori!KB27</f>
        <v>0</v>
      </c>
      <c r="KC58" s="131">
        <f>Juniori!KC27</f>
        <v>0</v>
      </c>
      <c r="KD58" s="131">
        <f>Juniori!KD27</f>
        <v>11</v>
      </c>
      <c r="KE58" s="131">
        <f>Juniori!KE27</f>
        <v>0</v>
      </c>
      <c r="KF58" s="131">
        <f>Juniori!KF27</f>
        <v>0</v>
      </c>
      <c r="KG58" s="131">
        <f>Juniori!KG27</f>
        <v>0</v>
      </c>
      <c r="KH58" s="131">
        <f>Juniori!KH27</f>
        <v>0</v>
      </c>
      <c r="KI58" s="131">
        <f>Juniori!KI27</f>
        <v>0</v>
      </c>
      <c r="KJ58" s="131">
        <f>Juniori!KJ27</f>
        <v>0</v>
      </c>
      <c r="KK58" s="131">
        <f>Juniori!KK27</f>
        <v>0</v>
      </c>
      <c r="KL58" s="131">
        <f>Juniori!KL27</f>
        <v>0</v>
      </c>
      <c r="KM58" s="131">
        <f>Juniori!KM27</f>
        <v>0</v>
      </c>
      <c r="KN58" s="131">
        <f>Juniori!KN27</f>
        <v>0</v>
      </c>
      <c r="KO58" s="131">
        <f>Juniori!KO27</f>
        <v>0</v>
      </c>
      <c r="KP58" s="131">
        <f>Juniori!KP27</f>
        <v>0</v>
      </c>
      <c r="KQ58" s="131">
        <f>Juniori!KQ27</f>
        <v>3</v>
      </c>
      <c r="KR58" s="131">
        <f>Juniori!KR27</f>
        <v>0</v>
      </c>
      <c r="KS58" s="131">
        <f>Juniori!KS27</f>
        <v>0</v>
      </c>
      <c r="KT58" s="131">
        <f>Juniori!KT27</f>
        <v>0</v>
      </c>
      <c r="KU58" s="131">
        <f>Juniori!KU27</f>
        <v>0</v>
      </c>
      <c r="KV58" s="131">
        <f>Juniori!KV27</f>
        <v>0</v>
      </c>
      <c r="KW58" s="131">
        <f>Juniori!KW27</f>
        <v>0</v>
      </c>
      <c r="KX58" s="131">
        <f>Juniori!KX27</f>
        <v>0</v>
      </c>
      <c r="KY58" s="131">
        <f>Juniori!KY27</f>
        <v>0</v>
      </c>
      <c r="KZ58" s="131">
        <f>Juniori!KZ27</f>
        <v>0</v>
      </c>
      <c r="LA58" s="131">
        <f>Juniori!LA27</f>
        <v>0</v>
      </c>
      <c r="LB58" s="131">
        <f>Juniori!LB27</f>
        <v>0</v>
      </c>
      <c r="LC58" s="131">
        <f>Juniori!LC27</f>
        <v>0</v>
      </c>
      <c r="LD58" s="131">
        <f>Juniori!LD27</f>
        <v>0</v>
      </c>
      <c r="LE58" s="131">
        <f>Juniori!LE27</f>
        <v>0</v>
      </c>
      <c r="LF58" s="131">
        <f>Juniori!LF27</f>
        <v>0</v>
      </c>
      <c r="LG58" s="131">
        <f>Juniori!LG27</f>
        <v>0</v>
      </c>
      <c r="LH58" s="131">
        <f>Juniori!LH27</f>
        <v>0</v>
      </c>
      <c r="LI58" s="131">
        <f>Juniori!LI27</f>
        <v>0</v>
      </c>
      <c r="LJ58" s="131">
        <f>Juniori!LJ27</f>
        <v>0</v>
      </c>
      <c r="LK58" s="131">
        <f>Juniori!LK27</f>
        <v>0</v>
      </c>
      <c r="LL58" s="131">
        <f>Juniori!LL27</f>
        <v>0</v>
      </c>
      <c r="LM58" s="131">
        <f>Juniori!LM27</f>
        <v>0</v>
      </c>
      <c r="LN58" s="131">
        <f>Juniori!LN27</f>
        <v>0</v>
      </c>
      <c r="LO58" s="131">
        <f>Juniori!LO27</f>
        <v>0</v>
      </c>
      <c r="LP58" s="131">
        <f>Juniori!LP27</f>
        <v>0</v>
      </c>
      <c r="LQ58" s="131">
        <f>Juniori!LQ27</f>
        <v>0</v>
      </c>
      <c r="LR58" s="131">
        <f>Juniori!LR27</f>
        <v>0</v>
      </c>
      <c r="LS58" s="131">
        <f>Juniori!LS27</f>
        <v>0</v>
      </c>
      <c r="LT58" s="131">
        <f>Juniori!LT27</f>
        <v>0</v>
      </c>
      <c r="LU58" s="131">
        <f>Juniori!LU27</f>
        <v>0</v>
      </c>
      <c r="LV58" s="131">
        <f>Juniori!LV27</f>
        <v>0</v>
      </c>
      <c r="LW58" s="131">
        <f>Juniori!LW27</f>
        <v>0</v>
      </c>
      <c r="LX58" s="131">
        <f>Juniori!LX27</f>
        <v>0</v>
      </c>
      <c r="LY58" s="131">
        <f>Juniori!LY27</f>
        <v>0</v>
      </c>
      <c r="LZ58" s="131">
        <f>Juniori!LZ27</f>
        <v>0</v>
      </c>
      <c r="MA58" s="131">
        <f>Juniori!MA27</f>
        <v>0</v>
      </c>
      <c r="MB58" s="131">
        <f>Juniori!MB27</f>
        <v>3</v>
      </c>
      <c r="MC58" s="131">
        <f>Juniori!MC27</f>
        <v>0</v>
      </c>
      <c r="MD58" s="131">
        <f>Juniori!MD27</f>
        <v>0</v>
      </c>
      <c r="ME58" s="131">
        <f>Juniori!ME27</f>
        <v>0</v>
      </c>
    </row>
    <row r="59" spans="1:343" s="1" customFormat="1" ht="18" customHeight="1" x14ac:dyDescent="0.2">
      <c r="A59" s="12">
        <v>48</v>
      </c>
      <c r="B59" s="11" t="s">
        <v>316</v>
      </c>
      <c r="C59" s="1">
        <v>10490</v>
      </c>
      <c r="D59" s="1">
        <v>2014</v>
      </c>
      <c r="E59" t="s">
        <v>133</v>
      </c>
      <c r="F59" s="1">
        <v>7089</v>
      </c>
      <c r="G59" s="9" t="s">
        <v>224</v>
      </c>
      <c r="H59" t="s">
        <v>108</v>
      </c>
      <c r="I59" s="1">
        <f t="shared" ref="I59" si="8">SUM(K59:ME59)</f>
        <v>38</v>
      </c>
      <c r="J59" s="12">
        <f>Tabuľka3[[#This Row],[Stĺpec9]]</f>
        <v>38</v>
      </c>
      <c r="K59" s="131">
        <f>'Mladí jazdci'!K12</f>
        <v>0</v>
      </c>
      <c r="L59" s="131">
        <f>'Mladí jazdci'!L12</f>
        <v>0</v>
      </c>
      <c r="M59" s="131">
        <f>'Mladí jazdci'!M12</f>
        <v>0</v>
      </c>
      <c r="N59" s="131">
        <f>'Mladí jazdci'!N12</f>
        <v>0</v>
      </c>
      <c r="O59" s="131">
        <f>'Mladí jazdci'!O12</f>
        <v>0</v>
      </c>
      <c r="P59" s="131">
        <f>'Mladí jazdci'!P12</f>
        <v>0</v>
      </c>
      <c r="Q59" s="131">
        <f>'Mladí jazdci'!Q12</f>
        <v>0</v>
      </c>
      <c r="R59" s="131">
        <f>'Mladí jazdci'!R12</f>
        <v>0</v>
      </c>
      <c r="S59" s="131">
        <f>'Mladí jazdci'!S12</f>
        <v>0</v>
      </c>
      <c r="T59" s="131">
        <f>'Mladí jazdci'!T12</f>
        <v>0</v>
      </c>
      <c r="U59" s="131">
        <f>'Mladí jazdci'!U12</f>
        <v>0</v>
      </c>
      <c r="V59" s="131">
        <f>'Mladí jazdci'!V12</f>
        <v>0</v>
      </c>
      <c r="W59" s="131">
        <f>'Mladí jazdci'!W12</f>
        <v>0</v>
      </c>
      <c r="X59" s="131">
        <f>'Mladí jazdci'!X12</f>
        <v>0</v>
      </c>
      <c r="Y59" s="131">
        <f>'Mladí jazdci'!Y12</f>
        <v>0</v>
      </c>
      <c r="Z59" s="131">
        <f>'Mladí jazdci'!Z12</f>
        <v>0</v>
      </c>
      <c r="AA59" s="131">
        <f>'Mladí jazdci'!AA12</f>
        <v>0</v>
      </c>
      <c r="AB59" s="131">
        <f>'Mladí jazdci'!AB12</f>
        <v>0</v>
      </c>
      <c r="AC59" s="131">
        <f>'Mladí jazdci'!AC12</f>
        <v>0</v>
      </c>
      <c r="AD59" s="131">
        <f>'Mladí jazdci'!AD12</f>
        <v>0</v>
      </c>
      <c r="AE59" s="131">
        <f>'Mladí jazdci'!AE12</f>
        <v>0</v>
      </c>
      <c r="AF59" s="131">
        <f>'Mladí jazdci'!AF12</f>
        <v>0</v>
      </c>
      <c r="AG59" s="131">
        <f>'Mladí jazdci'!AG12</f>
        <v>0</v>
      </c>
      <c r="AH59" s="131">
        <f>'Mladí jazdci'!AH12</f>
        <v>0</v>
      </c>
      <c r="AI59" s="131">
        <f>'Mladí jazdci'!AI12</f>
        <v>0</v>
      </c>
      <c r="AJ59" s="131">
        <f>'Mladí jazdci'!AJ12</f>
        <v>0</v>
      </c>
      <c r="AK59" s="131">
        <f>'Mladí jazdci'!AK12</f>
        <v>0</v>
      </c>
      <c r="AL59" s="131">
        <f>'Mladí jazdci'!AL12</f>
        <v>0</v>
      </c>
      <c r="AM59" s="131">
        <f>'Mladí jazdci'!AM12</f>
        <v>0</v>
      </c>
      <c r="AN59" s="131">
        <f>'Mladí jazdci'!AN12</f>
        <v>0</v>
      </c>
      <c r="AO59" s="131">
        <f>'Mladí jazdci'!AO12</f>
        <v>5</v>
      </c>
      <c r="AP59" s="131">
        <f>'Mladí jazdci'!AP12</f>
        <v>6</v>
      </c>
      <c r="AQ59" s="131">
        <f>'Mladí jazdci'!AQ12</f>
        <v>0</v>
      </c>
      <c r="AR59" s="131">
        <f>'Mladí jazdci'!AR12</f>
        <v>0</v>
      </c>
      <c r="AS59" s="131">
        <f>'Mladí jazdci'!AS12</f>
        <v>0</v>
      </c>
      <c r="AT59" s="131">
        <f>'Mladí jazdci'!AT12</f>
        <v>0</v>
      </c>
      <c r="AU59" s="131">
        <f>'Mladí jazdci'!AU12</f>
        <v>0</v>
      </c>
      <c r="AV59" s="131">
        <f>'Mladí jazdci'!AV12</f>
        <v>0</v>
      </c>
      <c r="AW59" s="131">
        <f>'Mladí jazdci'!AW12</f>
        <v>0</v>
      </c>
      <c r="AX59" s="131">
        <f>'Mladí jazdci'!AX12</f>
        <v>0</v>
      </c>
      <c r="AY59" s="131">
        <f>'Mladí jazdci'!AY12</f>
        <v>0</v>
      </c>
      <c r="AZ59" s="131">
        <f>'Mladí jazdci'!AZ12</f>
        <v>0</v>
      </c>
      <c r="BA59" s="131">
        <f>'Mladí jazdci'!BA12</f>
        <v>0</v>
      </c>
      <c r="BB59" s="131">
        <f>'Mladí jazdci'!BB12</f>
        <v>0</v>
      </c>
      <c r="BC59" s="131">
        <f>'Mladí jazdci'!BC12</f>
        <v>0</v>
      </c>
      <c r="BD59" s="131">
        <f>'Mladí jazdci'!BD12</f>
        <v>0</v>
      </c>
      <c r="BE59" s="131">
        <f>'Mladí jazdci'!BE12</f>
        <v>0</v>
      </c>
      <c r="BF59" s="131">
        <f>'Mladí jazdci'!BF12</f>
        <v>0</v>
      </c>
      <c r="BG59" s="131">
        <f>'Mladí jazdci'!BG12</f>
        <v>0</v>
      </c>
      <c r="BH59" s="131">
        <f>'Mladí jazdci'!BH12</f>
        <v>0</v>
      </c>
      <c r="BI59" s="131">
        <f>'Mladí jazdci'!BI12</f>
        <v>0</v>
      </c>
      <c r="BJ59" s="131">
        <f>'Mladí jazdci'!BJ12</f>
        <v>0</v>
      </c>
      <c r="BK59" s="131">
        <f>'Mladí jazdci'!BK12</f>
        <v>0</v>
      </c>
      <c r="BL59" s="131">
        <f>'Mladí jazdci'!BL12</f>
        <v>0</v>
      </c>
      <c r="BM59" s="131">
        <f>'Mladí jazdci'!BM12</f>
        <v>0</v>
      </c>
      <c r="BN59" s="131">
        <f>'Mladí jazdci'!BN12</f>
        <v>0</v>
      </c>
      <c r="BO59" s="131">
        <f>'Mladí jazdci'!BO12</f>
        <v>0</v>
      </c>
      <c r="BP59" s="131">
        <f>'Mladí jazdci'!BP12</f>
        <v>0</v>
      </c>
      <c r="BQ59" s="131">
        <f>'Mladí jazdci'!BQ12</f>
        <v>0</v>
      </c>
      <c r="BR59" s="131">
        <f>'Mladí jazdci'!BR12</f>
        <v>0</v>
      </c>
      <c r="BS59" s="131">
        <f>'Mladí jazdci'!BS12</f>
        <v>0</v>
      </c>
      <c r="BT59" s="131">
        <f>'Mladí jazdci'!BT12</f>
        <v>0</v>
      </c>
      <c r="BU59" s="131">
        <f>'Mladí jazdci'!BU12</f>
        <v>0</v>
      </c>
      <c r="BV59" s="131">
        <f>'Mladí jazdci'!BV12</f>
        <v>0</v>
      </c>
      <c r="BW59" s="131">
        <f>'Mladí jazdci'!BW12</f>
        <v>0</v>
      </c>
      <c r="BX59" s="131">
        <f>'Mladí jazdci'!BX12</f>
        <v>0</v>
      </c>
      <c r="BY59" s="131">
        <f>'Mladí jazdci'!BY12</f>
        <v>0</v>
      </c>
      <c r="BZ59" s="131">
        <f>'Mladí jazdci'!BZ12</f>
        <v>0</v>
      </c>
      <c r="CA59" s="131">
        <f>'Mladí jazdci'!CA12</f>
        <v>0</v>
      </c>
      <c r="CB59" s="131">
        <f>'Mladí jazdci'!CB12</f>
        <v>0</v>
      </c>
      <c r="CC59" s="131">
        <f>'Mladí jazdci'!CC12</f>
        <v>2</v>
      </c>
      <c r="CD59" s="131">
        <f>'Mladí jazdci'!CD12</f>
        <v>1</v>
      </c>
      <c r="CE59" s="131">
        <f>'Mladí jazdci'!CE12</f>
        <v>0</v>
      </c>
      <c r="CF59" s="131">
        <f>'Mladí jazdci'!CF12</f>
        <v>0</v>
      </c>
      <c r="CG59" s="131">
        <f>'Mladí jazdci'!CG12</f>
        <v>0</v>
      </c>
      <c r="CH59" s="131">
        <f>'Mladí jazdci'!CH12</f>
        <v>0</v>
      </c>
      <c r="CI59" s="131">
        <f>'Mladí jazdci'!CI12</f>
        <v>0</v>
      </c>
      <c r="CJ59" s="131">
        <f>'Mladí jazdci'!CJ12</f>
        <v>0</v>
      </c>
      <c r="CK59" s="131">
        <f>'Mladí jazdci'!CK12</f>
        <v>0</v>
      </c>
      <c r="CL59" s="131">
        <f>'Mladí jazdci'!CL12</f>
        <v>0</v>
      </c>
      <c r="CM59" s="131">
        <f>'Mladí jazdci'!CM12</f>
        <v>0</v>
      </c>
      <c r="CN59" s="131">
        <f>'Mladí jazdci'!CN12</f>
        <v>0</v>
      </c>
      <c r="CO59" s="131">
        <f>'Mladí jazdci'!CO12</f>
        <v>0</v>
      </c>
      <c r="CP59" s="131">
        <f>'Mladí jazdci'!CP12</f>
        <v>0</v>
      </c>
      <c r="CQ59" s="131">
        <f>'Mladí jazdci'!CQ12</f>
        <v>0</v>
      </c>
      <c r="CR59" s="131">
        <f>'Mladí jazdci'!CR12</f>
        <v>0</v>
      </c>
      <c r="CS59" s="131">
        <f>'Mladí jazdci'!CS12</f>
        <v>0</v>
      </c>
      <c r="CT59" s="131">
        <f>'Mladí jazdci'!CT12</f>
        <v>0</v>
      </c>
      <c r="CU59" s="131">
        <f>'Mladí jazdci'!CU12</f>
        <v>0</v>
      </c>
      <c r="CV59" s="131">
        <f>'Mladí jazdci'!CV12</f>
        <v>0</v>
      </c>
      <c r="CW59" s="131">
        <f>'Mladí jazdci'!CW12</f>
        <v>0</v>
      </c>
      <c r="CX59" s="131">
        <f>'Mladí jazdci'!CX12</f>
        <v>7</v>
      </c>
      <c r="CY59" s="131">
        <f>'Mladí jazdci'!CY12</f>
        <v>6</v>
      </c>
      <c r="CZ59" s="131">
        <f>'Mladí jazdci'!CZ12</f>
        <v>0</v>
      </c>
      <c r="DA59" s="131">
        <f>'Mladí jazdci'!DA12</f>
        <v>0</v>
      </c>
      <c r="DB59" s="131">
        <f>'Mladí jazdci'!DB12</f>
        <v>0</v>
      </c>
      <c r="DC59" s="131">
        <f>'Mladí jazdci'!DC12</f>
        <v>0</v>
      </c>
      <c r="DD59" s="131">
        <f>'Mladí jazdci'!DD12</f>
        <v>0</v>
      </c>
      <c r="DE59" s="131">
        <f>'Mladí jazdci'!DE12</f>
        <v>0</v>
      </c>
      <c r="DF59" s="131">
        <f>'Mladí jazdci'!DF12</f>
        <v>0</v>
      </c>
      <c r="DG59" s="131">
        <f>'Mladí jazdci'!DG12</f>
        <v>0</v>
      </c>
      <c r="DH59" s="131">
        <f>'Mladí jazdci'!DH12</f>
        <v>0</v>
      </c>
      <c r="DI59" s="131">
        <f>'Mladí jazdci'!DI12</f>
        <v>0</v>
      </c>
      <c r="DJ59" s="131">
        <f>'Mladí jazdci'!DJ12</f>
        <v>0</v>
      </c>
      <c r="DK59" s="131">
        <f>'Mladí jazdci'!DK12</f>
        <v>0</v>
      </c>
      <c r="DL59" s="131">
        <f>'Mladí jazdci'!DL12</f>
        <v>0</v>
      </c>
      <c r="DM59" s="131">
        <f>'Mladí jazdci'!DM12</f>
        <v>0</v>
      </c>
      <c r="DN59" s="131">
        <f>'Mladí jazdci'!DN12</f>
        <v>0</v>
      </c>
      <c r="DO59" s="131">
        <f>'Mladí jazdci'!DO12</f>
        <v>0</v>
      </c>
      <c r="DP59" s="131">
        <f>'Mladí jazdci'!DP12</f>
        <v>0</v>
      </c>
      <c r="DQ59" s="131">
        <f>'Mladí jazdci'!DQ12</f>
        <v>0</v>
      </c>
      <c r="DR59" s="131">
        <f>'Mladí jazdci'!DR12</f>
        <v>0</v>
      </c>
      <c r="DS59" s="131">
        <f>'Mladí jazdci'!DS12</f>
        <v>0</v>
      </c>
      <c r="DT59" s="131">
        <f>'Mladí jazdci'!DT12</f>
        <v>0</v>
      </c>
      <c r="DU59" s="131">
        <f>'Mladí jazdci'!DU12</f>
        <v>0</v>
      </c>
      <c r="DV59" s="131">
        <f>'Mladí jazdci'!DV12</f>
        <v>0</v>
      </c>
      <c r="DW59" s="131">
        <f>'Mladí jazdci'!DW12</f>
        <v>0</v>
      </c>
      <c r="DX59" s="131">
        <f>'Mladí jazdci'!DX12</f>
        <v>0</v>
      </c>
      <c r="DY59" s="131">
        <f>'Mladí jazdci'!DY12</f>
        <v>0</v>
      </c>
      <c r="DZ59" s="131">
        <f>'Mladí jazdci'!DZ12</f>
        <v>0</v>
      </c>
      <c r="EA59" s="131">
        <f>'Mladí jazdci'!EA12</f>
        <v>0</v>
      </c>
      <c r="EB59" s="131">
        <f>'Mladí jazdci'!EB12</f>
        <v>0</v>
      </c>
      <c r="EC59" s="131">
        <f>'Mladí jazdci'!EC12</f>
        <v>0</v>
      </c>
      <c r="ED59" s="131">
        <f>'Mladí jazdci'!ED12</f>
        <v>0</v>
      </c>
      <c r="EE59" s="131">
        <f>'Mladí jazdci'!EE12</f>
        <v>0</v>
      </c>
      <c r="EF59" s="131">
        <f>'Mladí jazdci'!EF12</f>
        <v>0</v>
      </c>
      <c r="EG59" s="131">
        <f>'Mladí jazdci'!EG12</f>
        <v>0</v>
      </c>
      <c r="EH59" s="131">
        <f>'Mladí jazdci'!EH12</f>
        <v>0</v>
      </c>
      <c r="EI59" s="131">
        <f>'Mladí jazdci'!EI12</f>
        <v>0</v>
      </c>
      <c r="EJ59" s="131">
        <f>'Mladí jazdci'!EJ12</f>
        <v>0</v>
      </c>
      <c r="EK59" s="131">
        <f>'Mladí jazdci'!EK12</f>
        <v>0</v>
      </c>
      <c r="EL59" s="131">
        <f>'Mladí jazdci'!EL12</f>
        <v>0</v>
      </c>
      <c r="EM59" s="131">
        <f>'Mladí jazdci'!EM12</f>
        <v>0</v>
      </c>
      <c r="EN59" s="131">
        <f>'Mladí jazdci'!EN12</f>
        <v>0</v>
      </c>
      <c r="EO59" s="131">
        <f>'Mladí jazdci'!EO12</f>
        <v>0</v>
      </c>
      <c r="EP59" s="131">
        <f>'Mladí jazdci'!EP12</f>
        <v>0</v>
      </c>
      <c r="EQ59" s="131">
        <f>'Mladí jazdci'!EQ12</f>
        <v>0</v>
      </c>
      <c r="ER59" s="131">
        <f>'Mladí jazdci'!ER12</f>
        <v>0</v>
      </c>
      <c r="ES59" s="131">
        <f>'Mladí jazdci'!ES12</f>
        <v>0</v>
      </c>
      <c r="ET59" s="131">
        <f>'Mladí jazdci'!ET12</f>
        <v>0</v>
      </c>
      <c r="EU59" s="131">
        <f>'Mladí jazdci'!EU12</f>
        <v>0</v>
      </c>
      <c r="EV59" s="131">
        <f>'Mladí jazdci'!EV12</f>
        <v>0</v>
      </c>
      <c r="EW59" s="131">
        <f>'Mladí jazdci'!EW12</f>
        <v>0</v>
      </c>
      <c r="EX59" s="131">
        <f>'Mladí jazdci'!EX12</f>
        <v>0</v>
      </c>
      <c r="EY59" s="131">
        <f>'Mladí jazdci'!EY12</f>
        <v>0</v>
      </c>
      <c r="EZ59" s="131">
        <f>'Mladí jazdci'!EZ12</f>
        <v>0</v>
      </c>
      <c r="FA59" s="131">
        <f>'Mladí jazdci'!FA12</f>
        <v>0</v>
      </c>
      <c r="FB59" s="131">
        <f>'Mladí jazdci'!FB12</f>
        <v>0</v>
      </c>
      <c r="FC59" s="131">
        <f>'Mladí jazdci'!FC12</f>
        <v>0</v>
      </c>
      <c r="FD59" s="131">
        <f>'Mladí jazdci'!FD12</f>
        <v>0</v>
      </c>
      <c r="FE59" s="131">
        <f>'Mladí jazdci'!FE12</f>
        <v>0</v>
      </c>
      <c r="FF59" s="131">
        <f>'Mladí jazdci'!FF12</f>
        <v>0</v>
      </c>
      <c r="FG59" s="131">
        <f>'Mladí jazdci'!FG12</f>
        <v>0</v>
      </c>
      <c r="FH59" s="131">
        <f>'Mladí jazdci'!FH12</f>
        <v>0</v>
      </c>
      <c r="FI59" s="131">
        <f>'Mladí jazdci'!FI12</f>
        <v>0</v>
      </c>
      <c r="FJ59" s="131">
        <f>'Mladí jazdci'!FJ12</f>
        <v>0</v>
      </c>
      <c r="FK59" s="131">
        <f>'Mladí jazdci'!FK12</f>
        <v>0</v>
      </c>
      <c r="FL59" s="131">
        <f>'Mladí jazdci'!FL12</f>
        <v>0</v>
      </c>
      <c r="FM59" s="131">
        <f>'Mladí jazdci'!FM12</f>
        <v>0</v>
      </c>
      <c r="FN59" s="131">
        <f>'Mladí jazdci'!FN12</f>
        <v>0</v>
      </c>
      <c r="FO59" s="131">
        <f>'Mladí jazdci'!FO12</f>
        <v>0</v>
      </c>
      <c r="FP59" s="131">
        <f>'Mladí jazdci'!FP12</f>
        <v>0</v>
      </c>
      <c r="FQ59" s="131">
        <f>'Mladí jazdci'!FQ12</f>
        <v>0</v>
      </c>
      <c r="FR59" s="131">
        <f>'Mladí jazdci'!FR12</f>
        <v>0</v>
      </c>
      <c r="FS59" s="131">
        <f>'Mladí jazdci'!FS12</f>
        <v>0</v>
      </c>
      <c r="FT59" s="131">
        <f>'Mladí jazdci'!FT12</f>
        <v>0</v>
      </c>
      <c r="FU59" s="131">
        <f>'Mladí jazdci'!FU12</f>
        <v>0</v>
      </c>
      <c r="FV59" s="131">
        <f>'Mladí jazdci'!FV12</f>
        <v>0</v>
      </c>
      <c r="FW59" s="131">
        <f>'Mladí jazdci'!FW12</f>
        <v>0</v>
      </c>
      <c r="FX59" s="131">
        <f>'Mladí jazdci'!FX12</f>
        <v>0</v>
      </c>
      <c r="FY59" s="131">
        <f>'Mladí jazdci'!FY12</f>
        <v>0</v>
      </c>
      <c r="FZ59" s="131">
        <f>'Mladí jazdci'!FZ12</f>
        <v>0</v>
      </c>
      <c r="GA59" s="131">
        <f>'Mladí jazdci'!GA12</f>
        <v>0</v>
      </c>
      <c r="GB59" s="131">
        <f>'Mladí jazdci'!GB12</f>
        <v>0</v>
      </c>
      <c r="GC59" s="131">
        <f>'Mladí jazdci'!GC12</f>
        <v>0</v>
      </c>
      <c r="GD59" s="131">
        <f>'Mladí jazdci'!GD12</f>
        <v>0</v>
      </c>
      <c r="GE59" s="131">
        <f>'Mladí jazdci'!GE12</f>
        <v>0</v>
      </c>
      <c r="GF59" s="131">
        <f>'Mladí jazdci'!GF12</f>
        <v>0</v>
      </c>
      <c r="GG59" s="131">
        <f>'Mladí jazdci'!GG12</f>
        <v>0</v>
      </c>
      <c r="GH59" s="131">
        <f>'Mladí jazdci'!GH12</f>
        <v>0</v>
      </c>
      <c r="GI59" s="131">
        <f>'Mladí jazdci'!GI12</f>
        <v>0</v>
      </c>
      <c r="GJ59" s="131">
        <f>'Mladí jazdci'!GJ12</f>
        <v>0</v>
      </c>
      <c r="GK59" s="131">
        <f>'Mladí jazdci'!GK12</f>
        <v>4</v>
      </c>
      <c r="GL59" s="131">
        <f>'Mladí jazdci'!GL12</f>
        <v>7</v>
      </c>
      <c r="GM59" s="131">
        <f>'Mladí jazdci'!GM12</f>
        <v>0</v>
      </c>
      <c r="GN59" s="131">
        <f>'Mladí jazdci'!GN12</f>
        <v>0</v>
      </c>
      <c r="GO59" s="131">
        <f>'Mladí jazdci'!GO12</f>
        <v>0</v>
      </c>
      <c r="GP59" s="131">
        <f>'Mladí jazdci'!GP12</f>
        <v>0</v>
      </c>
      <c r="GQ59" s="131">
        <f>'Mladí jazdci'!GQ12</f>
        <v>0</v>
      </c>
      <c r="GR59" s="131">
        <f>'Mladí jazdci'!GR12</f>
        <v>0</v>
      </c>
      <c r="GS59" s="131">
        <f>'Mladí jazdci'!GS12</f>
        <v>0</v>
      </c>
      <c r="GT59" s="131">
        <f>'Mladí jazdci'!GT12</f>
        <v>0</v>
      </c>
      <c r="GU59" s="131">
        <f>'Mladí jazdci'!GU12</f>
        <v>0</v>
      </c>
      <c r="GV59" s="131">
        <f>'Mladí jazdci'!GV12</f>
        <v>0</v>
      </c>
      <c r="GW59" s="131">
        <f>'Mladí jazdci'!GW12</f>
        <v>0</v>
      </c>
      <c r="GX59" s="131">
        <f>'Mladí jazdci'!GX12</f>
        <v>0</v>
      </c>
      <c r="GY59" s="131">
        <f>'Mladí jazdci'!GY12</f>
        <v>0</v>
      </c>
      <c r="GZ59" s="131">
        <f>'Mladí jazdci'!GZ12</f>
        <v>0</v>
      </c>
      <c r="HA59" s="131">
        <f>'Mladí jazdci'!HA12</f>
        <v>0</v>
      </c>
      <c r="HB59" s="131">
        <f>'Mladí jazdci'!HB12</f>
        <v>0</v>
      </c>
      <c r="HC59" s="131">
        <f>'Mladí jazdci'!HC12</f>
        <v>0</v>
      </c>
      <c r="HD59" s="131">
        <f>'Mladí jazdci'!HD12</f>
        <v>0</v>
      </c>
      <c r="HE59" s="131">
        <f>'Mladí jazdci'!HE12</f>
        <v>0</v>
      </c>
      <c r="HF59" s="131">
        <f>'Mladí jazdci'!HF12</f>
        <v>0</v>
      </c>
      <c r="HG59" s="131">
        <f>'Mladí jazdci'!HG12</f>
        <v>0</v>
      </c>
      <c r="HH59" s="131">
        <f>'Mladí jazdci'!HH12</f>
        <v>0</v>
      </c>
      <c r="HI59" s="131">
        <f>'Mladí jazdci'!HI12</f>
        <v>0</v>
      </c>
      <c r="HJ59" s="131">
        <f>'Mladí jazdci'!HJ12</f>
        <v>0</v>
      </c>
      <c r="HK59" s="131">
        <f>'Mladí jazdci'!HK12</f>
        <v>0</v>
      </c>
      <c r="HL59" s="131">
        <f>'Mladí jazdci'!HL12</f>
        <v>0</v>
      </c>
      <c r="HM59" s="131">
        <f>'Mladí jazdci'!HM12</f>
        <v>0</v>
      </c>
      <c r="HN59" s="131">
        <f>'Mladí jazdci'!HN12</f>
        <v>0</v>
      </c>
      <c r="HO59" s="131">
        <f>'Mladí jazdci'!HO12</f>
        <v>0</v>
      </c>
      <c r="HP59" s="131">
        <f>'Mladí jazdci'!HP12</f>
        <v>0</v>
      </c>
      <c r="HQ59" s="131">
        <f>'Mladí jazdci'!HQ12</f>
        <v>0</v>
      </c>
      <c r="HR59" s="131">
        <f>'Mladí jazdci'!HR12</f>
        <v>0</v>
      </c>
      <c r="HS59" s="131">
        <f>'Mladí jazdci'!HS12</f>
        <v>0</v>
      </c>
      <c r="HT59" s="131">
        <f>'Mladí jazdci'!HT12</f>
        <v>0</v>
      </c>
      <c r="HU59" s="131">
        <f>'Mladí jazdci'!HU12</f>
        <v>0</v>
      </c>
      <c r="HV59" s="131">
        <f>'Mladí jazdci'!HV12</f>
        <v>0</v>
      </c>
      <c r="HW59" s="131">
        <f>'Mladí jazdci'!HW12</f>
        <v>0</v>
      </c>
      <c r="HX59" s="131">
        <f>'Mladí jazdci'!HX12</f>
        <v>0</v>
      </c>
      <c r="HY59" s="131">
        <f>'Mladí jazdci'!HY12</f>
        <v>0</v>
      </c>
      <c r="HZ59" s="131">
        <f>'Mladí jazdci'!HZ12</f>
        <v>0</v>
      </c>
      <c r="IA59" s="131">
        <f>'Mladí jazdci'!IA12</f>
        <v>0</v>
      </c>
      <c r="IB59" s="131">
        <f>'Mladí jazdci'!IB12</f>
        <v>0</v>
      </c>
      <c r="IC59" s="131">
        <f>'Mladí jazdci'!IC12</f>
        <v>0</v>
      </c>
      <c r="ID59" s="131">
        <f>'Mladí jazdci'!ID12</f>
        <v>0</v>
      </c>
      <c r="IE59" s="131">
        <f>'Mladí jazdci'!IE12</f>
        <v>0</v>
      </c>
      <c r="IF59" s="131">
        <f>'Mladí jazdci'!IF12</f>
        <v>0</v>
      </c>
      <c r="IG59" s="131">
        <f>'Mladí jazdci'!IG12</f>
        <v>0</v>
      </c>
      <c r="IH59" s="131">
        <f>'Mladí jazdci'!IH12</f>
        <v>0</v>
      </c>
      <c r="II59" s="131">
        <f>'Mladí jazdci'!II12</f>
        <v>0</v>
      </c>
      <c r="IJ59" s="131">
        <f>'Mladí jazdci'!IJ12</f>
        <v>0</v>
      </c>
      <c r="IK59" s="131">
        <f>'Mladí jazdci'!IK12</f>
        <v>0</v>
      </c>
      <c r="IL59" s="131">
        <f>'Mladí jazdci'!IL12</f>
        <v>0</v>
      </c>
      <c r="IM59" s="131">
        <f>'Mladí jazdci'!IM12</f>
        <v>0</v>
      </c>
      <c r="IN59" s="131">
        <f>'Mladí jazdci'!IN12</f>
        <v>0</v>
      </c>
      <c r="IO59" s="131">
        <f>'Mladí jazdci'!IO12</f>
        <v>0</v>
      </c>
      <c r="IP59" s="131">
        <f>'Mladí jazdci'!IP12</f>
        <v>0</v>
      </c>
      <c r="IQ59" s="131">
        <f>'Mladí jazdci'!IQ12</f>
        <v>0</v>
      </c>
      <c r="IR59" s="131">
        <f>'Mladí jazdci'!IR12</f>
        <v>0</v>
      </c>
      <c r="IS59" s="131">
        <f>'Mladí jazdci'!IS12</f>
        <v>0</v>
      </c>
      <c r="IT59" s="131">
        <f>'Mladí jazdci'!IT12</f>
        <v>0</v>
      </c>
      <c r="IU59" s="131">
        <f>'Mladí jazdci'!IU12</f>
        <v>0</v>
      </c>
      <c r="IV59" s="131">
        <f>'Mladí jazdci'!IV12</f>
        <v>0</v>
      </c>
      <c r="IW59" s="131">
        <f>'Mladí jazdci'!IW12</f>
        <v>0</v>
      </c>
      <c r="IX59" s="131">
        <f>'Mladí jazdci'!IX12</f>
        <v>0</v>
      </c>
      <c r="IY59" s="131">
        <f>'Mladí jazdci'!IY12</f>
        <v>0</v>
      </c>
      <c r="IZ59" s="131">
        <f>'Mladí jazdci'!IZ12</f>
        <v>0</v>
      </c>
      <c r="JA59" s="131">
        <f>'Mladí jazdci'!JA12</f>
        <v>0</v>
      </c>
      <c r="JB59" s="131">
        <f>'Mladí jazdci'!JB12</f>
        <v>0</v>
      </c>
      <c r="JC59" s="131">
        <f>'Mladí jazdci'!JC12</f>
        <v>0</v>
      </c>
      <c r="JD59" s="131">
        <f>'Mladí jazdci'!JD12</f>
        <v>0</v>
      </c>
      <c r="JE59" s="131">
        <f>'Mladí jazdci'!JE12</f>
        <v>0</v>
      </c>
      <c r="JF59" s="131">
        <f>'Mladí jazdci'!JF12</f>
        <v>0</v>
      </c>
      <c r="JG59" s="131">
        <f>'Mladí jazdci'!JG12</f>
        <v>0</v>
      </c>
      <c r="JH59" s="131">
        <f>'Mladí jazdci'!JH12</f>
        <v>0</v>
      </c>
      <c r="JI59" s="131">
        <f>'Mladí jazdci'!JI12</f>
        <v>0</v>
      </c>
      <c r="JJ59" s="131">
        <f>'Mladí jazdci'!JJ12</f>
        <v>0</v>
      </c>
      <c r="JK59" s="131">
        <f>'Mladí jazdci'!JK12</f>
        <v>0</v>
      </c>
      <c r="JL59" s="131">
        <f>'Mladí jazdci'!JL12</f>
        <v>0</v>
      </c>
      <c r="JM59" s="131">
        <f>'Mladí jazdci'!JM12</f>
        <v>0</v>
      </c>
      <c r="JN59" s="131">
        <f>'Mladí jazdci'!JN12</f>
        <v>0</v>
      </c>
      <c r="JO59" s="131">
        <f>'Mladí jazdci'!JO12</f>
        <v>0</v>
      </c>
      <c r="JP59" s="131">
        <f>'Mladí jazdci'!JP12</f>
        <v>0</v>
      </c>
      <c r="JQ59" s="131">
        <f>'Mladí jazdci'!JQ12</f>
        <v>0</v>
      </c>
      <c r="JR59" s="131">
        <f>'Mladí jazdci'!JR12</f>
        <v>0</v>
      </c>
      <c r="JS59" s="131">
        <f>'Mladí jazdci'!JS12</f>
        <v>0</v>
      </c>
      <c r="JT59" s="131">
        <f>'Mladí jazdci'!JT12</f>
        <v>0</v>
      </c>
      <c r="JU59" s="131">
        <f>'Mladí jazdci'!JU12</f>
        <v>0</v>
      </c>
      <c r="JV59" s="131">
        <f>'Mladí jazdci'!JV12</f>
        <v>0</v>
      </c>
      <c r="JW59" s="131">
        <f>'Mladí jazdci'!JW12</f>
        <v>0</v>
      </c>
      <c r="JX59" s="131">
        <f>'Mladí jazdci'!JX12</f>
        <v>0</v>
      </c>
      <c r="JY59" s="131">
        <f>'Mladí jazdci'!JY12</f>
        <v>0</v>
      </c>
      <c r="JZ59" s="131">
        <f>'Mladí jazdci'!JZ12</f>
        <v>0</v>
      </c>
      <c r="KA59" s="131">
        <f>'Mladí jazdci'!KA12</f>
        <v>0</v>
      </c>
      <c r="KB59" s="131">
        <f>'Mladí jazdci'!KB12</f>
        <v>0</v>
      </c>
      <c r="KC59" s="131">
        <f>'Mladí jazdci'!KC12</f>
        <v>0</v>
      </c>
      <c r="KD59" s="131">
        <f>'Mladí jazdci'!KD12</f>
        <v>0</v>
      </c>
      <c r="KE59" s="131">
        <f>'Mladí jazdci'!KE12</f>
        <v>0</v>
      </c>
      <c r="KF59" s="131">
        <f>'Mladí jazdci'!KF12</f>
        <v>0</v>
      </c>
      <c r="KG59" s="131">
        <f>'Mladí jazdci'!KG12</f>
        <v>0</v>
      </c>
      <c r="KH59" s="131">
        <f>'Mladí jazdci'!KH12</f>
        <v>0</v>
      </c>
      <c r="KI59" s="131">
        <f>'Mladí jazdci'!KI12</f>
        <v>0</v>
      </c>
      <c r="KJ59" s="131">
        <f>'Mladí jazdci'!KJ12</f>
        <v>0</v>
      </c>
      <c r="KK59" s="131">
        <f>'Mladí jazdci'!KK12</f>
        <v>0</v>
      </c>
      <c r="KL59" s="131">
        <f>'Mladí jazdci'!KL12</f>
        <v>0</v>
      </c>
      <c r="KM59" s="131">
        <f>'Mladí jazdci'!KM12</f>
        <v>0</v>
      </c>
      <c r="KN59" s="131">
        <f>'Mladí jazdci'!KN12</f>
        <v>0</v>
      </c>
      <c r="KO59" s="131">
        <f>'Mladí jazdci'!KO12</f>
        <v>0</v>
      </c>
      <c r="KP59" s="131">
        <f>'Mladí jazdci'!KP12</f>
        <v>0</v>
      </c>
      <c r="KQ59" s="131">
        <f>'Mladí jazdci'!KQ12</f>
        <v>0</v>
      </c>
      <c r="KR59" s="131">
        <f>'Mladí jazdci'!KR12</f>
        <v>0</v>
      </c>
      <c r="KS59" s="131">
        <f>'Mladí jazdci'!KS12</f>
        <v>0</v>
      </c>
      <c r="KT59" s="131">
        <f>'Mladí jazdci'!KT12</f>
        <v>0</v>
      </c>
      <c r="KU59" s="131">
        <f>'Mladí jazdci'!KU12</f>
        <v>0</v>
      </c>
      <c r="KV59" s="131">
        <f>'Mladí jazdci'!KV12</f>
        <v>0</v>
      </c>
      <c r="KW59" s="131">
        <f>'Mladí jazdci'!KW12</f>
        <v>0</v>
      </c>
      <c r="KX59" s="131">
        <f>'Mladí jazdci'!KX12</f>
        <v>0</v>
      </c>
      <c r="KY59" s="131">
        <f>'Mladí jazdci'!KY12</f>
        <v>0</v>
      </c>
      <c r="KZ59" s="131">
        <f>'Mladí jazdci'!KZ12</f>
        <v>0</v>
      </c>
      <c r="LA59" s="131">
        <f>'Mladí jazdci'!LA12</f>
        <v>0</v>
      </c>
      <c r="LB59" s="131">
        <f>'Mladí jazdci'!LB12</f>
        <v>0</v>
      </c>
      <c r="LC59" s="131">
        <f>'Mladí jazdci'!LC12</f>
        <v>0</v>
      </c>
      <c r="LD59" s="131">
        <f>'Mladí jazdci'!LD12</f>
        <v>0</v>
      </c>
      <c r="LE59" s="131">
        <f>'Mladí jazdci'!LE12</f>
        <v>0</v>
      </c>
      <c r="LF59" s="131">
        <f>'Mladí jazdci'!LF12</f>
        <v>0</v>
      </c>
      <c r="LG59" s="131">
        <f>'Mladí jazdci'!LG12</f>
        <v>0</v>
      </c>
      <c r="LH59" s="131">
        <f>'Mladí jazdci'!LH12</f>
        <v>0</v>
      </c>
      <c r="LI59" s="131">
        <f>'Mladí jazdci'!LI12</f>
        <v>0</v>
      </c>
      <c r="LJ59" s="131">
        <f>'Mladí jazdci'!LJ12</f>
        <v>0</v>
      </c>
      <c r="LK59" s="131">
        <f>'Mladí jazdci'!LK12</f>
        <v>0</v>
      </c>
      <c r="LL59" s="131">
        <f>'Mladí jazdci'!LL12</f>
        <v>0</v>
      </c>
      <c r="LM59" s="131">
        <f>'Mladí jazdci'!LM12</f>
        <v>0</v>
      </c>
      <c r="LN59" s="131">
        <f>'Mladí jazdci'!LN12</f>
        <v>0</v>
      </c>
      <c r="LO59" s="131">
        <f>'Mladí jazdci'!LO12</f>
        <v>0</v>
      </c>
      <c r="LP59" s="131">
        <f>'Mladí jazdci'!LP12</f>
        <v>0</v>
      </c>
      <c r="LQ59" s="131">
        <f>'Mladí jazdci'!LQ12</f>
        <v>0</v>
      </c>
      <c r="LR59" s="131">
        <f>'Mladí jazdci'!LR12</f>
        <v>0</v>
      </c>
      <c r="LS59" s="131">
        <f>'Mladí jazdci'!LS12</f>
        <v>0</v>
      </c>
      <c r="LT59" s="131">
        <f>'Mladí jazdci'!LT12</f>
        <v>0</v>
      </c>
      <c r="LU59" s="131">
        <f>'Mladí jazdci'!LU12</f>
        <v>0</v>
      </c>
      <c r="LV59" s="131">
        <f>'Mladí jazdci'!LV12</f>
        <v>0</v>
      </c>
      <c r="LW59" s="131">
        <f>'Mladí jazdci'!LW12</f>
        <v>0</v>
      </c>
      <c r="LX59" s="131">
        <f>'Mladí jazdci'!LX12</f>
        <v>0</v>
      </c>
      <c r="LY59" s="131">
        <f>'Mladí jazdci'!LY12</f>
        <v>0</v>
      </c>
      <c r="LZ59" s="131">
        <f>'Mladí jazdci'!LZ12</f>
        <v>0</v>
      </c>
      <c r="MA59" s="131">
        <f>'Mladí jazdci'!MA12</f>
        <v>0</v>
      </c>
      <c r="MB59" s="131">
        <f>'Mladí jazdci'!MB12</f>
        <v>0</v>
      </c>
      <c r="MC59" s="131">
        <f>'Mladí jazdci'!MC12</f>
        <v>0</v>
      </c>
      <c r="MD59" s="131">
        <f>'Mladí jazdci'!MD12</f>
        <v>0</v>
      </c>
      <c r="ME59" s="131">
        <f>'Mladí jazdci'!ME12</f>
        <v>0</v>
      </c>
    </row>
    <row r="60" spans="1:343" s="1" customFormat="1" ht="18" customHeight="1" x14ac:dyDescent="0.2">
      <c r="A60" s="12">
        <v>49</v>
      </c>
      <c r="B60" s="86" t="s">
        <v>455</v>
      </c>
      <c r="C60" s="81">
        <v>12015</v>
      </c>
      <c r="D60" s="25"/>
      <c r="E60" s="76" t="s">
        <v>71</v>
      </c>
      <c r="F60" s="81">
        <v>4692</v>
      </c>
      <c r="G60" s="9" t="s">
        <v>222</v>
      </c>
      <c r="H60" s="76" t="s">
        <v>171</v>
      </c>
      <c r="I60" s="1">
        <f>SUM(K60:ME60)</f>
        <v>35.200000000000003</v>
      </c>
      <c r="J60" s="12">
        <f>Tabuľka3[[#This Row],[Stĺpec9]]</f>
        <v>35.200000000000003</v>
      </c>
      <c r="K60" s="131">
        <f>Seniori!K32</f>
        <v>0</v>
      </c>
      <c r="L60" s="131">
        <f>Seniori!L32</f>
        <v>0</v>
      </c>
      <c r="M60" s="131">
        <f>Seniori!M32</f>
        <v>0</v>
      </c>
      <c r="N60" s="131">
        <f>Seniori!N32</f>
        <v>0</v>
      </c>
      <c r="O60" s="131">
        <f>Seniori!O32</f>
        <v>0</v>
      </c>
      <c r="P60" s="131">
        <f>Seniori!P32</f>
        <v>0</v>
      </c>
      <c r="Q60" s="131">
        <f>Seniori!Q32</f>
        <v>0</v>
      </c>
      <c r="R60" s="131">
        <f>Seniori!R32</f>
        <v>0</v>
      </c>
      <c r="S60" s="131">
        <f>Seniori!S32</f>
        <v>0</v>
      </c>
      <c r="T60" s="131">
        <f>Seniori!T32</f>
        <v>0</v>
      </c>
      <c r="U60" s="131">
        <f>Seniori!U32</f>
        <v>0</v>
      </c>
      <c r="V60" s="131">
        <f>Seniori!V32</f>
        <v>0</v>
      </c>
      <c r="W60" s="131">
        <f>Seniori!W32</f>
        <v>0</v>
      </c>
      <c r="X60" s="131">
        <f>Seniori!X32</f>
        <v>0</v>
      </c>
      <c r="Y60" s="131">
        <f>Seniori!Y32</f>
        <v>0</v>
      </c>
      <c r="Z60" s="131">
        <f>Seniori!Z32</f>
        <v>0</v>
      </c>
      <c r="AA60" s="131">
        <f>Seniori!AA32</f>
        <v>0</v>
      </c>
      <c r="AB60" s="131">
        <f>Seniori!AB32</f>
        <v>0</v>
      </c>
      <c r="AC60" s="131">
        <f>Seniori!AC32</f>
        <v>0</v>
      </c>
      <c r="AD60" s="131">
        <f>Seniori!AD32</f>
        <v>0</v>
      </c>
      <c r="AE60" s="131">
        <f>Seniori!AE32</f>
        <v>0</v>
      </c>
      <c r="AF60" s="131">
        <f>Seniori!AF32</f>
        <v>0</v>
      </c>
      <c r="AG60" s="131">
        <f>Seniori!AG32</f>
        <v>0</v>
      </c>
      <c r="AH60" s="131">
        <f>Seniori!AH32</f>
        <v>0</v>
      </c>
      <c r="AI60" s="131">
        <f>Seniori!AI32</f>
        <v>0</v>
      </c>
      <c r="AJ60" s="131">
        <f>Seniori!AJ32</f>
        <v>0</v>
      </c>
      <c r="AK60" s="131">
        <f>Seniori!AK32</f>
        <v>0</v>
      </c>
      <c r="AL60" s="131">
        <f>Seniori!AL32</f>
        <v>0</v>
      </c>
      <c r="AM60" s="131">
        <f>Seniori!AM32</f>
        <v>0</v>
      </c>
      <c r="AN60" s="131">
        <f>Seniori!AN32</f>
        <v>0</v>
      </c>
      <c r="AO60" s="131">
        <f>Seniori!AO32</f>
        <v>0</v>
      </c>
      <c r="AP60" s="131">
        <f>Seniori!AP32</f>
        <v>0</v>
      </c>
      <c r="AQ60" s="131">
        <f>Seniori!AQ32</f>
        <v>0</v>
      </c>
      <c r="AR60" s="131">
        <f>Seniori!AR32</f>
        <v>0</v>
      </c>
      <c r="AS60" s="131">
        <f>Seniori!AS32</f>
        <v>0</v>
      </c>
      <c r="AT60" s="131">
        <f>Seniori!AT32</f>
        <v>0</v>
      </c>
      <c r="AU60" s="131">
        <f>Seniori!AU32</f>
        <v>0</v>
      </c>
      <c r="AV60" s="131">
        <f>Seniori!AV32</f>
        <v>0</v>
      </c>
      <c r="AW60" s="131">
        <f>Seniori!AW32</f>
        <v>0</v>
      </c>
      <c r="AX60" s="131">
        <f>Seniori!AX32</f>
        <v>0</v>
      </c>
      <c r="AY60" s="131">
        <f>Seniori!AY32</f>
        <v>0</v>
      </c>
      <c r="AZ60" s="131">
        <f>Seniori!AZ32</f>
        <v>0</v>
      </c>
      <c r="BA60" s="131">
        <f>Seniori!BA32</f>
        <v>0</v>
      </c>
      <c r="BB60" s="131">
        <f>Seniori!BB32</f>
        <v>0</v>
      </c>
      <c r="BC60" s="131">
        <f>Seniori!BC32</f>
        <v>0</v>
      </c>
      <c r="BD60" s="131">
        <f>Seniori!BD32</f>
        <v>0</v>
      </c>
      <c r="BE60" s="131">
        <f>Seniori!BE32</f>
        <v>0</v>
      </c>
      <c r="BF60" s="131">
        <f>Seniori!BF32</f>
        <v>0</v>
      </c>
      <c r="BG60" s="131">
        <f>Seniori!BG32</f>
        <v>0</v>
      </c>
      <c r="BH60" s="131">
        <f>Seniori!BH32</f>
        <v>0</v>
      </c>
      <c r="BI60" s="131">
        <f>Seniori!BI32</f>
        <v>0</v>
      </c>
      <c r="BJ60" s="131">
        <f>Seniori!BJ32</f>
        <v>0</v>
      </c>
      <c r="BK60" s="131">
        <f>Seniori!BK32</f>
        <v>0</v>
      </c>
      <c r="BL60" s="131">
        <f>Seniori!BL32</f>
        <v>0</v>
      </c>
      <c r="BM60" s="131">
        <f>Seniori!BM32</f>
        <v>0</v>
      </c>
      <c r="BN60" s="131">
        <f>Seniori!BN32</f>
        <v>0</v>
      </c>
      <c r="BO60" s="131">
        <f>Seniori!BO32</f>
        <v>0</v>
      </c>
      <c r="BP60" s="131">
        <f>Seniori!BP32</f>
        <v>0</v>
      </c>
      <c r="BQ60" s="131">
        <f>Seniori!BQ32</f>
        <v>0</v>
      </c>
      <c r="BR60" s="131">
        <f>Seniori!BR32</f>
        <v>0</v>
      </c>
      <c r="BS60" s="131">
        <f>Seniori!BS32</f>
        <v>0</v>
      </c>
      <c r="BT60" s="131">
        <f>Seniori!BT32</f>
        <v>0</v>
      </c>
      <c r="BU60" s="131">
        <f>Seniori!BU32</f>
        <v>0</v>
      </c>
      <c r="BV60" s="131">
        <f>Seniori!BV32</f>
        <v>0</v>
      </c>
      <c r="BW60" s="131">
        <f>Seniori!BW32</f>
        <v>0</v>
      </c>
      <c r="BX60" s="131">
        <f>Seniori!BX32</f>
        <v>0</v>
      </c>
      <c r="BY60" s="131">
        <f>Seniori!BY32</f>
        <v>0</v>
      </c>
      <c r="BZ60" s="131">
        <f>Seniori!BZ32</f>
        <v>0</v>
      </c>
      <c r="CA60" s="131">
        <f>Seniori!CA32</f>
        <v>0</v>
      </c>
      <c r="CB60" s="131">
        <f>Seniori!CB32</f>
        <v>0</v>
      </c>
      <c r="CC60" s="131">
        <f>Seniori!CC32</f>
        <v>0</v>
      </c>
      <c r="CD60" s="131">
        <f>Seniori!CD32</f>
        <v>0</v>
      </c>
      <c r="CE60" s="131">
        <f>Seniori!CE32</f>
        <v>0</v>
      </c>
      <c r="CF60" s="131">
        <f>Seniori!CF32</f>
        <v>0</v>
      </c>
      <c r="CG60" s="131">
        <f>Seniori!CG32</f>
        <v>0</v>
      </c>
      <c r="CH60" s="131">
        <f>Seniori!CH32</f>
        <v>0</v>
      </c>
      <c r="CI60" s="131">
        <f>Seniori!CI32</f>
        <v>0</v>
      </c>
      <c r="CJ60" s="131">
        <f>Seniori!CJ32</f>
        <v>0</v>
      </c>
      <c r="CK60" s="131">
        <f>Seniori!CK32</f>
        <v>0</v>
      </c>
      <c r="CL60" s="131">
        <f>Seniori!CL32</f>
        <v>0</v>
      </c>
      <c r="CM60" s="131">
        <f>Seniori!CM32</f>
        <v>0</v>
      </c>
      <c r="CN60" s="131">
        <f>Seniori!CN32</f>
        <v>0</v>
      </c>
      <c r="CO60" s="131">
        <f>Seniori!CO32</f>
        <v>0</v>
      </c>
      <c r="CP60" s="131">
        <f>Seniori!CP32</f>
        <v>0</v>
      </c>
      <c r="CQ60" s="131">
        <f>Seniori!CQ32</f>
        <v>0</v>
      </c>
      <c r="CR60" s="131">
        <f>Seniori!CR32</f>
        <v>0</v>
      </c>
      <c r="CS60" s="131">
        <f>Seniori!CS32</f>
        <v>0</v>
      </c>
      <c r="CT60" s="131">
        <f>Seniori!CT32</f>
        <v>0</v>
      </c>
      <c r="CU60" s="131">
        <f>Seniori!CU32</f>
        <v>0</v>
      </c>
      <c r="CV60" s="131">
        <f>Seniori!CV32</f>
        <v>0</v>
      </c>
      <c r="CW60" s="131">
        <f>Seniori!CW32</f>
        <v>0</v>
      </c>
      <c r="CX60" s="131">
        <f>Seniori!CX32</f>
        <v>0</v>
      </c>
      <c r="CY60" s="131">
        <f>Seniori!CY32</f>
        <v>0</v>
      </c>
      <c r="CZ60" s="131">
        <f>Seniori!CZ32</f>
        <v>0</v>
      </c>
      <c r="DA60" s="131">
        <f>Seniori!DA32</f>
        <v>0</v>
      </c>
      <c r="DB60" s="131">
        <f>Seniori!DB32</f>
        <v>0</v>
      </c>
      <c r="DC60" s="131">
        <f>Seniori!DC32</f>
        <v>0</v>
      </c>
      <c r="DD60" s="131">
        <f>Seniori!DD32</f>
        <v>0</v>
      </c>
      <c r="DE60" s="131">
        <f>Seniori!DE32</f>
        <v>0</v>
      </c>
      <c r="DF60" s="131">
        <f>Seniori!DF32</f>
        <v>0</v>
      </c>
      <c r="DG60" s="131">
        <f>Seniori!DG32</f>
        <v>0</v>
      </c>
      <c r="DH60" s="131">
        <f>Seniori!DH32</f>
        <v>0</v>
      </c>
      <c r="DI60" s="131">
        <f>Seniori!DI32</f>
        <v>0</v>
      </c>
      <c r="DJ60" s="131">
        <f>Seniori!DJ32</f>
        <v>0</v>
      </c>
      <c r="DK60" s="131">
        <f>Seniori!DK32</f>
        <v>0</v>
      </c>
      <c r="DL60" s="131">
        <f>Seniori!DL32</f>
        <v>0</v>
      </c>
      <c r="DM60" s="131">
        <f>Seniori!DM32</f>
        <v>0</v>
      </c>
      <c r="DN60" s="131">
        <f>Seniori!DN32</f>
        <v>0</v>
      </c>
      <c r="DO60" s="131">
        <f>Seniori!DO32</f>
        <v>0</v>
      </c>
      <c r="DP60" s="131">
        <f>Seniori!DP32</f>
        <v>0</v>
      </c>
      <c r="DQ60" s="131">
        <f>Seniori!DQ32</f>
        <v>0</v>
      </c>
      <c r="DR60" s="131">
        <f>Seniori!DR32</f>
        <v>0</v>
      </c>
      <c r="DS60" s="131">
        <f>Seniori!DS32</f>
        <v>0</v>
      </c>
      <c r="DT60" s="131">
        <f>Seniori!DT32</f>
        <v>0</v>
      </c>
      <c r="DU60" s="131">
        <f>Seniori!DU32</f>
        <v>0</v>
      </c>
      <c r="DV60" s="131">
        <f>Seniori!DV32</f>
        <v>0</v>
      </c>
      <c r="DW60" s="131">
        <f>Seniori!DW32</f>
        <v>0</v>
      </c>
      <c r="DX60" s="131">
        <f>Seniori!DX32</f>
        <v>0</v>
      </c>
      <c r="DY60" s="131">
        <f>Seniori!DY32</f>
        <v>0</v>
      </c>
      <c r="DZ60" s="131">
        <f>Seniori!DZ32</f>
        <v>0</v>
      </c>
      <c r="EA60" s="131">
        <f>Seniori!EA32</f>
        <v>0</v>
      </c>
      <c r="EB60" s="131">
        <f>Seniori!EB32</f>
        <v>0</v>
      </c>
      <c r="EC60" s="131">
        <f>Seniori!EC32</f>
        <v>0</v>
      </c>
      <c r="ED60" s="131">
        <f>Seniori!ED32</f>
        <v>0</v>
      </c>
      <c r="EE60" s="131">
        <f>Seniori!EE32</f>
        <v>0</v>
      </c>
      <c r="EF60" s="131">
        <f>Seniori!EF32</f>
        <v>0</v>
      </c>
      <c r="EG60" s="131">
        <f>Seniori!EG32</f>
        <v>0</v>
      </c>
      <c r="EH60" s="131">
        <f>Seniori!EH32</f>
        <v>0</v>
      </c>
      <c r="EI60" s="131">
        <f>Seniori!EI32</f>
        <v>0</v>
      </c>
      <c r="EJ60" s="131">
        <f>Seniori!EJ32</f>
        <v>0</v>
      </c>
      <c r="EK60" s="131">
        <f>Seniori!EK32</f>
        <v>0</v>
      </c>
      <c r="EL60" s="131">
        <f>Seniori!EL32</f>
        <v>0</v>
      </c>
      <c r="EM60" s="131">
        <f>Seniori!EM32</f>
        <v>0</v>
      </c>
      <c r="EN60" s="131">
        <f>Seniori!EN32</f>
        <v>0</v>
      </c>
      <c r="EO60" s="131">
        <f>Seniori!EO32</f>
        <v>10</v>
      </c>
      <c r="EP60" s="131">
        <f>Seniori!EP32</f>
        <v>0</v>
      </c>
      <c r="EQ60" s="131">
        <f>Seniori!EQ32</f>
        <v>0</v>
      </c>
      <c r="ER60" s="131">
        <f>Seniori!ER32</f>
        <v>0</v>
      </c>
      <c r="ES60" s="131">
        <f>Seniori!ES32</f>
        <v>0</v>
      </c>
      <c r="ET60" s="131">
        <f>Seniori!ET32</f>
        <v>0</v>
      </c>
      <c r="EU60" s="131">
        <f>Seniori!EU32</f>
        <v>0</v>
      </c>
      <c r="EV60" s="131">
        <f>Seniori!EV32</f>
        <v>0</v>
      </c>
      <c r="EW60" s="131">
        <f>Seniori!EW32</f>
        <v>0</v>
      </c>
      <c r="EX60" s="131">
        <f>Seniori!EX32</f>
        <v>0</v>
      </c>
      <c r="EY60" s="131">
        <f>Seniori!EY32</f>
        <v>0</v>
      </c>
      <c r="EZ60" s="131">
        <f>Seniori!EZ32</f>
        <v>0</v>
      </c>
      <c r="FA60" s="131">
        <f>Seniori!FA32</f>
        <v>0</v>
      </c>
      <c r="FB60" s="131">
        <f>Seniori!FB32</f>
        <v>0</v>
      </c>
      <c r="FC60" s="131">
        <f>Seniori!FC32</f>
        <v>0</v>
      </c>
      <c r="FD60" s="131">
        <f>Seniori!FD32</f>
        <v>0</v>
      </c>
      <c r="FE60" s="131">
        <f>Seniori!FE32</f>
        <v>0</v>
      </c>
      <c r="FF60" s="131">
        <f>Seniori!FF32</f>
        <v>0</v>
      </c>
      <c r="FG60" s="131">
        <f>Seniori!FG32</f>
        <v>0</v>
      </c>
      <c r="FH60" s="131">
        <f>Seniori!FH32</f>
        <v>0</v>
      </c>
      <c r="FI60" s="131">
        <f>Seniori!FI32</f>
        <v>0</v>
      </c>
      <c r="FJ60" s="131">
        <f>Seniori!FJ32</f>
        <v>0</v>
      </c>
      <c r="FK60" s="131">
        <f>Seniori!FK32</f>
        <v>0</v>
      </c>
      <c r="FL60" s="131">
        <f>Seniori!FL32</f>
        <v>0</v>
      </c>
      <c r="FM60" s="131">
        <f>Seniori!FM32</f>
        <v>0</v>
      </c>
      <c r="FN60" s="131">
        <f>Seniori!FN32</f>
        <v>0</v>
      </c>
      <c r="FO60" s="131">
        <f>Seniori!FO32</f>
        <v>0</v>
      </c>
      <c r="FP60" s="131">
        <f>Seniori!FP32</f>
        <v>0</v>
      </c>
      <c r="FQ60" s="131">
        <f>Seniori!FQ32</f>
        <v>0</v>
      </c>
      <c r="FR60" s="131">
        <f>Seniori!FR32</f>
        <v>0</v>
      </c>
      <c r="FS60" s="131">
        <f>Seniori!FS32</f>
        <v>0</v>
      </c>
      <c r="FT60" s="131">
        <f>Seniori!FT32</f>
        <v>0</v>
      </c>
      <c r="FU60" s="131">
        <f>Seniori!FU32</f>
        <v>0</v>
      </c>
      <c r="FV60" s="131">
        <f>Seniori!FV32</f>
        <v>0</v>
      </c>
      <c r="FW60" s="131">
        <f>Seniori!FW32</f>
        <v>0</v>
      </c>
      <c r="FX60" s="131">
        <f>Seniori!FX32</f>
        <v>0</v>
      </c>
      <c r="FY60" s="131">
        <f>Seniori!FY32</f>
        <v>0</v>
      </c>
      <c r="FZ60" s="131">
        <f>Seniori!FZ32</f>
        <v>0</v>
      </c>
      <c r="GA60" s="131">
        <f>Seniori!GA32</f>
        <v>0</v>
      </c>
      <c r="GB60" s="131">
        <f>Seniori!GB32</f>
        <v>0</v>
      </c>
      <c r="GC60" s="131">
        <f>Seniori!GC32</f>
        <v>0</v>
      </c>
      <c r="GD60" s="131">
        <f>Seniori!GD32</f>
        <v>0</v>
      </c>
      <c r="GE60" s="131">
        <f>Seniori!GE32</f>
        <v>0</v>
      </c>
      <c r="GF60" s="131">
        <f>Seniori!GF32</f>
        <v>0</v>
      </c>
      <c r="GG60" s="131">
        <f>Seniori!GG32</f>
        <v>0</v>
      </c>
      <c r="GH60" s="131">
        <f>Seniori!GH32</f>
        <v>0</v>
      </c>
      <c r="GI60" s="131">
        <f>Seniori!GI32</f>
        <v>0</v>
      </c>
      <c r="GJ60" s="131">
        <f>Seniori!GJ32</f>
        <v>0</v>
      </c>
      <c r="GK60" s="131">
        <f>Seniori!GK32</f>
        <v>0</v>
      </c>
      <c r="GL60" s="131">
        <f>Seniori!GL32</f>
        <v>0</v>
      </c>
      <c r="GM60" s="131">
        <f>Seniori!GM32</f>
        <v>0</v>
      </c>
      <c r="GN60" s="131">
        <f>Seniori!GN32</f>
        <v>0</v>
      </c>
      <c r="GO60" s="131">
        <f>Seniori!GO32</f>
        <v>0</v>
      </c>
      <c r="GP60" s="131">
        <f>Seniori!GP32</f>
        <v>0</v>
      </c>
      <c r="GQ60" s="131">
        <f>Seniori!GQ32</f>
        <v>0</v>
      </c>
      <c r="GR60" s="131">
        <f>Seniori!GR32</f>
        <v>0</v>
      </c>
      <c r="GS60" s="131">
        <f>Seniori!GS32</f>
        <v>0</v>
      </c>
      <c r="GT60" s="131">
        <f>Seniori!GT32</f>
        <v>0</v>
      </c>
      <c r="GU60" s="131">
        <f>Seniori!GU32</f>
        <v>0</v>
      </c>
      <c r="GV60" s="131">
        <f>Seniori!GV32</f>
        <v>0</v>
      </c>
      <c r="GW60" s="131">
        <f>Seniori!GW32</f>
        <v>0</v>
      </c>
      <c r="GX60" s="131">
        <f>Seniori!GX32</f>
        <v>0</v>
      </c>
      <c r="GY60" s="131">
        <f>Seniori!GY32</f>
        <v>0</v>
      </c>
      <c r="GZ60" s="131">
        <f>Seniori!GZ32</f>
        <v>0</v>
      </c>
      <c r="HA60" s="131">
        <f>Seniori!HA32</f>
        <v>0</v>
      </c>
      <c r="HB60" s="131">
        <f>Seniori!HB32</f>
        <v>0</v>
      </c>
      <c r="HC60" s="131">
        <f>Seniori!HC32</f>
        <v>0</v>
      </c>
      <c r="HD60" s="131">
        <f>Seniori!HD32</f>
        <v>0</v>
      </c>
      <c r="HE60" s="131">
        <f>Seniori!HE32</f>
        <v>0</v>
      </c>
      <c r="HF60" s="131">
        <f>Seniori!HF32</f>
        <v>0</v>
      </c>
      <c r="HG60" s="131">
        <f>Seniori!HG32</f>
        <v>0</v>
      </c>
      <c r="HH60" s="131">
        <f>Seniori!HH32</f>
        <v>0</v>
      </c>
      <c r="HI60" s="131">
        <f>Seniori!HI32</f>
        <v>0</v>
      </c>
      <c r="HJ60" s="131">
        <f>Seniori!HJ32</f>
        <v>0</v>
      </c>
      <c r="HK60" s="131">
        <f>Seniori!HK32</f>
        <v>0</v>
      </c>
      <c r="HL60" s="131">
        <f>Seniori!HL32</f>
        <v>0</v>
      </c>
      <c r="HM60" s="131">
        <f>Seniori!HM32</f>
        <v>0</v>
      </c>
      <c r="HN60" s="131">
        <f>Seniori!HN32</f>
        <v>0</v>
      </c>
      <c r="HO60" s="131">
        <f>Seniori!HO32</f>
        <v>0</v>
      </c>
      <c r="HP60" s="131">
        <f>Seniori!HP32</f>
        <v>0</v>
      </c>
      <c r="HQ60" s="131">
        <f>Seniori!HQ32</f>
        <v>0</v>
      </c>
      <c r="HR60" s="131">
        <f>Seniori!HR32</f>
        <v>0</v>
      </c>
      <c r="HS60" s="131">
        <f>Seniori!HS32</f>
        <v>0</v>
      </c>
      <c r="HT60" s="131">
        <f>Seniori!HT32</f>
        <v>0</v>
      </c>
      <c r="HU60" s="131">
        <f>Seniori!HU32</f>
        <v>0</v>
      </c>
      <c r="HV60" s="131">
        <f>Seniori!HV32</f>
        <v>0</v>
      </c>
      <c r="HW60" s="131">
        <f>Seniori!HW32</f>
        <v>0</v>
      </c>
      <c r="HX60" s="131">
        <f>Seniori!HX32</f>
        <v>0</v>
      </c>
      <c r="HY60" s="131">
        <f>Seniori!HY32</f>
        <v>0</v>
      </c>
      <c r="HZ60" s="131">
        <f>Seniori!HZ32</f>
        <v>0</v>
      </c>
      <c r="IA60" s="131">
        <f>Seniori!IA32</f>
        <v>0</v>
      </c>
      <c r="IB60" s="131">
        <f>Seniori!IB32</f>
        <v>0</v>
      </c>
      <c r="IC60" s="131">
        <f>Seniori!IC32</f>
        <v>0</v>
      </c>
      <c r="ID60" s="131">
        <f>Seniori!ID32</f>
        <v>0</v>
      </c>
      <c r="IE60" s="131">
        <f>Seniori!IE32</f>
        <v>0</v>
      </c>
      <c r="IF60" s="131">
        <f>Seniori!IF32</f>
        <v>0</v>
      </c>
      <c r="IG60" s="131">
        <f>Seniori!IG32</f>
        <v>0</v>
      </c>
      <c r="IH60" s="131">
        <f>Seniori!IH32</f>
        <v>0</v>
      </c>
      <c r="II60" s="131">
        <f>Seniori!II32</f>
        <v>0</v>
      </c>
      <c r="IJ60" s="131">
        <f>Seniori!IJ32</f>
        <v>0</v>
      </c>
      <c r="IK60" s="131">
        <f>Seniori!IK32</f>
        <v>0</v>
      </c>
      <c r="IL60" s="131">
        <f>Seniori!IL32</f>
        <v>0</v>
      </c>
      <c r="IM60" s="131">
        <f>Seniori!IM32</f>
        <v>0</v>
      </c>
      <c r="IN60" s="131">
        <f>Seniori!IN32</f>
        <v>0</v>
      </c>
      <c r="IO60" s="131">
        <f>Seniori!IO32</f>
        <v>0</v>
      </c>
      <c r="IP60" s="131">
        <f>Seniori!IP32</f>
        <v>0</v>
      </c>
      <c r="IQ60" s="131">
        <f>Seniori!IQ32</f>
        <v>0</v>
      </c>
      <c r="IR60" s="131">
        <f>Seniori!IR32</f>
        <v>0</v>
      </c>
      <c r="IS60" s="131">
        <f>Seniori!IS32</f>
        <v>0</v>
      </c>
      <c r="IT60" s="131">
        <f>Seniori!IT32</f>
        <v>0</v>
      </c>
      <c r="IU60" s="131">
        <f>Seniori!IU32</f>
        <v>0</v>
      </c>
      <c r="IV60" s="131">
        <f>Seniori!IV32</f>
        <v>0</v>
      </c>
      <c r="IW60" s="131">
        <f>Seniori!IW32</f>
        <v>0</v>
      </c>
      <c r="IX60" s="131">
        <f>Seniori!IX32</f>
        <v>0</v>
      </c>
      <c r="IY60" s="131">
        <f>Seniori!IY32</f>
        <v>0</v>
      </c>
      <c r="IZ60" s="131">
        <f>Seniori!IZ32</f>
        <v>0</v>
      </c>
      <c r="JA60" s="131">
        <f>Seniori!JA32</f>
        <v>0</v>
      </c>
      <c r="JB60" s="131">
        <f>Seniori!JB32</f>
        <v>0</v>
      </c>
      <c r="JC60" s="131">
        <f>Seniori!JC32</f>
        <v>0</v>
      </c>
      <c r="JD60" s="131">
        <f>Seniori!JD32</f>
        <v>0</v>
      </c>
      <c r="JE60" s="131">
        <f>Seniori!JE32</f>
        <v>0</v>
      </c>
      <c r="JF60" s="131">
        <f>Seniori!JF32</f>
        <v>0</v>
      </c>
      <c r="JG60" s="131">
        <f>Seniori!JG32</f>
        <v>0</v>
      </c>
      <c r="JH60" s="131">
        <f>Seniori!JH32</f>
        <v>0</v>
      </c>
      <c r="JI60" s="131">
        <f>Seniori!JI32</f>
        <v>0</v>
      </c>
      <c r="JJ60" s="131">
        <f>Seniori!JJ32</f>
        <v>0</v>
      </c>
      <c r="JK60" s="131">
        <f>Seniori!JK32</f>
        <v>0</v>
      </c>
      <c r="JL60" s="131">
        <f>Seniori!JL32</f>
        <v>0</v>
      </c>
      <c r="JM60" s="131">
        <f>Seniori!JM32</f>
        <v>0</v>
      </c>
      <c r="JN60" s="131">
        <f>Seniori!JN32</f>
        <v>0</v>
      </c>
      <c r="JO60" s="131">
        <f>Seniori!JO32</f>
        <v>0</v>
      </c>
      <c r="JP60" s="131">
        <f>Seniori!JP32</f>
        <v>0</v>
      </c>
      <c r="JQ60" s="131">
        <f>Seniori!JQ32</f>
        <v>0</v>
      </c>
      <c r="JR60" s="131">
        <f>Seniori!JR32</f>
        <v>0</v>
      </c>
      <c r="JS60" s="131">
        <f>Seniori!JS32</f>
        <v>0</v>
      </c>
      <c r="JT60" s="131">
        <f>Seniori!JT32</f>
        <v>0</v>
      </c>
      <c r="JU60" s="131">
        <f>Seniori!JU32</f>
        <v>0</v>
      </c>
      <c r="JV60" s="131">
        <f>Seniori!JV32</f>
        <v>0</v>
      </c>
      <c r="JW60" s="131">
        <f>Seniori!JW32</f>
        <v>0</v>
      </c>
      <c r="JX60" s="131">
        <f>Seniori!JX32</f>
        <v>0</v>
      </c>
      <c r="JY60" s="131">
        <f>Seniori!JY32</f>
        <v>0</v>
      </c>
      <c r="JZ60" s="131">
        <f>Seniori!JZ32</f>
        <v>0</v>
      </c>
      <c r="KA60" s="131">
        <f>Seniori!KA32</f>
        <v>0</v>
      </c>
      <c r="KB60" s="131">
        <f>Seniori!KB32</f>
        <v>0</v>
      </c>
      <c r="KC60" s="131">
        <f>Seniori!KC32</f>
        <v>0</v>
      </c>
      <c r="KD60" s="131">
        <f>Seniori!KD32</f>
        <v>0</v>
      </c>
      <c r="KE60" s="131">
        <f>Seniori!KE32</f>
        <v>0</v>
      </c>
      <c r="KF60" s="131">
        <f>Seniori!KF32</f>
        <v>0</v>
      </c>
      <c r="KG60" s="131">
        <f>Seniori!KG32</f>
        <v>0</v>
      </c>
      <c r="KH60" s="131">
        <f>Seniori!KH32</f>
        <v>0</v>
      </c>
      <c r="KI60" s="131">
        <f>Seniori!KI32</f>
        <v>0</v>
      </c>
      <c r="KJ60" s="131">
        <f>Seniori!KJ32</f>
        <v>0</v>
      </c>
      <c r="KK60" s="131">
        <f>Seniori!KK32</f>
        <v>0</v>
      </c>
      <c r="KL60" s="131">
        <f>Seniori!KL32</f>
        <v>0</v>
      </c>
      <c r="KM60" s="131">
        <f>Seniori!KM32</f>
        <v>0</v>
      </c>
      <c r="KN60" s="131">
        <f>Seniori!KN32</f>
        <v>0</v>
      </c>
      <c r="KO60" s="131">
        <f>Seniori!KO32</f>
        <v>0</v>
      </c>
      <c r="KP60" s="131">
        <f>Seniori!KP32</f>
        <v>0</v>
      </c>
      <c r="KQ60" s="131">
        <f>Seniori!KQ32</f>
        <v>0</v>
      </c>
      <c r="KR60" s="131">
        <f>Seniori!KR32</f>
        <v>0</v>
      </c>
      <c r="KS60" s="131">
        <f>Seniori!KS32</f>
        <v>0</v>
      </c>
      <c r="KT60" s="131">
        <f>Seniori!KT32</f>
        <v>0</v>
      </c>
      <c r="KU60" s="131">
        <f>Seniori!KU32</f>
        <v>0</v>
      </c>
      <c r="KV60" s="131">
        <f>Seniori!KV32</f>
        <v>0</v>
      </c>
      <c r="KW60" s="131">
        <f>Seniori!KW32</f>
        <v>0</v>
      </c>
      <c r="KX60" s="131">
        <f>Seniori!KX32</f>
        <v>0</v>
      </c>
      <c r="KY60" s="131">
        <f>Seniori!KY32</f>
        <v>0</v>
      </c>
      <c r="KZ60" s="131">
        <f>Seniori!KZ32</f>
        <v>0</v>
      </c>
      <c r="LA60" s="131">
        <f>Seniori!LA32</f>
        <v>0</v>
      </c>
      <c r="LB60" s="131">
        <f>Seniori!LB32</f>
        <v>0</v>
      </c>
      <c r="LC60" s="131">
        <f>Seniori!LC32</f>
        <v>0</v>
      </c>
      <c r="LD60" s="131">
        <f>Seniori!LD32</f>
        <v>0</v>
      </c>
      <c r="LE60" s="131">
        <f>Seniori!LE32</f>
        <v>0</v>
      </c>
      <c r="LF60" s="131">
        <f>Seniori!LF32</f>
        <v>0</v>
      </c>
      <c r="LG60" s="131">
        <f>Seniori!LG32</f>
        <v>0</v>
      </c>
      <c r="LH60" s="131">
        <f>Seniori!LH32</f>
        <v>0</v>
      </c>
      <c r="LI60" s="131">
        <f>Seniori!LI32</f>
        <v>0</v>
      </c>
      <c r="LJ60" s="131">
        <f>Seniori!LJ32</f>
        <v>13.2</v>
      </c>
      <c r="LK60" s="131">
        <f>Seniori!LK32</f>
        <v>0</v>
      </c>
      <c r="LL60" s="131">
        <f>Seniori!LL32</f>
        <v>12</v>
      </c>
      <c r="LM60" s="131">
        <f>Seniori!LM32</f>
        <v>0</v>
      </c>
      <c r="LN60" s="131">
        <f>Seniori!LN32</f>
        <v>0</v>
      </c>
      <c r="LO60" s="131">
        <f>Seniori!LO32</f>
        <v>0</v>
      </c>
      <c r="LP60" s="131">
        <f>Seniori!LP32</f>
        <v>0</v>
      </c>
      <c r="LQ60" s="131">
        <f>Seniori!LQ32</f>
        <v>0</v>
      </c>
      <c r="LR60" s="131">
        <f>Seniori!LR32</f>
        <v>0</v>
      </c>
      <c r="LS60" s="131">
        <f>Seniori!LS32</f>
        <v>0</v>
      </c>
      <c r="LT60" s="131">
        <f>Seniori!LT32</f>
        <v>0</v>
      </c>
      <c r="LU60" s="131">
        <f>Seniori!LU32</f>
        <v>0</v>
      </c>
      <c r="LV60" s="131">
        <f>Seniori!LV32</f>
        <v>0</v>
      </c>
      <c r="LW60" s="131">
        <f>Seniori!LW32</f>
        <v>0</v>
      </c>
      <c r="LX60" s="131">
        <f>Seniori!LX32</f>
        <v>0</v>
      </c>
      <c r="LY60" s="131">
        <f>Seniori!LY32</f>
        <v>0</v>
      </c>
      <c r="LZ60" s="131">
        <f>Seniori!LZ32</f>
        <v>0</v>
      </c>
      <c r="MA60" s="131">
        <f>Seniori!MA32</f>
        <v>0</v>
      </c>
      <c r="MB60" s="131">
        <f>Seniori!MB32</f>
        <v>0</v>
      </c>
      <c r="MC60" s="131">
        <f>Seniori!MC32</f>
        <v>0</v>
      </c>
      <c r="MD60" s="131">
        <f>Seniori!MD32</f>
        <v>0</v>
      </c>
      <c r="ME60" s="131">
        <f>Seniori!ME32</f>
        <v>0</v>
      </c>
    </row>
    <row r="61" spans="1:343" s="1" customFormat="1" ht="18" customHeight="1" x14ac:dyDescent="0.2">
      <c r="A61" s="12">
        <v>50</v>
      </c>
      <c r="B61" s="11" t="s">
        <v>151</v>
      </c>
      <c r="C61" s="1">
        <v>9143</v>
      </c>
      <c r="D61" s="1">
        <v>2011</v>
      </c>
      <c r="E61" t="s">
        <v>150</v>
      </c>
      <c r="F61" s="1">
        <v>8085</v>
      </c>
      <c r="G61" s="1" t="s">
        <v>220</v>
      </c>
      <c r="H61" t="s">
        <v>121</v>
      </c>
      <c r="I61" s="1">
        <f t="shared" si="7"/>
        <v>35</v>
      </c>
      <c r="J61" s="12">
        <f>Tabuľka3[[#This Row],[Stĺpec9]]</f>
        <v>35</v>
      </c>
      <c r="K61" s="131">
        <f>Juniori!K29</f>
        <v>0</v>
      </c>
      <c r="L61" s="131">
        <f>Juniori!L29</f>
        <v>0</v>
      </c>
      <c r="M61" s="131">
        <f>Juniori!M29</f>
        <v>0</v>
      </c>
      <c r="N61" s="131">
        <f>Juniori!N29</f>
        <v>0</v>
      </c>
      <c r="O61" s="131">
        <f>Juniori!O29</f>
        <v>0</v>
      </c>
      <c r="P61" s="131">
        <f>Juniori!P29</f>
        <v>0</v>
      </c>
      <c r="Q61" s="131">
        <f>Juniori!Q29</f>
        <v>0</v>
      </c>
      <c r="R61" s="131">
        <f>Juniori!R29</f>
        <v>0</v>
      </c>
      <c r="S61" s="131">
        <f>Juniori!S29</f>
        <v>0</v>
      </c>
      <c r="T61" s="131">
        <f>Juniori!T29</f>
        <v>0</v>
      </c>
      <c r="U61" s="131">
        <f>Juniori!U29</f>
        <v>0</v>
      </c>
      <c r="V61" s="131">
        <f>Juniori!V29</f>
        <v>0</v>
      </c>
      <c r="W61" s="131">
        <f>Juniori!W29</f>
        <v>0</v>
      </c>
      <c r="X61" s="131">
        <f>Juniori!X29</f>
        <v>0</v>
      </c>
      <c r="Y61" s="131">
        <f>Juniori!Y29</f>
        <v>0</v>
      </c>
      <c r="Z61" s="131">
        <f>Juniori!Z29</f>
        <v>0</v>
      </c>
      <c r="AA61" s="131">
        <f>Juniori!AA29</f>
        <v>0</v>
      </c>
      <c r="AB61" s="131">
        <f>Juniori!AB29</f>
        <v>0</v>
      </c>
      <c r="AC61" s="131">
        <f>Juniori!AC29</f>
        <v>0</v>
      </c>
      <c r="AD61" s="131">
        <f>Juniori!AD29</f>
        <v>0</v>
      </c>
      <c r="AE61" s="131">
        <f>Juniori!AE29</f>
        <v>0</v>
      </c>
      <c r="AF61" s="131">
        <f>Juniori!AF29</f>
        <v>0</v>
      </c>
      <c r="AG61" s="131">
        <f>Juniori!AG29</f>
        <v>0</v>
      </c>
      <c r="AH61" s="131">
        <f>Juniori!AH29</f>
        <v>0</v>
      </c>
      <c r="AI61" s="131">
        <f>Juniori!AI29</f>
        <v>0</v>
      </c>
      <c r="AJ61" s="131">
        <f>Juniori!AJ29</f>
        <v>0</v>
      </c>
      <c r="AK61" s="131">
        <f>Juniori!AK29</f>
        <v>0</v>
      </c>
      <c r="AL61" s="131">
        <f>Juniori!AL29</f>
        <v>0</v>
      </c>
      <c r="AM61" s="131">
        <f>Juniori!AM29</f>
        <v>0</v>
      </c>
      <c r="AN61" s="131">
        <f>Juniori!AN29</f>
        <v>0</v>
      </c>
      <c r="AO61" s="131">
        <f>Juniori!AO29</f>
        <v>0</v>
      </c>
      <c r="AP61" s="131">
        <f>Juniori!AP29</f>
        <v>0</v>
      </c>
      <c r="AQ61" s="131">
        <f>Juniori!AQ29</f>
        <v>0</v>
      </c>
      <c r="AR61" s="131">
        <f>Juniori!AR29</f>
        <v>0</v>
      </c>
      <c r="AS61" s="131">
        <f>Juniori!AS29</f>
        <v>0</v>
      </c>
      <c r="AT61" s="131">
        <f>Juniori!AT29</f>
        <v>0</v>
      </c>
      <c r="AU61" s="131">
        <f>Juniori!AU29</f>
        <v>0</v>
      </c>
      <c r="AV61" s="131">
        <f>Juniori!AV29</f>
        <v>0</v>
      </c>
      <c r="AW61" s="131">
        <f>Juniori!AW29</f>
        <v>0</v>
      </c>
      <c r="AX61" s="131">
        <f>Juniori!AX29</f>
        <v>0</v>
      </c>
      <c r="AY61" s="131">
        <f>Juniori!AY29</f>
        <v>0</v>
      </c>
      <c r="AZ61" s="131">
        <f>Juniori!AZ29</f>
        <v>0</v>
      </c>
      <c r="BA61" s="131">
        <f>Juniori!BA29</f>
        <v>0</v>
      </c>
      <c r="BB61" s="131">
        <f>Juniori!BB29</f>
        <v>0</v>
      </c>
      <c r="BC61" s="131">
        <f>Juniori!BC29</f>
        <v>0</v>
      </c>
      <c r="BD61" s="131">
        <f>Juniori!BD29</f>
        <v>0</v>
      </c>
      <c r="BE61" s="131">
        <f>Juniori!BE29</f>
        <v>0</v>
      </c>
      <c r="BF61" s="131">
        <f>Juniori!BF29</f>
        <v>0</v>
      </c>
      <c r="BG61" s="131">
        <f>Juniori!BG29</f>
        <v>0</v>
      </c>
      <c r="BH61" s="131">
        <f>Juniori!BH29</f>
        <v>0</v>
      </c>
      <c r="BI61" s="131">
        <f>Juniori!BI29</f>
        <v>0</v>
      </c>
      <c r="BJ61" s="131">
        <f>Juniori!BJ29</f>
        <v>0</v>
      </c>
      <c r="BK61" s="131">
        <f>Juniori!BK29</f>
        <v>0</v>
      </c>
      <c r="BL61" s="131">
        <f>Juniori!BL29</f>
        <v>0</v>
      </c>
      <c r="BM61" s="131">
        <f>Juniori!BM29</f>
        <v>0</v>
      </c>
      <c r="BN61" s="131">
        <f>Juniori!BN29</f>
        <v>0</v>
      </c>
      <c r="BO61" s="131">
        <f>Juniori!BO29</f>
        <v>0</v>
      </c>
      <c r="BP61" s="131">
        <f>Juniori!BP29</f>
        <v>0</v>
      </c>
      <c r="BQ61" s="131">
        <f>Juniori!BQ29</f>
        <v>0</v>
      </c>
      <c r="BR61" s="131">
        <f>Juniori!BR29</f>
        <v>0</v>
      </c>
      <c r="BS61" s="131">
        <f>Juniori!BS29</f>
        <v>0</v>
      </c>
      <c r="BT61" s="131">
        <f>Juniori!BT29</f>
        <v>0</v>
      </c>
      <c r="BU61" s="131">
        <f>Juniori!BU29</f>
        <v>0</v>
      </c>
      <c r="BV61" s="131">
        <f>Juniori!BV29</f>
        <v>0</v>
      </c>
      <c r="BW61" s="131">
        <f>Juniori!BW29</f>
        <v>0</v>
      </c>
      <c r="BX61" s="131">
        <f>Juniori!BX29</f>
        <v>0</v>
      </c>
      <c r="BY61" s="131">
        <f>Juniori!BY29</f>
        <v>0</v>
      </c>
      <c r="BZ61" s="131">
        <f>Juniori!BZ29</f>
        <v>0</v>
      </c>
      <c r="CA61" s="131">
        <f>Juniori!CA29</f>
        <v>0</v>
      </c>
      <c r="CB61" s="131">
        <f>Juniori!CB29</f>
        <v>0</v>
      </c>
      <c r="CC61" s="131">
        <f>Juniori!CC29</f>
        <v>0</v>
      </c>
      <c r="CD61" s="131">
        <f>Juniori!CD29</f>
        <v>0</v>
      </c>
      <c r="CE61" s="131">
        <f>Juniori!CE29</f>
        <v>0</v>
      </c>
      <c r="CF61" s="131">
        <f>Juniori!CF29</f>
        <v>0</v>
      </c>
      <c r="CG61" s="131">
        <f>Juniori!CG29</f>
        <v>0</v>
      </c>
      <c r="CH61" s="131">
        <f>Juniori!CH29</f>
        <v>0</v>
      </c>
      <c r="CI61" s="131">
        <f>Juniori!CI29</f>
        <v>0</v>
      </c>
      <c r="CJ61" s="131">
        <f>Juniori!CJ29</f>
        <v>0</v>
      </c>
      <c r="CK61" s="131">
        <f>Juniori!CK29</f>
        <v>0</v>
      </c>
      <c r="CL61" s="131">
        <f>Juniori!CL29</f>
        <v>0</v>
      </c>
      <c r="CM61" s="131">
        <f>Juniori!CM29</f>
        <v>0</v>
      </c>
      <c r="CN61" s="131">
        <f>Juniori!CN29</f>
        <v>0</v>
      </c>
      <c r="CO61" s="131">
        <f>Juniori!CO29</f>
        <v>0</v>
      </c>
      <c r="CP61" s="131">
        <f>Juniori!CP29</f>
        <v>0</v>
      </c>
      <c r="CQ61" s="131">
        <f>Juniori!CQ29</f>
        <v>0</v>
      </c>
      <c r="CR61" s="131">
        <f>Juniori!CR29</f>
        <v>0</v>
      </c>
      <c r="CS61" s="131">
        <f>Juniori!CS29</f>
        <v>0</v>
      </c>
      <c r="CT61" s="131">
        <f>Juniori!CT29</f>
        <v>0</v>
      </c>
      <c r="CU61" s="131">
        <f>Juniori!CU29</f>
        <v>0</v>
      </c>
      <c r="CV61" s="131">
        <f>Juniori!CV29</f>
        <v>0</v>
      </c>
      <c r="CW61" s="131">
        <f>Juniori!CW29</f>
        <v>0</v>
      </c>
      <c r="CX61" s="131">
        <f>Juniori!CX29</f>
        <v>0</v>
      </c>
      <c r="CY61" s="131">
        <f>Juniori!CY29</f>
        <v>0</v>
      </c>
      <c r="CZ61" s="131">
        <f>Juniori!CZ29</f>
        <v>0</v>
      </c>
      <c r="DA61" s="131">
        <f>Juniori!DA29</f>
        <v>0</v>
      </c>
      <c r="DB61" s="131">
        <f>Juniori!DB29</f>
        <v>0</v>
      </c>
      <c r="DC61" s="131">
        <f>Juniori!DC29</f>
        <v>0</v>
      </c>
      <c r="DD61" s="131">
        <f>Juniori!DD29</f>
        <v>0</v>
      </c>
      <c r="DE61" s="131">
        <f>Juniori!DE29</f>
        <v>0</v>
      </c>
      <c r="DF61" s="131">
        <f>Juniori!DF29</f>
        <v>0</v>
      </c>
      <c r="DG61" s="131">
        <f>Juniori!DG29</f>
        <v>0</v>
      </c>
      <c r="DH61" s="131">
        <f>Juniori!DH29</f>
        <v>0</v>
      </c>
      <c r="DI61" s="131">
        <f>Juniori!DI29</f>
        <v>0</v>
      </c>
      <c r="DJ61" s="131">
        <f>Juniori!DJ29</f>
        <v>0</v>
      </c>
      <c r="DK61" s="131">
        <f>Juniori!DK29</f>
        <v>0</v>
      </c>
      <c r="DL61" s="131">
        <f>Juniori!DL29</f>
        <v>0</v>
      </c>
      <c r="DM61" s="131">
        <f>Juniori!DM29</f>
        <v>0</v>
      </c>
      <c r="DN61" s="131">
        <f>Juniori!DN29</f>
        <v>0</v>
      </c>
      <c r="DO61" s="131">
        <f>Juniori!DO29</f>
        <v>0</v>
      </c>
      <c r="DP61" s="131">
        <f>Juniori!DP29</f>
        <v>0</v>
      </c>
      <c r="DQ61" s="131">
        <f>Juniori!DQ29</f>
        <v>0</v>
      </c>
      <c r="DR61" s="131">
        <f>Juniori!DR29</f>
        <v>0</v>
      </c>
      <c r="DS61" s="131">
        <f>Juniori!DS29</f>
        <v>0</v>
      </c>
      <c r="DT61" s="131">
        <f>Juniori!DT29</f>
        <v>0</v>
      </c>
      <c r="DU61" s="131">
        <f>Juniori!DU29</f>
        <v>0</v>
      </c>
      <c r="DV61" s="131">
        <f>Juniori!DV29</f>
        <v>0</v>
      </c>
      <c r="DW61" s="131">
        <f>Juniori!DW29</f>
        <v>0</v>
      </c>
      <c r="DX61" s="131">
        <f>Juniori!DX29</f>
        <v>0</v>
      </c>
      <c r="DY61" s="131">
        <f>Juniori!DY29</f>
        <v>0</v>
      </c>
      <c r="DZ61" s="131">
        <f>Juniori!DZ29</f>
        <v>0</v>
      </c>
      <c r="EA61" s="131">
        <f>Juniori!EA29</f>
        <v>0</v>
      </c>
      <c r="EB61" s="131">
        <f>Juniori!EB29</f>
        <v>0</v>
      </c>
      <c r="EC61" s="131">
        <f>Juniori!EC29</f>
        <v>11</v>
      </c>
      <c r="ED61" s="131">
        <f>Juniori!ED29</f>
        <v>0</v>
      </c>
      <c r="EE61" s="131">
        <f>Juniori!EE29</f>
        <v>5</v>
      </c>
      <c r="EF61" s="131">
        <f>Juniori!EF29</f>
        <v>0</v>
      </c>
      <c r="EG61" s="131">
        <f>Juniori!EG29</f>
        <v>0</v>
      </c>
      <c r="EH61" s="131">
        <f>Juniori!EH29</f>
        <v>0</v>
      </c>
      <c r="EI61" s="131">
        <f>Juniori!EI29</f>
        <v>0</v>
      </c>
      <c r="EJ61" s="131">
        <f>Juniori!EJ29</f>
        <v>0</v>
      </c>
      <c r="EK61" s="131">
        <f>Juniori!EK29</f>
        <v>0</v>
      </c>
      <c r="EL61" s="131">
        <f>Juniori!EL29</f>
        <v>0</v>
      </c>
      <c r="EM61" s="131">
        <f>Juniori!EM29</f>
        <v>0</v>
      </c>
      <c r="EN61" s="131">
        <f>Juniori!EN29</f>
        <v>0</v>
      </c>
      <c r="EO61" s="131">
        <f>Juniori!EO29</f>
        <v>0</v>
      </c>
      <c r="EP61" s="131">
        <f>Juniori!EP29</f>
        <v>0</v>
      </c>
      <c r="EQ61" s="131">
        <f>Juniori!EQ29</f>
        <v>0</v>
      </c>
      <c r="ER61" s="131">
        <f>Juniori!ER29</f>
        <v>9</v>
      </c>
      <c r="ES61" s="131">
        <f>Juniori!ES29</f>
        <v>0</v>
      </c>
      <c r="ET61" s="131">
        <f>Juniori!ET29</f>
        <v>0</v>
      </c>
      <c r="EU61" s="131">
        <f>Juniori!EU29</f>
        <v>0</v>
      </c>
      <c r="EV61" s="131">
        <f>Juniori!EV29</f>
        <v>0</v>
      </c>
      <c r="EW61" s="131">
        <f>Juniori!EW29</f>
        <v>0</v>
      </c>
      <c r="EX61" s="131">
        <f>Juniori!EX29</f>
        <v>0</v>
      </c>
      <c r="EY61" s="131">
        <f>Juniori!EY29</f>
        <v>0</v>
      </c>
      <c r="EZ61" s="131">
        <f>Juniori!EZ29</f>
        <v>0</v>
      </c>
      <c r="FA61" s="131">
        <f>Juniori!FA29</f>
        <v>10</v>
      </c>
      <c r="FB61" s="131">
        <f>Juniori!FB29</f>
        <v>0</v>
      </c>
      <c r="FC61" s="131">
        <f>Juniori!FC29</f>
        <v>0</v>
      </c>
      <c r="FD61" s="131">
        <f>Juniori!FD29</f>
        <v>0</v>
      </c>
      <c r="FE61" s="131">
        <f>Juniori!FE29</f>
        <v>0</v>
      </c>
      <c r="FF61" s="131">
        <f>Juniori!FF29</f>
        <v>0</v>
      </c>
      <c r="FG61" s="131">
        <f>Juniori!FG29</f>
        <v>0</v>
      </c>
      <c r="FH61" s="131">
        <f>Juniori!FH29</f>
        <v>0</v>
      </c>
      <c r="FI61" s="131">
        <f>Juniori!FI29</f>
        <v>0</v>
      </c>
      <c r="FJ61" s="131">
        <f>Juniori!FJ29</f>
        <v>0</v>
      </c>
      <c r="FK61" s="131">
        <f>Juniori!FK29</f>
        <v>0</v>
      </c>
      <c r="FL61" s="131">
        <f>Juniori!FL29</f>
        <v>0</v>
      </c>
      <c r="FM61" s="131">
        <f>Juniori!FM29</f>
        <v>0</v>
      </c>
      <c r="FN61" s="131">
        <f>Juniori!FN29</f>
        <v>0</v>
      </c>
      <c r="FO61" s="131">
        <f>Juniori!FO29</f>
        <v>0</v>
      </c>
      <c r="FP61" s="131">
        <f>Juniori!FP29</f>
        <v>0</v>
      </c>
      <c r="FQ61" s="131">
        <f>Juniori!FQ29</f>
        <v>0</v>
      </c>
      <c r="FR61" s="131">
        <f>Juniori!FR29</f>
        <v>0</v>
      </c>
      <c r="FS61" s="131">
        <f>Juniori!FS29</f>
        <v>0</v>
      </c>
      <c r="FT61" s="131">
        <f>Juniori!FT29</f>
        <v>0</v>
      </c>
      <c r="FU61" s="131">
        <f>Juniori!FU29</f>
        <v>0</v>
      </c>
      <c r="FV61" s="131">
        <f>Juniori!FV29</f>
        <v>0</v>
      </c>
      <c r="FW61" s="131">
        <f>Juniori!FW29</f>
        <v>0</v>
      </c>
      <c r="FX61" s="131">
        <f>Juniori!FX29</f>
        <v>0</v>
      </c>
      <c r="FY61" s="131">
        <f>Juniori!FY29</f>
        <v>0</v>
      </c>
      <c r="FZ61" s="131">
        <f>Juniori!FZ29</f>
        <v>0</v>
      </c>
      <c r="GA61" s="131">
        <f>Juniori!GA29</f>
        <v>0</v>
      </c>
      <c r="GB61" s="131">
        <f>Juniori!GB29</f>
        <v>0</v>
      </c>
      <c r="GC61" s="131">
        <f>Juniori!GC29</f>
        <v>0</v>
      </c>
      <c r="GD61" s="131">
        <f>Juniori!GD29</f>
        <v>0</v>
      </c>
      <c r="GE61" s="131">
        <f>Juniori!GE29</f>
        <v>0</v>
      </c>
      <c r="GF61" s="131">
        <f>Juniori!GF29</f>
        <v>0</v>
      </c>
      <c r="GG61" s="131">
        <f>Juniori!GG29</f>
        <v>0</v>
      </c>
      <c r="GH61" s="131">
        <f>Juniori!GH29</f>
        <v>0</v>
      </c>
      <c r="GI61" s="131">
        <f>Juniori!GI29</f>
        <v>0</v>
      </c>
      <c r="GJ61" s="131">
        <f>Juniori!GJ29</f>
        <v>0</v>
      </c>
      <c r="GK61" s="131">
        <f>Juniori!GK29</f>
        <v>0</v>
      </c>
      <c r="GL61" s="131">
        <f>Juniori!GL29</f>
        <v>0</v>
      </c>
      <c r="GM61" s="131">
        <f>Juniori!GM29</f>
        <v>0</v>
      </c>
      <c r="GN61" s="131">
        <f>Juniori!GN29</f>
        <v>0</v>
      </c>
      <c r="GO61" s="131">
        <f>Juniori!GO29</f>
        <v>0</v>
      </c>
      <c r="GP61" s="131">
        <f>Juniori!GP29</f>
        <v>0</v>
      </c>
      <c r="GQ61" s="131">
        <f>Juniori!GQ29</f>
        <v>0</v>
      </c>
      <c r="GR61" s="131">
        <f>Juniori!GR29</f>
        <v>0</v>
      </c>
      <c r="GS61" s="131">
        <f>Juniori!GS29</f>
        <v>0</v>
      </c>
      <c r="GT61" s="131">
        <f>Juniori!GT29</f>
        <v>0</v>
      </c>
      <c r="GU61" s="131">
        <f>Juniori!GU29</f>
        <v>0</v>
      </c>
      <c r="GV61" s="131">
        <f>Juniori!GV29</f>
        <v>0</v>
      </c>
      <c r="GW61" s="131">
        <f>Juniori!GW29</f>
        <v>0</v>
      </c>
      <c r="GX61" s="131">
        <f>Juniori!GX29</f>
        <v>0</v>
      </c>
      <c r="GY61" s="131">
        <f>Juniori!GY29</f>
        <v>0</v>
      </c>
      <c r="GZ61" s="131">
        <f>Juniori!GZ29</f>
        <v>0</v>
      </c>
      <c r="HA61" s="131">
        <f>Juniori!HA29</f>
        <v>0</v>
      </c>
      <c r="HB61" s="131">
        <f>Juniori!HB29</f>
        <v>0</v>
      </c>
      <c r="HC61" s="131">
        <f>Juniori!HC29</f>
        <v>0</v>
      </c>
      <c r="HD61" s="131">
        <f>Juniori!HD29</f>
        <v>0</v>
      </c>
      <c r="HE61" s="131">
        <f>Juniori!HE29</f>
        <v>0</v>
      </c>
      <c r="HF61" s="131">
        <f>Juniori!HF29</f>
        <v>0</v>
      </c>
      <c r="HG61" s="131">
        <f>Juniori!HG29</f>
        <v>0</v>
      </c>
      <c r="HH61" s="131">
        <f>Juniori!HH29</f>
        <v>0</v>
      </c>
      <c r="HI61" s="131">
        <f>Juniori!HI29</f>
        <v>0</v>
      </c>
      <c r="HJ61" s="131">
        <f>Juniori!HJ29</f>
        <v>0</v>
      </c>
      <c r="HK61" s="131">
        <f>Juniori!HK29</f>
        <v>0</v>
      </c>
      <c r="HL61" s="131">
        <f>Juniori!HL29</f>
        <v>0</v>
      </c>
      <c r="HM61" s="131">
        <f>Juniori!HM29</f>
        <v>0</v>
      </c>
      <c r="HN61" s="131">
        <f>Juniori!HN29</f>
        <v>0</v>
      </c>
      <c r="HO61" s="131">
        <f>Juniori!HO29</f>
        <v>0</v>
      </c>
      <c r="HP61" s="131">
        <f>Juniori!HP29</f>
        <v>0</v>
      </c>
      <c r="HQ61" s="131">
        <f>Juniori!HQ29</f>
        <v>0</v>
      </c>
      <c r="HR61" s="131">
        <f>Juniori!HR29</f>
        <v>0</v>
      </c>
      <c r="HS61" s="131">
        <f>Juniori!HS29</f>
        <v>0</v>
      </c>
      <c r="HT61" s="131">
        <f>Juniori!HT29</f>
        <v>0</v>
      </c>
      <c r="HU61" s="131">
        <f>Juniori!HU29</f>
        <v>0</v>
      </c>
      <c r="HV61" s="131">
        <f>Juniori!HV29</f>
        <v>0</v>
      </c>
      <c r="HW61" s="131">
        <f>Juniori!HW29</f>
        <v>0</v>
      </c>
      <c r="HX61" s="131">
        <f>Juniori!HX29</f>
        <v>0</v>
      </c>
      <c r="HY61" s="131">
        <f>Juniori!HY29</f>
        <v>0</v>
      </c>
      <c r="HZ61" s="131">
        <f>Juniori!HZ29</f>
        <v>0</v>
      </c>
      <c r="IA61" s="131">
        <f>Juniori!IA29</f>
        <v>0</v>
      </c>
      <c r="IB61" s="131">
        <f>Juniori!IB29</f>
        <v>0</v>
      </c>
      <c r="IC61" s="131">
        <f>Juniori!IC29</f>
        <v>0</v>
      </c>
      <c r="ID61" s="131">
        <f>Juniori!ID29</f>
        <v>0</v>
      </c>
      <c r="IE61" s="131">
        <f>Juniori!IE29</f>
        <v>0</v>
      </c>
      <c r="IF61" s="131">
        <f>Juniori!IF29</f>
        <v>0</v>
      </c>
      <c r="IG61" s="131">
        <f>Juniori!IG29</f>
        <v>0</v>
      </c>
      <c r="IH61" s="131">
        <f>Juniori!IH29</f>
        <v>0</v>
      </c>
      <c r="II61" s="131">
        <f>Juniori!II29</f>
        <v>0</v>
      </c>
      <c r="IJ61" s="131">
        <f>Juniori!IJ29</f>
        <v>0</v>
      </c>
      <c r="IK61" s="131">
        <f>Juniori!IK29</f>
        <v>0</v>
      </c>
      <c r="IL61" s="131">
        <f>Juniori!IL29</f>
        <v>0</v>
      </c>
      <c r="IM61" s="131">
        <f>Juniori!IM29</f>
        <v>0</v>
      </c>
      <c r="IN61" s="131">
        <f>Juniori!IN29</f>
        <v>0</v>
      </c>
      <c r="IO61" s="131">
        <f>Juniori!IO29</f>
        <v>0</v>
      </c>
      <c r="IP61" s="131">
        <f>Juniori!IP29</f>
        <v>0</v>
      </c>
      <c r="IQ61" s="131">
        <f>Juniori!IQ29</f>
        <v>0</v>
      </c>
      <c r="IR61" s="131">
        <f>Juniori!IR29</f>
        <v>0</v>
      </c>
      <c r="IS61" s="131">
        <f>Juniori!IS29</f>
        <v>0</v>
      </c>
      <c r="IT61" s="131">
        <f>Juniori!IT29</f>
        <v>0</v>
      </c>
      <c r="IU61" s="131">
        <f>Juniori!IU29</f>
        <v>0</v>
      </c>
      <c r="IV61" s="131">
        <f>Juniori!IV29</f>
        <v>0</v>
      </c>
      <c r="IW61" s="131">
        <f>Juniori!IW29</f>
        <v>0</v>
      </c>
      <c r="IX61" s="131">
        <f>Juniori!IX29</f>
        <v>0</v>
      </c>
      <c r="IY61" s="131">
        <f>Juniori!IY29</f>
        <v>0</v>
      </c>
      <c r="IZ61" s="131">
        <f>Juniori!IZ29</f>
        <v>0</v>
      </c>
      <c r="JA61" s="131">
        <f>Juniori!JA29</f>
        <v>0</v>
      </c>
      <c r="JB61" s="131">
        <f>Juniori!JB29</f>
        <v>0</v>
      </c>
      <c r="JC61" s="131">
        <f>Juniori!JC29</f>
        <v>0</v>
      </c>
      <c r="JD61" s="131">
        <f>Juniori!JD29</f>
        <v>0</v>
      </c>
      <c r="JE61" s="131">
        <f>Juniori!JE29</f>
        <v>0</v>
      </c>
      <c r="JF61" s="131">
        <f>Juniori!JF29</f>
        <v>0</v>
      </c>
      <c r="JG61" s="131">
        <f>Juniori!JG29</f>
        <v>0</v>
      </c>
      <c r="JH61" s="131">
        <f>Juniori!JH29</f>
        <v>0</v>
      </c>
      <c r="JI61" s="131">
        <f>Juniori!JI29</f>
        <v>0</v>
      </c>
      <c r="JJ61" s="131">
        <f>Juniori!JJ29</f>
        <v>0</v>
      </c>
      <c r="JK61" s="131">
        <f>Juniori!JK29</f>
        <v>0</v>
      </c>
      <c r="JL61" s="131">
        <f>Juniori!JL29</f>
        <v>0</v>
      </c>
      <c r="JM61" s="131">
        <f>Juniori!JM29</f>
        <v>0</v>
      </c>
      <c r="JN61" s="131">
        <f>Juniori!JN29</f>
        <v>0</v>
      </c>
      <c r="JO61" s="131">
        <f>Juniori!JO29</f>
        <v>0</v>
      </c>
      <c r="JP61" s="131">
        <f>Juniori!JP29</f>
        <v>0</v>
      </c>
      <c r="JQ61" s="131">
        <f>Juniori!JQ29</f>
        <v>0</v>
      </c>
      <c r="JR61" s="131">
        <f>Juniori!JR29</f>
        <v>0</v>
      </c>
      <c r="JS61" s="131">
        <f>Juniori!JS29</f>
        <v>0</v>
      </c>
      <c r="JT61" s="131">
        <f>Juniori!JT29</f>
        <v>0</v>
      </c>
      <c r="JU61" s="131">
        <f>Juniori!JU29</f>
        <v>0</v>
      </c>
      <c r="JV61" s="131">
        <f>Juniori!JV29</f>
        <v>0</v>
      </c>
      <c r="JW61" s="131">
        <f>Juniori!JW29</f>
        <v>0</v>
      </c>
      <c r="JX61" s="131">
        <f>Juniori!JX29</f>
        <v>0</v>
      </c>
      <c r="JY61" s="131">
        <f>Juniori!JY29</f>
        <v>0</v>
      </c>
      <c r="JZ61" s="131">
        <f>Juniori!JZ29</f>
        <v>0</v>
      </c>
      <c r="KA61" s="131">
        <f>Juniori!KA29</f>
        <v>0</v>
      </c>
      <c r="KB61" s="131">
        <f>Juniori!KB29</f>
        <v>0</v>
      </c>
      <c r="KC61" s="131">
        <f>Juniori!KC29</f>
        <v>0</v>
      </c>
      <c r="KD61" s="131">
        <f>Juniori!KD29</f>
        <v>0</v>
      </c>
      <c r="KE61" s="131">
        <f>Juniori!KE29</f>
        <v>0</v>
      </c>
      <c r="KF61" s="131">
        <f>Juniori!KF29</f>
        <v>0</v>
      </c>
      <c r="KG61" s="131">
        <f>Juniori!KG29</f>
        <v>0</v>
      </c>
      <c r="KH61" s="131">
        <f>Juniori!KH29</f>
        <v>0</v>
      </c>
      <c r="KI61" s="131">
        <f>Juniori!KI29</f>
        <v>0</v>
      </c>
      <c r="KJ61" s="131">
        <f>Juniori!KJ29</f>
        <v>0</v>
      </c>
      <c r="KK61" s="131">
        <f>Juniori!KK29</f>
        <v>0</v>
      </c>
      <c r="KL61" s="131">
        <f>Juniori!KL29</f>
        <v>0</v>
      </c>
      <c r="KM61" s="131">
        <f>Juniori!KM29</f>
        <v>0</v>
      </c>
      <c r="KN61" s="131">
        <f>Juniori!KN29</f>
        <v>0</v>
      </c>
      <c r="KO61" s="131">
        <f>Juniori!KO29</f>
        <v>0</v>
      </c>
      <c r="KP61" s="131">
        <f>Juniori!KP29</f>
        <v>0</v>
      </c>
      <c r="KQ61" s="131">
        <f>Juniori!KQ29</f>
        <v>0</v>
      </c>
      <c r="KR61" s="131">
        <f>Juniori!KR29</f>
        <v>0</v>
      </c>
      <c r="KS61" s="131">
        <f>Juniori!KS29</f>
        <v>0</v>
      </c>
      <c r="KT61" s="131">
        <f>Juniori!KT29</f>
        <v>0</v>
      </c>
      <c r="KU61" s="131">
        <f>Juniori!KU29</f>
        <v>0</v>
      </c>
      <c r="KV61" s="131">
        <f>Juniori!KV29</f>
        <v>0</v>
      </c>
      <c r="KW61" s="131">
        <f>Juniori!KW29</f>
        <v>0</v>
      </c>
      <c r="KX61" s="131">
        <f>Juniori!KX29</f>
        <v>0</v>
      </c>
      <c r="KY61" s="131">
        <f>Juniori!KY29</f>
        <v>0</v>
      </c>
      <c r="KZ61" s="131">
        <f>Juniori!KZ29</f>
        <v>0</v>
      </c>
      <c r="LA61" s="131">
        <f>Juniori!LA29</f>
        <v>0</v>
      </c>
      <c r="LB61" s="131">
        <f>Juniori!LB29</f>
        <v>0</v>
      </c>
      <c r="LC61" s="131">
        <f>Juniori!LC29</f>
        <v>0</v>
      </c>
      <c r="LD61" s="131">
        <f>Juniori!LD29</f>
        <v>0</v>
      </c>
      <c r="LE61" s="131">
        <f>Juniori!LE29</f>
        <v>0</v>
      </c>
      <c r="LF61" s="131">
        <f>Juniori!LF29</f>
        <v>0</v>
      </c>
      <c r="LG61" s="131">
        <f>Juniori!LG29</f>
        <v>0</v>
      </c>
      <c r="LH61" s="131">
        <f>Juniori!LH29</f>
        <v>0</v>
      </c>
      <c r="LI61" s="131">
        <f>Juniori!LI29</f>
        <v>0</v>
      </c>
      <c r="LJ61" s="131">
        <f>Juniori!LJ29</f>
        <v>0</v>
      </c>
      <c r="LK61" s="131">
        <f>Juniori!LK29</f>
        <v>0</v>
      </c>
      <c r="LL61" s="131">
        <f>Juniori!LL29</f>
        <v>0</v>
      </c>
      <c r="LM61" s="131">
        <f>Juniori!LM29</f>
        <v>0</v>
      </c>
      <c r="LN61" s="131">
        <f>Juniori!LN29</f>
        <v>0</v>
      </c>
      <c r="LO61" s="131">
        <f>Juniori!LO29</f>
        <v>0</v>
      </c>
      <c r="LP61" s="131">
        <f>Juniori!LP29</f>
        <v>0</v>
      </c>
      <c r="LQ61" s="131">
        <f>Juniori!LQ29</f>
        <v>0</v>
      </c>
      <c r="LR61" s="131">
        <f>Juniori!LR29</f>
        <v>0</v>
      </c>
      <c r="LS61" s="131">
        <f>Juniori!LS29</f>
        <v>0</v>
      </c>
      <c r="LT61" s="131">
        <f>Juniori!LT29</f>
        <v>0</v>
      </c>
      <c r="LU61" s="131">
        <f>Juniori!LU29</f>
        <v>0</v>
      </c>
      <c r="LV61" s="131">
        <f>Juniori!LV29</f>
        <v>0</v>
      </c>
      <c r="LW61" s="131">
        <f>Juniori!LW29</f>
        <v>0</v>
      </c>
      <c r="LX61" s="131">
        <f>Juniori!LX29</f>
        <v>0</v>
      </c>
      <c r="LY61" s="131">
        <f>Juniori!LY29</f>
        <v>0</v>
      </c>
      <c r="LZ61" s="131">
        <f>Juniori!LZ29</f>
        <v>0</v>
      </c>
      <c r="MA61" s="131">
        <f>Juniori!MA29</f>
        <v>0</v>
      </c>
      <c r="MB61" s="131">
        <f>Juniori!MB29</f>
        <v>0</v>
      </c>
      <c r="MC61" s="131">
        <f>Juniori!MC29</f>
        <v>0</v>
      </c>
      <c r="MD61" s="131">
        <f>Juniori!MD29</f>
        <v>0</v>
      </c>
      <c r="ME61" s="131">
        <f>Juniori!ME29</f>
        <v>0</v>
      </c>
    </row>
    <row r="62" spans="1:343" s="1" customFormat="1" ht="18" customHeight="1" x14ac:dyDescent="0.2">
      <c r="A62" s="12">
        <v>51</v>
      </c>
      <c r="B62" s="11" t="s">
        <v>289</v>
      </c>
      <c r="C62" s="1">
        <v>6595</v>
      </c>
      <c r="D62" s="1">
        <v>2002</v>
      </c>
      <c r="E62" t="s">
        <v>190</v>
      </c>
      <c r="F62" s="1">
        <v>7853</v>
      </c>
      <c r="G62" s="1" t="s">
        <v>225</v>
      </c>
      <c r="H62" t="s">
        <v>42</v>
      </c>
      <c r="I62" s="1">
        <f t="shared" ref="I62:I64" si="9">SUM(K62:ME62)</f>
        <v>34</v>
      </c>
      <c r="J62" s="12">
        <f>Tabuľka3[[#This Row],[Stĺpec9]]</f>
        <v>34</v>
      </c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>
        <v>1</v>
      </c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>
        <f>1+3</f>
        <v>4</v>
      </c>
      <c r="CM62" s="131"/>
      <c r="CN62" s="131">
        <v>3</v>
      </c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>
        <f>1+1</f>
        <v>2</v>
      </c>
      <c r="DE62" s="131">
        <v>1</v>
      </c>
      <c r="DF62" s="131"/>
      <c r="DG62" s="131"/>
      <c r="DH62" s="131"/>
      <c r="DI62" s="131"/>
      <c r="DJ62" s="132"/>
      <c r="DK62" s="132">
        <v>2</v>
      </c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1"/>
      <c r="DX62" s="131"/>
      <c r="DY62" s="131"/>
      <c r="DZ62" s="131"/>
      <c r="EA62" s="131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9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19"/>
      <c r="FI62" s="119"/>
      <c r="FJ62" s="119"/>
      <c r="FK62" s="119"/>
      <c r="FL62" s="119"/>
      <c r="FM62" s="133"/>
      <c r="FN62" s="119"/>
      <c r="FO62" s="119"/>
      <c r="FP62" s="133"/>
      <c r="FQ62" s="119"/>
      <c r="FR62" s="119"/>
      <c r="FS62" s="119"/>
      <c r="FT62" s="119">
        <v>2</v>
      </c>
      <c r="FU62" s="119">
        <v>1</v>
      </c>
      <c r="FV62" s="119"/>
      <c r="FW62" s="119"/>
      <c r="FX62" s="119"/>
      <c r="FY62" s="119"/>
      <c r="FZ62" s="119"/>
      <c r="GA62" s="119"/>
      <c r="GB62" s="119"/>
      <c r="GC62" s="119"/>
      <c r="GD62" s="119"/>
      <c r="GE62" s="133"/>
      <c r="GF62" s="119"/>
      <c r="GG62" s="119">
        <f>3+1</f>
        <v>4</v>
      </c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31"/>
      <c r="HN62" s="131"/>
      <c r="HO62" s="131">
        <f>3+2</f>
        <v>5</v>
      </c>
      <c r="HP62" s="131"/>
      <c r="HQ62" s="131"/>
      <c r="HR62" s="131"/>
      <c r="HS62" s="131"/>
      <c r="HT62" s="131"/>
      <c r="HU62" s="131">
        <f>3+1.2</f>
        <v>4.2</v>
      </c>
      <c r="HV62" s="131"/>
      <c r="HW62" s="131"/>
      <c r="HX62" s="131"/>
      <c r="HY62" s="131"/>
      <c r="HZ62" s="131">
        <f>(3+1)*1.2</f>
        <v>4.8</v>
      </c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19"/>
      <c r="KD62" s="119"/>
      <c r="KE62" s="119"/>
      <c r="KF62" s="119"/>
      <c r="KG62" s="119"/>
      <c r="KH62" s="119"/>
      <c r="KI62" s="119"/>
      <c r="KJ62" s="119"/>
      <c r="KK62" s="131"/>
      <c r="KL62" s="131"/>
      <c r="KM62" s="131"/>
      <c r="KN62" s="136" t="s">
        <v>241</v>
      </c>
      <c r="KO62" s="131"/>
      <c r="KP62" s="131"/>
      <c r="KQ62" s="131"/>
      <c r="KR62" s="131"/>
      <c r="KS62" s="131"/>
      <c r="KT62" s="131"/>
      <c r="KU62" s="136" t="s">
        <v>241</v>
      </c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</row>
    <row r="63" spans="1:343" s="1" customFormat="1" ht="18" customHeight="1" x14ac:dyDescent="0.2">
      <c r="A63" s="12">
        <v>52</v>
      </c>
      <c r="B63" s="11" t="s">
        <v>346</v>
      </c>
      <c r="C63" s="1">
        <v>10972</v>
      </c>
      <c r="D63" s="1">
        <v>2014</v>
      </c>
      <c r="E63" s="4" t="s">
        <v>60</v>
      </c>
      <c r="F63" s="9">
        <v>1742</v>
      </c>
      <c r="G63" s="9" t="s">
        <v>222</v>
      </c>
      <c r="H63" s="4" t="s">
        <v>42</v>
      </c>
      <c r="I63" s="1">
        <f t="shared" si="9"/>
        <v>32</v>
      </c>
      <c r="J63" s="12">
        <f>Tabuľka3[[#This Row],[Stĺpec9]]</f>
        <v>32</v>
      </c>
      <c r="K63" s="131">
        <f>Seniori!K46</f>
        <v>0</v>
      </c>
      <c r="L63" s="131">
        <f>Seniori!L46</f>
        <v>0</v>
      </c>
      <c r="M63" s="131">
        <f>Seniori!M46</f>
        <v>0</v>
      </c>
      <c r="N63" s="131">
        <f>Seniori!N46</f>
        <v>0</v>
      </c>
      <c r="O63" s="131">
        <f>Seniori!O46</f>
        <v>0</v>
      </c>
      <c r="P63" s="131">
        <f>Seniori!P46</f>
        <v>0</v>
      </c>
      <c r="Q63" s="131">
        <f>Seniori!Q46</f>
        <v>0</v>
      </c>
      <c r="R63" s="131">
        <f>Seniori!R46</f>
        <v>0</v>
      </c>
      <c r="S63" s="131">
        <f>Seniori!S46</f>
        <v>0</v>
      </c>
      <c r="T63" s="131">
        <f>Seniori!T46</f>
        <v>0</v>
      </c>
      <c r="U63" s="131">
        <f>Seniori!U46</f>
        <v>0</v>
      </c>
      <c r="V63" s="131">
        <f>Seniori!V46</f>
        <v>0</v>
      </c>
      <c r="W63" s="131">
        <f>Seniori!W46</f>
        <v>0</v>
      </c>
      <c r="X63" s="131">
        <f>Seniori!X46</f>
        <v>0</v>
      </c>
      <c r="Y63" s="131">
        <f>Seniori!Y46</f>
        <v>0</v>
      </c>
      <c r="Z63" s="131">
        <f>Seniori!Z46</f>
        <v>0</v>
      </c>
      <c r="AA63" s="131">
        <f>Seniori!AA46</f>
        <v>0</v>
      </c>
      <c r="AB63" s="131">
        <f>Seniori!AB46</f>
        <v>0</v>
      </c>
      <c r="AC63" s="131">
        <f>Seniori!AC46</f>
        <v>0</v>
      </c>
      <c r="AD63" s="131">
        <f>Seniori!AD46</f>
        <v>0</v>
      </c>
      <c r="AE63" s="131">
        <f>Seniori!AE46</f>
        <v>0</v>
      </c>
      <c r="AF63" s="131">
        <f>Seniori!AF46</f>
        <v>0</v>
      </c>
      <c r="AG63" s="131">
        <f>Seniori!AG46</f>
        <v>0</v>
      </c>
      <c r="AH63" s="131">
        <f>Seniori!AH46</f>
        <v>0</v>
      </c>
      <c r="AI63" s="131">
        <f>Seniori!AI46</f>
        <v>0</v>
      </c>
      <c r="AJ63" s="131">
        <f>Seniori!AJ46</f>
        <v>0</v>
      </c>
      <c r="AK63" s="131">
        <f>Seniori!AK46</f>
        <v>0</v>
      </c>
      <c r="AL63" s="131">
        <f>Seniori!AL46</f>
        <v>0</v>
      </c>
      <c r="AM63" s="131">
        <f>Seniori!AM46</f>
        <v>0</v>
      </c>
      <c r="AN63" s="131">
        <f>Seniori!AN46</f>
        <v>0</v>
      </c>
      <c r="AO63" s="131">
        <f>Seniori!AO46</f>
        <v>0</v>
      </c>
      <c r="AP63" s="131">
        <f>Seniori!AP46</f>
        <v>0</v>
      </c>
      <c r="AQ63" s="131">
        <f>Seniori!AQ46</f>
        <v>0</v>
      </c>
      <c r="AR63" s="131">
        <f>Seniori!AR46</f>
        <v>0</v>
      </c>
      <c r="AS63" s="131">
        <f>Seniori!AS46</f>
        <v>0</v>
      </c>
      <c r="AT63" s="131">
        <f>Seniori!AT46</f>
        <v>0</v>
      </c>
      <c r="AU63" s="131">
        <f>Seniori!AU46</f>
        <v>0</v>
      </c>
      <c r="AV63" s="131">
        <f>Seniori!AV46</f>
        <v>0</v>
      </c>
      <c r="AW63" s="131">
        <f>Seniori!AW46</f>
        <v>0</v>
      </c>
      <c r="AX63" s="131">
        <f>Seniori!AX46</f>
        <v>0</v>
      </c>
      <c r="AY63" s="131">
        <f>Seniori!AY46</f>
        <v>0</v>
      </c>
      <c r="AZ63" s="131">
        <f>Seniori!AZ46</f>
        <v>0</v>
      </c>
      <c r="BA63" s="131">
        <f>Seniori!BA46</f>
        <v>0</v>
      </c>
      <c r="BB63" s="131">
        <f>Seniori!BB46</f>
        <v>0</v>
      </c>
      <c r="BC63" s="131">
        <f>Seniori!BC46</f>
        <v>0</v>
      </c>
      <c r="BD63" s="131">
        <f>Seniori!BD46</f>
        <v>0</v>
      </c>
      <c r="BE63" s="131">
        <f>Seniori!BE46</f>
        <v>0</v>
      </c>
      <c r="BF63" s="131">
        <f>Seniori!BF46</f>
        <v>0</v>
      </c>
      <c r="BG63" s="131">
        <f>Seniori!BG46</f>
        <v>0</v>
      </c>
      <c r="BH63" s="131">
        <f>Seniori!BH46</f>
        <v>0</v>
      </c>
      <c r="BI63" s="131">
        <f>Seniori!BI46</f>
        <v>3</v>
      </c>
      <c r="BJ63" s="131">
        <f>Seniori!BJ46</f>
        <v>0</v>
      </c>
      <c r="BK63" s="131">
        <f>Seniori!BK46</f>
        <v>2</v>
      </c>
      <c r="BL63" s="131">
        <f>Seniori!BL46</f>
        <v>0</v>
      </c>
      <c r="BM63" s="131">
        <f>Seniori!BM46</f>
        <v>0</v>
      </c>
      <c r="BN63" s="131">
        <f>Seniori!BN46</f>
        <v>0</v>
      </c>
      <c r="BO63" s="131">
        <f>Seniori!BO46</f>
        <v>0</v>
      </c>
      <c r="BP63" s="131">
        <f>Seniori!BP46</f>
        <v>0</v>
      </c>
      <c r="BQ63" s="131">
        <f>Seniori!BQ46</f>
        <v>0</v>
      </c>
      <c r="BR63" s="131">
        <f>Seniori!BR46</f>
        <v>0</v>
      </c>
      <c r="BS63" s="131">
        <f>Seniori!BS46</f>
        <v>0</v>
      </c>
      <c r="BT63" s="131">
        <f>Seniori!BT46</f>
        <v>0</v>
      </c>
      <c r="BU63" s="131">
        <f>Seniori!BU46</f>
        <v>0</v>
      </c>
      <c r="BV63" s="131">
        <f>Seniori!BV46</f>
        <v>0</v>
      </c>
      <c r="BW63" s="131">
        <f>Seniori!BW46</f>
        <v>0</v>
      </c>
      <c r="BX63" s="131">
        <f>Seniori!BX46</f>
        <v>0</v>
      </c>
      <c r="BY63" s="131">
        <f>Seniori!BY46</f>
        <v>0</v>
      </c>
      <c r="BZ63" s="131">
        <f>Seniori!BZ46</f>
        <v>0</v>
      </c>
      <c r="CA63" s="131">
        <f>Seniori!CA46</f>
        <v>0</v>
      </c>
      <c r="CB63" s="131">
        <f>Seniori!CB46</f>
        <v>0</v>
      </c>
      <c r="CC63" s="131">
        <f>Seniori!CC46</f>
        <v>0</v>
      </c>
      <c r="CD63" s="131">
        <f>Seniori!CD46</f>
        <v>0</v>
      </c>
      <c r="CE63" s="131">
        <f>Seniori!CE46</f>
        <v>0</v>
      </c>
      <c r="CF63" s="131">
        <f>Seniori!CF46</f>
        <v>0</v>
      </c>
      <c r="CG63" s="131">
        <f>Seniori!CG46</f>
        <v>0</v>
      </c>
      <c r="CH63" s="131">
        <f>Seniori!CH46</f>
        <v>0</v>
      </c>
      <c r="CI63" s="131">
        <f>Seniori!CI46</f>
        <v>0</v>
      </c>
      <c r="CJ63" s="131">
        <f>Seniori!CJ46</f>
        <v>0</v>
      </c>
      <c r="CK63" s="131">
        <f>Seniori!CK46</f>
        <v>0</v>
      </c>
      <c r="CL63" s="131">
        <f>Seniori!CL46</f>
        <v>0</v>
      </c>
      <c r="CM63" s="131">
        <f>Seniori!CM46</f>
        <v>0</v>
      </c>
      <c r="CN63" s="131">
        <f>Seniori!CN46</f>
        <v>0</v>
      </c>
      <c r="CO63" s="131">
        <f>Seniori!CO46</f>
        <v>0</v>
      </c>
      <c r="CP63" s="131">
        <f>Seniori!CP46</f>
        <v>0</v>
      </c>
      <c r="CQ63" s="131">
        <f>Seniori!CQ46</f>
        <v>0</v>
      </c>
      <c r="CR63" s="131">
        <f>Seniori!CR46</f>
        <v>0</v>
      </c>
      <c r="CS63" s="131">
        <f>Seniori!CS46</f>
        <v>0</v>
      </c>
      <c r="CT63" s="131">
        <f>Seniori!CT46</f>
        <v>0</v>
      </c>
      <c r="CU63" s="131">
        <f>Seniori!CU46</f>
        <v>0</v>
      </c>
      <c r="CV63" s="131">
        <f>Seniori!CV46</f>
        <v>0</v>
      </c>
      <c r="CW63" s="131">
        <f>Seniori!CW46</f>
        <v>0</v>
      </c>
      <c r="CX63" s="131">
        <f>Seniori!CX46</f>
        <v>0</v>
      </c>
      <c r="CY63" s="131">
        <f>Seniori!CY46</f>
        <v>0</v>
      </c>
      <c r="CZ63" s="131">
        <f>Seniori!CZ46</f>
        <v>0</v>
      </c>
      <c r="DA63" s="131">
        <f>Seniori!DA46</f>
        <v>0</v>
      </c>
      <c r="DB63" s="131">
        <f>Seniori!DB46</f>
        <v>0</v>
      </c>
      <c r="DC63" s="131">
        <f>Seniori!DC46</f>
        <v>0</v>
      </c>
      <c r="DD63" s="131">
        <f>Seniori!DD46</f>
        <v>6</v>
      </c>
      <c r="DE63" s="131">
        <f>Seniori!DE46</f>
        <v>2</v>
      </c>
      <c r="DF63" s="131">
        <f>Seniori!DF46</f>
        <v>0</v>
      </c>
      <c r="DG63" s="131">
        <f>Seniori!DG46</f>
        <v>0</v>
      </c>
      <c r="DH63" s="131">
        <f>Seniori!DH46</f>
        <v>0</v>
      </c>
      <c r="DI63" s="131">
        <f>Seniori!DI46</f>
        <v>0</v>
      </c>
      <c r="DJ63" s="131">
        <f>Seniori!DJ46</f>
        <v>0</v>
      </c>
      <c r="DK63" s="131">
        <f>Seniori!DK46</f>
        <v>4</v>
      </c>
      <c r="DL63" s="131">
        <f>Seniori!DL46</f>
        <v>7</v>
      </c>
      <c r="DM63" s="131">
        <f>Seniori!DM46</f>
        <v>0</v>
      </c>
      <c r="DN63" s="131">
        <f>Seniori!DN46</f>
        <v>0</v>
      </c>
      <c r="DO63" s="131">
        <f>Seniori!DO46</f>
        <v>0</v>
      </c>
      <c r="DP63" s="131">
        <f>Seniori!DP46</f>
        <v>0</v>
      </c>
      <c r="DQ63" s="131">
        <f>Seniori!DQ46</f>
        <v>0</v>
      </c>
      <c r="DR63" s="131">
        <f>Seniori!DR46</f>
        <v>0</v>
      </c>
      <c r="DS63" s="131">
        <f>Seniori!DS46</f>
        <v>0</v>
      </c>
      <c r="DT63" s="131">
        <f>Seniori!DT46</f>
        <v>0</v>
      </c>
      <c r="DU63" s="131">
        <f>Seniori!DU46</f>
        <v>0</v>
      </c>
      <c r="DV63" s="131">
        <f>Seniori!DV46</f>
        <v>0</v>
      </c>
      <c r="DW63" s="131">
        <f>Seniori!DW46</f>
        <v>0</v>
      </c>
      <c r="DX63" s="131">
        <f>Seniori!DX46</f>
        <v>0</v>
      </c>
      <c r="DY63" s="131">
        <f>Seniori!DY46</f>
        <v>0</v>
      </c>
      <c r="DZ63" s="131">
        <f>Seniori!DZ46</f>
        <v>0</v>
      </c>
      <c r="EA63" s="131">
        <f>Seniori!EA46</f>
        <v>0</v>
      </c>
      <c r="EB63" s="131">
        <f>Seniori!EB46</f>
        <v>0</v>
      </c>
      <c r="EC63" s="131">
        <f>Seniori!EC46</f>
        <v>0</v>
      </c>
      <c r="ED63" s="131">
        <f>Seniori!ED46</f>
        <v>0</v>
      </c>
      <c r="EE63" s="131">
        <f>Seniori!EE46</f>
        <v>0</v>
      </c>
      <c r="EF63" s="131">
        <f>Seniori!EF46</f>
        <v>0</v>
      </c>
      <c r="EG63" s="131">
        <f>Seniori!EG46</f>
        <v>0</v>
      </c>
      <c r="EH63" s="131">
        <f>Seniori!EH46</f>
        <v>0</v>
      </c>
      <c r="EI63" s="131">
        <f>Seniori!EI46</f>
        <v>0</v>
      </c>
      <c r="EJ63" s="131">
        <f>Seniori!EJ46</f>
        <v>0</v>
      </c>
      <c r="EK63" s="131">
        <f>Seniori!EK46</f>
        <v>0</v>
      </c>
      <c r="EL63" s="131">
        <f>Seniori!EL46</f>
        <v>0</v>
      </c>
      <c r="EM63" s="131">
        <f>Seniori!EM46</f>
        <v>0</v>
      </c>
      <c r="EN63" s="131">
        <f>Seniori!EN46</f>
        <v>0</v>
      </c>
      <c r="EO63" s="131">
        <f>Seniori!EO46</f>
        <v>0</v>
      </c>
      <c r="EP63" s="131">
        <f>Seniori!EP46</f>
        <v>0</v>
      </c>
      <c r="EQ63" s="131">
        <f>Seniori!EQ46</f>
        <v>0</v>
      </c>
      <c r="ER63" s="131">
        <f>Seniori!ER46</f>
        <v>0</v>
      </c>
      <c r="ES63" s="131">
        <f>Seniori!ES46</f>
        <v>0</v>
      </c>
      <c r="ET63" s="131">
        <f>Seniori!ET46</f>
        <v>0</v>
      </c>
      <c r="EU63" s="131">
        <f>Seniori!EU46</f>
        <v>0</v>
      </c>
      <c r="EV63" s="131">
        <f>Seniori!EV46</f>
        <v>0</v>
      </c>
      <c r="EW63" s="131">
        <f>Seniori!EW46</f>
        <v>0</v>
      </c>
      <c r="EX63" s="131">
        <f>Seniori!EX46</f>
        <v>0</v>
      </c>
      <c r="EY63" s="131">
        <f>Seniori!EY46</f>
        <v>0</v>
      </c>
      <c r="EZ63" s="131">
        <f>Seniori!EZ46</f>
        <v>0</v>
      </c>
      <c r="FA63" s="131">
        <f>Seniori!FA46</f>
        <v>0</v>
      </c>
      <c r="FB63" s="131">
        <f>Seniori!FB46</f>
        <v>0</v>
      </c>
      <c r="FC63" s="131">
        <f>Seniori!FC46</f>
        <v>0</v>
      </c>
      <c r="FD63" s="131">
        <f>Seniori!FD46</f>
        <v>0</v>
      </c>
      <c r="FE63" s="131">
        <f>Seniori!FE46</f>
        <v>0</v>
      </c>
      <c r="FF63" s="131">
        <f>Seniori!FF46</f>
        <v>0</v>
      </c>
      <c r="FG63" s="131">
        <f>Seniori!FG46</f>
        <v>0</v>
      </c>
      <c r="FH63" s="131">
        <f>Seniori!FH46</f>
        <v>0</v>
      </c>
      <c r="FI63" s="131">
        <f>Seniori!FI46</f>
        <v>0</v>
      </c>
      <c r="FJ63" s="131">
        <f>Seniori!FJ46</f>
        <v>0</v>
      </c>
      <c r="FK63" s="131">
        <f>Seniori!FK46</f>
        <v>0</v>
      </c>
      <c r="FL63" s="131">
        <f>Seniori!FL46</f>
        <v>0</v>
      </c>
      <c r="FM63" s="131">
        <f>Seniori!FM46</f>
        <v>0</v>
      </c>
      <c r="FN63" s="131">
        <f>Seniori!FN46</f>
        <v>0</v>
      </c>
      <c r="FO63" s="131">
        <f>Seniori!FO46</f>
        <v>0</v>
      </c>
      <c r="FP63" s="131">
        <f>Seniori!FP46</f>
        <v>0</v>
      </c>
      <c r="FQ63" s="131">
        <f>Seniori!FQ46</f>
        <v>0</v>
      </c>
      <c r="FR63" s="131">
        <f>Seniori!FR46</f>
        <v>0</v>
      </c>
      <c r="FS63" s="131">
        <f>Seniori!FS46</f>
        <v>0</v>
      </c>
      <c r="FT63" s="131">
        <f>Seniori!FT46</f>
        <v>1</v>
      </c>
      <c r="FU63" s="131">
        <f>Seniori!FU46</f>
        <v>1</v>
      </c>
      <c r="FV63" s="131">
        <f>Seniori!FV46</f>
        <v>0</v>
      </c>
      <c r="FW63" s="131">
        <f>Seniori!FW46</f>
        <v>0</v>
      </c>
      <c r="FX63" s="131">
        <f>Seniori!FX46</f>
        <v>0</v>
      </c>
      <c r="FY63" s="131">
        <f>Seniori!FY46</f>
        <v>0</v>
      </c>
      <c r="FZ63" s="131">
        <f>Seniori!FZ46</f>
        <v>0</v>
      </c>
      <c r="GA63" s="131">
        <f>Seniori!GA46</f>
        <v>0</v>
      </c>
      <c r="GB63" s="131">
        <f>Seniori!GB46</f>
        <v>0</v>
      </c>
      <c r="GC63" s="131">
        <f>Seniori!GC46</f>
        <v>0</v>
      </c>
      <c r="GD63" s="131">
        <f>Seniori!GD46</f>
        <v>0</v>
      </c>
      <c r="GE63" s="131">
        <f>Seniori!GE46</f>
        <v>0</v>
      </c>
      <c r="GF63" s="131">
        <f>Seniori!GF46</f>
        <v>0</v>
      </c>
      <c r="GG63" s="131">
        <f>Seniori!GG46</f>
        <v>0</v>
      </c>
      <c r="GH63" s="131">
        <f>Seniori!GH46</f>
        <v>0</v>
      </c>
      <c r="GI63" s="131">
        <f>Seniori!GI46</f>
        <v>0</v>
      </c>
      <c r="GJ63" s="131">
        <f>Seniori!GJ46</f>
        <v>0</v>
      </c>
      <c r="GK63" s="131">
        <f>Seniori!GK46</f>
        <v>0</v>
      </c>
      <c r="GL63" s="131">
        <f>Seniori!GL46</f>
        <v>0</v>
      </c>
      <c r="GM63" s="131">
        <f>Seniori!GM46</f>
        <v>0</v>
      </c>
      <c r="GN63" s="131">
        <f>Seniori!GN46</f>
        <v>0</v>
      </c>
      <c r="GO63" s="131">
        <f>Seniori!GO46</f>
        <v>0</v>
      </c>
      <c r="GP63" s="131">
        <f>Seniori!GP46</f>
        <v>0</v>
      </c>
      <c r="GQ63" s="131">
        <f>Seniori!GQ46</f>
        <v>0</v>
      </c>
      <c r="GR63" s="131">
        <f>Seniori!GR46</f>
        <v>0</v>
      </c>
      <c r="GS63" s="131">
        <f>Seniori!GS46</f>
        <v>0</v>
      </c>
      <c r="GT63" s="131">
        <f>Seniori!GT46</f>
        <v>0</v>
      </c>
      <c r="GU63" s="131">
        <f>Seniori!GU46</f>
        <v>0</v>
      </c>
      <c r="GV63" s="131">
        <f>Seniori!GV46</f>
        <v>0</v>
      </c>
      <c r="GW63" s="131">
        <f>Seniori!GW46</f>
        <v>0</v>
      </c>
      <c r="GX63" s="131">
        <f>Seniori!GX46</f>
        <v>0</v>
      </c>
      <c r="GY63" s="131">
        <f>Seniori!GY46</f>
        <v>0</v>
      </c>
      <c r="GZ63" s="131">
        <f>Seniori!GZ46</f>
        <v>0</v>
      </c>
      <c r="HA63" s="131">
        <f>Seniori!HA46</f>
        <v>0</v>
      </c>
      <c r="HB63" s="131">
        <f>Seniori!HB46</f>
        <v>0</v>
      </c>
      <c r="HC63" s="131">
        <f>Seniori!HC46</f>
        <v>0</v>
      </c>
      <c r="HD63" s="131">
        <f>Seniori!HD46</f>
        <v>0</v>
      </c>
      <c r="HE63" s="131">
        <f>Seniori!HE46</f>
        <v>0</v>
      </c>
      <c r="HF63" s="131">
        <f>Seniori!HF46</f>
        <v>0</v>
      </c>
      <c r="HG63" s="131">
        <f>Seniori!HG46</f>
        <v>0</v>
      </c>
      <c r="HH63" s="131">
        <f>Seniori!HH46</f>
        <v>0</v>
      </c>
      <c r="HI63" s="131">
        <f>Seniori!HI46</f>
        <v>0</v>
      </c>
      <c r="HJ63" s="131">
        <f>Seniori!HJ46</f>
        <v>0</v>
      </c>
      <c r="HK63" s="131">
        <f>Seniori!HK46</f>
        <v>0</v>
      </c>
      <c r="HL63" s="131">
        <f>Seniori!HL46</f>
        <v>0</v>
      </c>
      <c r="HM63" s="131">
        <f>Seniori!HM46</f>
        <v>0</v>
      </c>
      <c r="HN63" s="131">
        <f>Seniori!HN46</f>
        <v>0</v>
      </c>
      <c r="HO63" s="131">
        <f>Seniori!HO46</f>
        <v>0</v>
      </c>
      <c r="HP63" s="131">
        <f>Seniori!HP46</f>
        <v>0</v>
      </c>
      <c r="HQ63" s="131">
        <f>Seniori!HQ46</f>
        <v>0</v>
      </c>
      <c r="HR63" s="131">
        <f>Seniori!HR46</f>
        <v>0</v>
      </c>
      <c r="HS63" s="131">
        <f>Seniori!HS46</f>
        <v>0</v>
      </c>
      <c r="HT63" s="131">
        <f>Seniori!HT46</f>
        <v>0</v>
      </c>
      <c r="HU63" s="131">
        <f>Seniori!HU46</f>
        <v>0</v>
      </c>
      <c r="HV63" s="131">
        <f>Seniori!HV46</f>
        <v>0</v>
      </c>
      <c r="HW63" s="131">
        <f>Seniori!HW46</f>
        <v>0</v>
      </c>
      <c r="HX63" s="131">
        <f>Seniori!HX46</f>
        <v>0</v>
      </c>
      <c r="HY63" s="131">
        <f>Seniori!HY46</f>
        <v>0</v>
      </c>
      <c r="HZ63" s="131">
        <f>Seniori!HZ46</f>
        <v>0</v>
      </c>
      <c r="IA63" s="131">
        <f>Seniori!IA46</f>
        <v>0</v>
      </c>
      <c r="IB63" s="131">
        <f>Seniori!IB46</f>
        <v>0</v>
      </c>
      <c r="IC63" s="131">
        <f>Seniori!IC46</f>
        <v>0</v>
      </c>
      <c r="ID63" s="131">
        <f>Seniori!ID46</f>
        <v>0</v>
      </c>
      <c r="IE63" s="131">
        <f>Seniori!IE46</f>
        <v>0</v>
      </c>
      <c r="IF63" s="131">
        <f>Seniori!IF46</f>
        <v>0</v>
      </c>
      <c r="IG63" s="131">
        <f>Seniori!IG46</f>
        <v>0</v>
      </c>
      <c r="IH63" s="131">
        <f>Seniori!IH46</f>
        <v>0</v>
      </c>
      <c r="II63" s="131">
        <f>Seniori!II46</f>
        <v>0</v>
      </c>
      <c r="IJ63" s="131">
        <f>Seniori!IJ46</f>
        <v>0</v>
      </c>
      <c r="IK63" s="131">
        <f>Seniori!IK46</f>
        <v>0</v>
      </c>
      <c r="IL63" s="131">
        <f>Seniori!IL46</f>
        <v>0</v>
      </c>
      <c r="IM63" s="131">
        <f>Seniori!IM46</f>
        <v>0</v>
      </c>
      <c r="IN63" s="131">
        <f>Seniori!IN46</f>
        <v>0</v>
      </c>
      <c r="IO63" s="131">
        <f>Seniori!IO46</f>
        <v>0</v>
      </c>
      <c r="IP63" s="131">
        <f>Seniori!IP46</f>
        <v>0</v>
      </c>
      <c r="IQ63" s="131">
        <f>Seniori!IQ46</f>
        <v>0</v>
      </c>
      <c r="IR63" s="131">
        <f>Seniori!IR46</f>
        <v>0</v>
      </c>
      <c r="IS63" s="131">
        <f>Seniori!IS46</f>
        <v>0</v>
      </c>
      <c r="IT63" s="131">
        <f>Seniori!IT46</f>
        <v>0</v>
      </c>
      <c r="IU63" s="131">
        <f>Seniori!IU46</f>
        <v>0</v>
      </c>
      <c r="IV63" s="131">
        <f>Seniori!IV46</f>
        <v>0</v>
      </c>
      <c r="IW63" s="131">
        <f>Seniori!IW46</f>
        <v>0</v>
      </c>
      <c r="IX63" s="131">
        <f>Seniori!IX46</f>
        <v>0</v>
      </c>
      <c r="IY63" s="131">
        <f>Seniori!IY46</f>
        <v>0</v>
      </c>
      <c r="IZ63" s="131">
        <f>Seniori!IZ46</f>
        <v>0</v>
      </c>
      <c r="JA63" s="131">
        <f>Seniori!JA46</f>
        <v>0</v>
      </c>
      <c r="JB63" s="131">
        <f>Seniori!JB46</f>
        <v>0</v>
      </c>
      <c r="JC63" s="131">
        <f>Seniori!JC46</f>
        <v>0</v>
      </c>
      <c r="JD63" s="131">
        <f>Seniori!JD46</f>
        <v>0</v>
      </c>
      <c r="JE63" s="131">
        <f>Seniori!JE46</f>
        <v>0</v>
      </c>
      <c r="JF63" s="131">
        <f>Seniori!JF46</f>
        <v>0</v>
      </c>
      <c r="JG63" s="131">
        <f>Seniori!JG46</f>
        <v>0</v>
      </c>
      <c r="JH63" s="131">
        <f>Seniori!JH46</f>
        <v>0</v>
      </c>
      <c r="JI63" s="131">
        <f>Seniori!JI46</f>
        <v>0</v>
      </c>
      <c r="JJ63" s="131">
        <f>Seniori!JJ46</f>
        <v>0</v>
      </c>
      <c r="JK63" s="131">
        <f>Seniori!JK46</f>
        <v>0</v>
      </c>
      <c r="JL63" s="131">
        <f>Seniori!JL46</f>
        <v>0</v>
      </c>
      <c r="JM63" s="131">
        <f>Seniori!JM46</f>
        <v>0</v>
      </c>
      <c r="JN63" s="131">
        <f>Seniori!JN46</f>
        <v>0</v>
      </c>
      <c r="JO63" s="131">
        <f>Seniori!JO46</f>
        <v>0</v>
      </c>
      <c r="JP63" s="131">
        <f>Seniori!JP46</f>
        <v>0</v>
      </c>
      <c r="JQ63" s="131">
        <f>Seniori!JQ46</f>
        <v>0</v>
      </c>
      <c r="JR63" s="131">
        <f>Seniori!JR46</f>
        <v>0</v>
      </c>
      <c r="JS63" s="131">
        <f>Seniori!JS46</f>
        <v>0</v>
      </c>
      <c r="JT63" s="131">
        <f>Seniori!JT46</f>
        <v>0</v>
      </c>
      <c r="JU63" s="131">
        <f>Seniori!JU46</f>
        <v>0</v>
      </c>
      <c r="JV63" s="131">
        <f>Seniori!JV46</f>
        <v>0</v>
      </c>
      <c r="JW63" s="131">
        <f>Seniori!JW46</f>
        <v>0</v>
      </c>
      <c r="JX63" s="131">
        <f>Seniori!JX46</f>
        <v>0</v>
      </c>
      <c r="JY63" s="131">
        <f>Seniori!JY46</f>
        <v>0</v>
      </c>
      <c r="JZ63" s="131">
        <f>Seniori!JZ46</f>
        <v>0</v>
      </c>
      <c r="KA63" s="131">
        <f>Seniori!KA46</f>
        <v>0</v>
      </c>
      <c r="KB63" s="131">
        <f>Seniori!KB46</f>
        <v>0</v>
      </c>
      <c r="KC63" s="131">
        <f>Seniori!KC46</f>
        <v>0</v>
      </c>
      <c r="KD63" s="131">
        <f>Seniori!KD46</f>
        <v>0</v>
      </c>
      <c r="KE63" s="131">
        <f>Seniori!KE46</f>
        <v>0</v>
      </c>
      <c r="KF63" s="131">
        <f>Seniori!KF46</f>
        <v>0</v>
      </c>
      <c r="KG63" s="131">
        <f>Seniori!KG46</f>
        <v>0</v>
      </c>
      <c r="KH63" s="131">
        <f>Seniori!KH46</f>
        <v>0</v>
      </c>
      <c r="KI63" s="131">
        <f>Seniori!KI46</f>
        <v>0</v>
      </c>
      <c r="KJ63" s="131">
        <f>Seniori!KJ46</f>
        <v>0</v>
      </c>
      <c r="KK63" s="131">
        <f>Seniori!KK46</f>
        <v>0</v>
      </c>
      <c r="KL63" s="131">
        <f>Seniori!KL46</f>
        <v>0</v>
      </c>
      <c r="KM63" s="131">
        <f>Seniori!KM46</f>
        <v>0</v>
      </c>
      <c r="KN63" s="131">
        <f>Seniori!KN46</f>
        <v>0</v>
      </c>
      <c r="KO63" s="131">
        <f>Seniori!KO46</f>
        <v>0</v>
      </c>
      <c r="KP63" s="131">
        <f>Seniori!KP46</f>
        <v>2</v>
      </c>
      <c r="KQ63" s="131">
        <f>Seniori!KQ46</f>
        <v>1</v>
      </c>
      <c r="KR63" s="131">
        <f>Seniori!KR46</f>
        <v>0</v>
      </c>
      <c r="KS63" s="131">
        <f>Seniori!KS46</f>
        <v>0</v>
      </c>
      <c r="KT63" s="131">
        <f>Seniori!KT46</f>
        <v>0</v>
      </c>
      <c r="KU63" s="131">
        <f>Seniori!KU46</f>
        <v>0</v>
      </c>
      <c r="KV63" s="131">
        <f>Seniori!KV46</f>
        <v>0</v>
      </c>
      <c r="KW63" s="131">
        <f>Seniori!KW46</f>
        <v>0</v>
      </c>
      <c r="KX63" s="131">
        <f>Seniori!KX46</f>
        <v>3</v>
      </c>
      <c r="KY63" s="131">
        <f>Seniori!KY46</f>
        <v>0</v>
      </c>
      <c r="KZ63" s="131">
        <f>Seniori!KZ46</f>
        <v>0</v>
      </c>
      <c r="LA63" s="131">
        <f>Seniori!LA46</f>
        <v>0</v>
      </c>
      <c r="LB63" s="131">
        <f>Seniori!LB46</f>
        <v>0</v>
      </c>
      <c r="LC63" s="131">
        <f>Seniori!LC46</f>
        <v>0</v>
      </c>
      <c r="LD63" s="131">
        <f>Seniori!LD46</f>
        <v>0</v>
      </c>
      <c r="LE63" s="131">
        <f>Seniori!LE46</f>
        <v>0</v>
      </c>
      <c r="LF63" s="131">
        <f>Seniori!LF46</f>
        <v>0</v>
      </c>
      <c r="LG63" s="131">
        <f>Seniori!LG46</f>
        <v>0</v>
      </c>
      <c r="LH63" s="131">
        <f>Seniori!LH46</f>
        <v>0</v>
      </c>
      <c r="LI63" s="131">
        <f>Seniori!LI46</f>
        <v>0</v>
      </c>
      <c r="LJ63" s="131">
        <f>Seniori!LJ46</f>
        <v>0</v>
      </c>
      <c r="LK63" s="131">
        <f>Seniori!LK46</f>
        <v>0</v>
      </c>
      <c r="LL63" s="131">
        <f>Seniori!LL46</f>
        <v>0</v>
      </c>
      <c r="LM63" s="131">
        <f>Seniori!LM46</f>
        <v>0</v>
      </c>
      <c r="LN63" s="131">
        <f>Seniori!LN46</f>
        <v>0</v>
      </c>
      <c r="LO63" s="131">
        <f>Seniori!LO46</f>
        <v>0</v>
      </c>
      <c r="LP63" s="131">
        <f>Seniori!LP46</f>
        <v>0</v>
      </c>
      <c r="LQ63" s="131">
        <f>Seniori!LQ46</f>
        <v>0</v>
      </c>
      <c r="LR63" s="131">
        <f>Seniori!LR46</f>
        <v>0</v>
      </c>
      <c r="LS63" s="131">
        <f>Seniori!LS46</f>
        <v>0</v>
      </c>
      <c r="LT63" s="131">
        <f>Seniori!LT46</f>
        <v>0</v>
      </c>
      <c r="LU63" s="131">
        <f>Seniori!LU46</f>
        <v>0</v>
      </c>
      <c r="LV63" s="131">
        <f>Seniori!LV46</f>
        <v>0</v>
      </c>
      <c r="LW63" s="131">
        <f>Seniori!LW46</f>
        <v>0</v>
      </c>
      <c r="LX63" s="131">
        <f>Seniori!LX46</f>
        <v>0</v>
      </c>
      <c r="LY63" s="131">
        <f>Seniori!LY46</f>
        <v>0</v>
      </c>
      <c r="LZ63" s="131">
        <f>Seniori!LZ46</f>
        <v>0</v>
      </c>
      <c r="MA63" s="131">
        <f>Seniori!MA46</f>
        <v>0</v>
      </c>
      <c r="MB63" s="131">
        <f>Seniori!MB46</f>
        <v>0</v>
      </c>
      <c r="MC63" s="131">
        <f>Seniori!MC46</f>
        <v>0</v>
      </c>
      <c r="MD63" s="131">
        <f>Seniori!MD46</f>
        <v>0</v>
      </c>
      <c r="ME63" s="131">
        <f>Seniori!ME46</f>
        <v>0</v>
      </c>
    </row>
    <row r="64" spans="1:343" s="1" customFormat="1" ht="18" customHeight="1" x14ac:dyDescent="0.2">
      <c r="A64" s="12">
        <v>52</v>
      </c>
      <c r="B64" s="11" t="s">
        <v>23</v>
      </c>
      <c r="C64" s="1">
        <v>11080</v>
      </c>
      <c r="D64" s="1">
        <v>2015</v>
      </c>
      <c r="E64" t="s">
        <v>18</v>
      </c>
      <c r="F64" s="1">
        <v>6972</v>
      </c>
      <c r="G64" s="1" t="s">
        <v>222</v>
      </c>
      <c r="H64" t="s">
        <v>20</v>
      </c>
      <c r="I64" s="1">
        <f t="shared" si="9"/>
        <v>32</v>
      </c>
      <c r="J64" s="12">
        <f>Tabuľka3[[#This Row],[Stĺpec9]]</f>
        <v>32</v>
      </c>
      <c r="K64" s="131">
        <f>Seniori!K39</f>
        <v>0</v>
      </c>
      <c r="L64" s="131">
        <f>Seniori!L39</f>
        <v>0</v>
      </c>
      <c r="M64" s="131">
        <f>Seniori!M39</f>
        <v>0</v>
      </c>
      <c r="N64" s="131">
        <f>Seniori!N39</f>
        <v>0</v>
      </c>
      <c r="O64" s="131">
        <f>Seniori!O39</f>
        <v>0</v>
      </c>
      <c r="P64" s="131">
        <f>Seniori!P39</f>
        <v>0</v>
      </c>
      <c r="Q64" s="131">
        <f>Seniori!Q39</f>
        <v>0</v>
      </c>
      <c r="R64" s="131">
        <f>Seniori!R39</f>
        <v>0</v>
      </c>
      <c r="S64" s="131">
        <f>Seniori!S39</f>
        <v>0</v>
      </c>
      <c r="T64" s="131">
        <f>Seniori!T39</f>
        <v>0</v>
      </c>
      <c r="U64" s="131">
        <f>Seniori!U39</f>
        <v>0</v>
      </c>
      <c r="V64" s="131">
        <f>Seniori!V39</f>
        <v>0</v>
      </c>
      <c r="W64" s="131">
        <f>Seniori!W39</f>
        <v>0</v>
      </c>
      <c r="X64" s="131">
        <f>Seniori!X39</f>
        <v>0</v>
      </c>
      <c r="Y64" s="131">
        <f>Seniori!Y39</f>
        <v>0</v>
      </c>
      <c r="Z64" s="131">
        <f>Seniori!Z39</f>
        <v>0</v>
      </c>
      <c r="AA64" s="131">
        <f>Seniori!AA39</f>
        <v>0</v>
      </c>
      <c r="AB64" s="131">
        <f>Seniori!AB39</f>
        <v>0</v>
      </c>
      <c r="AC64" s="131">
        <f>Seniori!AC39</f>
        <v>0</v>
      </c>
      <c r="AD64" s="131">
        <f>Seniori!AD39</f>
        <v>0</v>
      </c>
      <c r="AE64" s="131">
        <f>Seniori!AE39</f>
        <v>0</v>
      </c>
      <c r="AF64" s="131">
        <f>Seniori!AF39</f>
        <v>0</v>
      </c>
      <c r="AG64" s="131">
        <f>Seniori!AG39</f>
        <v>0</v>
      </c>
      <c r="AH64" s="131">
        <f>Seniori!AH39</f>
        <v>0</v>
      </c>
      <c r="AI64" s="131">
        <f>Seniori!AI39</f>
        <v>0</v>
      </c>
      <c r="AJ64" s="131">
        <f>Seniori!AJ39</f>
        <v>0</v>
      </c>
      <c r="AK64" s="131">
        <f>Seniori!AK39</f>
        <v>0</v>
      </c>
      <c r="AL64" s="131">
        <f>Seniori!AL39</f>
        <v>0</v>
      </c>
      <c r="AM64" s="131">
        <f>Seniori!AM39</f>
        <v>0</v>
      </c>
      <c r="AN64" s="131">
        <f>Seniori!AN39</f>
        <v>0</v>
      </c>
      <c r="AO64" s="131">
        <f>Seniori!AO39</f>
        <v>0</v>
      </c>
      <c r="AP64" s="131">
        <f>Seniori!AP39</f>
        <v>0</v>
      </c>
      <c r="AQ64" s="131">
        <f>Seniori!AQ39</f>
        <v>0</v>
      </c>
      <c r="AR64" s="131">
        <f>Seniori!AR39</f>
        <v>0</v>
      </c>
      <c r="AS64" s="131">
        <f>Seniori!AS39</f>
        <v>0</v>
      </c>
      <c r="AT64" s="131">
        <f>Seniori!AT39</f>
        <v>0</v>
      </c>
      <c r="AU64" s="131">
        <f>Seniori!AU39</f>
        <v>0</v>
      </c>
      <c r="AV64" s="131">
        <f>Seniori!AV39</f>
        <v>0</v>
      </c>
      <c r="AW64" s="131">
        <f>Seniori!AW39</f>
        <v>0</v>
      </c>
      <c r="AX64" s="131">
        <f>Seniori!AX39</f>
        <v>0</v>
      </c>
      <c r="AY64" s="131">
        <f>Seniori!AY39</f>
        <v>0</v>
      </c>
      <c r="AZ64" s="131">
        <f>Seniori!AZ39</f>
        <v>0</v>
      </c>
      <c r="BA64" s="131">
        <f>Seniori!BA39</f>
        <v>0</v>
      </c>
      <c r="BB64" s="131">
        <f>Seniori!BB39</f>
        <v>0</v>
      </c>
      <c r="BC64" s="131">
        <f>Seniori!BC39</f>
        <v>0</v>
      </c>
      <c r="BD64" s="131">
        <f>Seniori!BD39</f>
        <v>0</v>
      </c>
      <c r="BE64" s="131">
        <f>Seniori!BE39</f>
        <v>0</v>
      </c>
      <c r="BF64" s="131">
        <f>Seniori!BF39</f>
        <v>0</v>
      </c>
      <c r="BG64" s="131">
        <f>Seniori!BG39</f>
        <v>0</v>
      </c>
      <c r="BH64" s="131">
        <f>Seniori!BH39</f>
        <v>0</v>
      </c>
      <c r="BI64" s="131">
        <f>Seniori!BI39</f>
        <v>0</v>
      </c>
      <c r="BJ64" s="131">
        <f>Seniori!BJ39</f>
        <v>0</v>
      </c>
      <c r="BK64" s="131">
        <f>Seniori!BK39</f>
        <v>0</v>
      </c>
      <c r="BL64" s="131">
        <f>Seniori!BL39</f>
        <v>0</v>
      </c>
      <c r="BM64" s="131">
        <f>Seniori!BM39</f>
        <v>0</v>
      </c>
      <c r="BN64" s="131">
        <f>Seniori!BN39</f>
        <v>0</v>
      </c>
      <c r="BO64" s="131">
        <f>Seniori!BO39</f>
        <v>0</v>
      </c>
      <c r="BP64" s="131">
        <f>Seniori!BP39</f>
        <v>0</v>
      </c>
      <c r="BQ64" s="131">
        <f>Seniori!BQ39</f>
        <v>0</v>
      </c>
      <c r="BR64" s="131">
        <f>Seniori!BR39</f>
        <v>0</v>
      </c>
      <c r="BS64" s="131">
        <f>Seniori!BS39</f>
        <v>0</v>
      </c>
      <c r="BT64" s="131">
        <f>Seniori!BT39</f>
        <v>0</v>
      </c>
      <c r="BU64" s="131">
        <f>Seniori!BU39</f>
        <v>0</v>
      </c>
      <c r="BV64" s="131">
        <f>Seniori!BV39</f>
        <v>0</v>
      </c>
      <c r="BW64" s="131">
        <f>Seniori!BW39</f>
        <v>0</v>
      </c>
      <c r="BX64" s="131">
        <f>Seniori!BX39</f>
        <v>0</v>
      </c>
      <c r="BY64" s="131">
        <f>Seniori!BY39</f>
        <v>0</v>
      </c>
      <c r="BZ64" s="131">
        <f>Seniori!BZ39</f>
        <v>0</v>
      </c>
      <c r="CA64" s="131">
        <f>Seniori!CA39</f>
        <v>0</v>
      </c>
      <c r="CB64" s="131">
        <f>Seniori!CB39</f>
        <v>0</v>
      </c>
      <c r="CC64" s="131">
        <f>Seniori!CC39</f>
        <v>0</v>
      </c>
      <c r="CD64" s="131">
        <f>Seniori!CD39</f>
        <v>0</v>
      </c>
      <c r="CE64" s="131">
        <f>Seniori!CE39</f>
        <v>0</v>
      </c>
      <c r="CF64" s="131">
        <f>Seniori!CF39</f>
        <v>0</v>
      </c>
      <c r="CG64" s="131">
        <f>Seniori!CG39</f>
        <v>0</v>
      </c>
      <c r="CH64" s="131">
        <f>Seniori!CH39</f>
        <v>0</v>
      </c>
      <c r="CI64" s="131">
        <f>Seniori!CI39</f>
        <v>0</v>
      </c>
      <c r="CJ64" s="131">
        <f>Seniori!CJ39</f>
        <v>0</v>
      </c>
      <c r="CK64" s="131">
        <f>Seniori!CK39</f>
        <v>0</v>
      </c>
      <c r="CL64" s="131">
        <f>Seniori!CL39</f>
        <v>0</v>
      </c>
      <c r="CM64" s="131">
        <f>Seniori!CM39</f>
        <v>0</v>
      </c>
      <c r="CN64" s="131">
        <f>Seniori!CN39</f>
        <v>0</v>
      </c>
      <c r="CO64" s="131">
        <f>Seniori!CO39</f>
        <v>0</v>
      </c>
      <c r="CP64" s="131">
        <f>Seniori!CP39</f>
        <v>0</v>
      </c>
      <c r="CQ64" s="131">
        <f>Seniori!CQ39</f>
        <v>0</v>
      </c>
      <c r="CR64" s="131">
        <f>Seniori!CR39</f>
        <v>0</v>
      </c>
      <c r="CS64" s="131">
        <f>Seniori!CS39</f>
        <v>0</v>
      </c>
      <c r="CT64" s="131">
        <f>Seniori!CT39</f>
        <v>0</v>
      </c>
      <c r="CU64" s="131">
        <f>Seniori!CU39</f>
        <v>0</v>
      </c>
      <c r="CV64" s="131">
        <f>Seniori!CV39</f>
        <v>0</v>
      </c>
      <c r="CW64" s="131">
        <f>Seniori!CW39</f>
        <v>0</v>
      </c>
      <c r="CX64" s="131">
        <f>Seniori!CX39</f>
        <v>0</v>
      </c>
      <c r="CY64" s="131">
        <f>Seniori!CY39</f>
        <v>0</v>
      </c>
      <c r="CZ64" s="131">
        <f>Seniori!CZ39</f>
        <v>0</v>
      </c>
      <c r="DA64" s="131">
        <f>Seniori!DA39</f>
        <v>0</v>
      </c>
      <c r="DB64" s="131">
        <f>Seniori!DB39</f>
        <v>0</v>
      </c>
      <c r="DC64" s="131">
        <f>Seniori!DC39</f>
        <v>0</v>
      </c>
      <c r="DD64" s="131">
        <f>Seniori!DD39</f>
        <v>0</v>
      </c>
      <c r="DE64" s="131">
        <f>Seniori!DE39</f>
        <v>0</v>
      </c>
      <c r="DF64" s="131">
        <f>Seniori!DF39</f>
        <v>0</v>
      </c>
      <c r="DG64" s="131">
        <f>Seniori!DG39</f>
        <v>0</v>
      </c>
      <c r="DH64" s="131">
        <f>Seniori!DH39</f>
        <v>0</v>
      </c>
      <c r="DI64" s="131">
        <f>Seniori!DI39</f>
        <v>0</v>
      </c>
      <c r="DJ64" s="131">
        <f>Seniori!DJ39</f>
        <v>0</v>
      </c>
      <c r="DK64" s="131">
        <f>Seniori!DK39</f>
        <v>0</v>
      </c>
      <c r="DL64" s="131">
        <f>Seniori!DL39</f>
        <v>0</v>
      </c>
      <c r="DM64" s="131">
        <f>Seniori!DM39</f>
        <v>0</v>
      </c>
      <c r="DN64" s="131">
        <f>Seniori!DN39</f>
        <v>0</v>
      </c>
      <c r="DO64" s="131">
        <f>Seniori!DO39</f>
        <v>0</v>
      </c>
      <c r="DP64" s="131">
        <f>Seniori!DP39</f>
        <v>0</v>
      </c>
      <c r="DQ64" s="131">
        <f>Seniori!DQ39</f>
        <v>0</v>
      </c>
      <c r="DR64" s="131">
        <f>Seniori!DR39</f>
        <v>0</v>
      </c>
      <c r="DS64" s="131">
        <f>Seniori!DS39</f>
        <v>0</v>
      </c>
      <c r="DT64" s="131">
        <f>Seniori!DT39</f>
        <v>0</v>
      </c>
      <c r="DU64" s="131">
        <f>Seniori!DU39</f>
        <v>0</v>
      </c>
      <c r="DV64" s="131">
        <f>Seniori!DV39</f>
        <v>0</v>
      </c>
      <c r="DW64" s="131">
        <f>Seniori!DW39</f>
        <v>0</v>
      </c>
      <c r="DX64" s="131">
        <f>Seniori!DX39</f>
        <v>0</v>
      </c>
      <c r="DY64" s="131">
        <f>Seniori!DY39</f>
        <v>0</v>
      </c>
      <c r="DZ64" s="131">
        <f>Seniori!DZ39</f>
        <v>0</v>
      </c>
      <c r="EA64" s="131">
        <f>Seniori!EA39</f>
        <v>0</v>
      </c>
      <c r="EB64" s="131">
        <f>Seniori!EB39</f>
        <v>0</v>
      </c>
      <c r="EC64" s="131">
        <f>Seniori!EC39</f>
        <v>0</v>
      </c>
      <c r="ED64" s="131">
        <f>Seniori!ED39</f>
        <v>0</v>
      </c>
      <c r="EE64" s="131">
        <f>Seniori!EE39</f>
        <v>0</v>
      </c>
      <c r="EF64" s="131">
        <f>Seniori!EF39</f>
        <v>0</v>
      </c>
      <c r="EG64" s="131">
        <f>Seniori!EG39</f>
        <v>0</v>
      </c>
      <c r="EH64" s="131">
        <f>Seniori!EH39</f>
        <v>0</v>
      </c>
      <c r="EI64" s="131">
        <f>Seniori!EI39</f>
        <v>0</v>
      </c>
      <c r="EJ64" s="131">
        <f>Seniori!EJ39</f>
        <v>0</v>
      </c>
      <c r="EK64" s="131">
        <f>Seniori!EK39</f>
        <v>0</v>
      </c>
      <c r="EL64" s="131">
        <f>Seniori!EL39</f>
        <v>0</v>
      </c>
      <c r="EM64" s="131">
        <f>Seniori!EM39</f>
        <v>0</v>
      </c>
      <c r="EN64" s="131">
        <f>Seniori!EN39</f>
        <v>0</v>
      </c>
      <c r="EO64" s="131">
        <f>Seniori!EO39</f>
        <v>0</v>
      </c>
      <c r="EP64" s="131">
        <f>Seniori!EP39</f>
        <v>0</v>
      </c>
      <c r="EQ64" s="131">
        <f>Seniori!EQ39</f>
        <v>0</v>
      </c>
      <c r="ER64" s="131">
        <f>Seniori!ER39</f>
        <v>0</v>
      </c>
      <c r="ES64" s="131">
        <f>Seniori!ES39</f>
        <v>0</v>
      </c>
      <c r="ET64" s="131">
        <f>Seniori!ET39</f>
        <v>0</v>
      </c>
      <c r="EU64" s="131">
        <f>Seniori!EU39</f>
        <v>0</v>
      </c>
      <c r="EV64" s="131">
        <f>Seniori!EV39</f>
        <v>0</v>
      </c>
      <c r="EW64" s="131">
        <f>Seniori!EW39</f>
        <v>0</v>
      </c>
      <c r="EX64" s="131">
        <f>Seniori!EX39</f>
        <v>0</v>
      </c>
      <c r="EY64" s="131">
        <f>Seniori!EY39</f>
        <v>0</v>
      </c>
      <c r="EZ64" s="131">
        <f>Seniori!EZ39</f>
        <v>0</v>
      </c>
      <c r="FA64" s="131">
        <f>Seniori!FA39</f>
        <v>0</v>
      </c>
      <c r="FB64" s="131">
        <f>Seniori!FB39</f>
        <v>0</v>
      </c>
      <c r="FC64" s="131">
        <f>Seniori!FC39</f>
        <v>0</v>
      </c>
      <c r="FD64" s="131">
        <f>Seniori!FD39</f>
        <v>0</v>
      </c>
      <c r="FE64" s="131">
        <f>Seniori!FE39</f>
        <v>0</v>
      </c>
      <c r="FF64" s="131">
        <f>Seniori!FF39</f>
        <v>0</v>
      </c>
      <c r="FG64" s="131">
        <f>Seniori!FG39</f>
        <v>0</v>
      </c>
      <c r="FH64" s="131">
        <f>Seniori!FH39</f>
        <v>0</v>
      </c>
      <c r="FI64" s="131">
        <f>Seniori!FI39</f>
        <v>0</v>
      </c>
      <c r="FJ64" s="131">
        <f>Seniori!FJ39</f>
        <v>0</v>
      </c>
      <c r="FK64" s="131">
        <f>Seniori!FK39</f>
        <v>0</v>
      </c>
      <c r="FL64" s="131">
        <f>Seniori!FL39</f>
        <v>0</v>
      </c>
      <c r="FM64" s="131">
        <f>Seniori!FM39</f>
        <v>0</v>
      </c>
      <c r="FN64" s="131">
        <f>Seniori!FN39</f>
        <v>0</v>
      </c>
      <c r="FO64" s="131">
        <f>Seniori!FO39</f>
        <v>0</v>
      </c>
      <c r="FP64" s="131">
        <f>Seniori!FP39</f>
        <v>0</v>
      </c>
      <c r="FQ64" s="131">
        <f>Seniori!FQ39</f>
        <v>0</v>
      </c>
      <c r="FR64" s="131">
        <f>Seniori!FR39</f>
        <v>0</v>
      </c>
      <c r="FS64" s="131">
        <f>Seniori!FS39</f>
        <v>0</v>
      </c>
      <c r="FT64" s="131">
        <f>Seniori!FT39</f>
        <v>0</v>
      </c>
      <c r="FU64" s="131">
        <f>Seniori!FU39</f>
        <v>0</v>
      </c>
      <c r="FV64" s="131">
        <f>Seniori!FV39</f>
        <v>0</v>
      </c>
      <c r="FW64" s="131">
        <f>Seniori!FW39</f>
        <v>0</v>
      </c>
      <c r="FX64" s="131">
        <f>Seniori!FX39</f>
        <v>0</v>
      </c>
      <c r="FY64" s="131">
        <f>Seniori!FY39</f>
        <v>0</v>
      </c>
      <c r="FZ64" s="131">
        <f>Seniori!FZ39</f>
        <v>0</v>
      </c>
      <c r="GA64" s="131">
        <f>Seniori!GA39</f>
        <v>0</v>
      </c>
      <c r="GB64" s="131">
        <f>Seniori!GB39</f>
        <v>0</v>
      </c>
      <c r="GC64" s="131">
        <f>Seniori!GC39</f>
        <v>0</v>
      </c>
      <c r="GD64" s="131">
        <f>Seniori!GD39</f>
        <v>0</v>
      </c>
      <c r="GE64" s="131">
        <f>Seniori!GE39</f>
        <v>0</v>
      </c>
      <c r="GF64" s="131">
        <f>Seniori!GF39</f>
        <v>0</v>
      </c>
      <c r="GG64" s="131">
        <f>Seniori!GG39</f>
        <v>0</v>
      </c>
      <c r="GH64" s="131">
        <f>Seniori!GH39</f>
        <v>0</v>
      </c>
      <c r="GI64" s="131">
        <f>Seniori!GI39</f>
        <v>0</v>
      </c>
      <c r="GJ64" s="131">
        <f>Seniori!GJ39</f>
        <v>0</v>
      </c>
      <c r="GK64" s="131">
        <f>Seniori!GK39</f>
        <v>0</v>
      </c>
      <c r="GL64" s="131">
        <f>Seniori!GL39</f>
        <v>0</v>
      </c>
      <c r="GM64" s="131">
        <f>Seniori!GM39</f>
        <v>0</v>
      </c>
      <c r="GN64" s="131">
        <f>Seniori!GN39</f>
        <v>0</v>
      </c>
      <c r="GO64" s="131">
        <f>Seniori!GO39</f>
        <v>0</v>
      </c>
      <c r="GP64" s="131">
        <f>Seniori!GP39</f>
        <v>0</v>
      </c>
      <c r="GQ64" s="131">
        <f>Seniori!GQ39</f>
        <v>0</v>
      </c>
      <c r="GR64" s="131">
        <f>Seniori!GR39</f>
        <v>0</v>
      </c>
      <c r="GS64" s="131">
        <f>Seniori!GS39</f>
        <v>0</v>
      </c>
      <c r="GT64" s="131">
        <f>Seniori!GT39</f>
        <v>0</v>
      </c>
      <c r="GU64" s="131">
        <f>Seniori!GU39</f>
        <v>0</v>
      </c>
      <c r="GV64" s="131">
        <f>Seniori!GV39</f>
        <v>0</v>
      </c>
      <c r="GW64" s="131">
        <f>Seniori!GW39</f>
        <v>0</v>
      </c>
      <c r="GX64" s="131">
        <f>Seniori!GX39</f>
        <v>0</v>
      </c>
      <c r="GY64" s="131">
        <f>Seniori!GY39</f>
        <v>0</v>
      </c>
      <c r="GZ64" s="131">
        <f>Seniori!GZ39</f>
        <v>0</v>
      </c>
      <c r="HA64" s="131">
        <f>Seniori!HA39</f>
        <v>0</v>
      </c>
      <c r="HB64" s="131">
        <f>Seniori!HB39</f>
        <v>0</v>
      </c>
      <c r="HC64" s="131">
        <f>Seniori!HC39</f>
        <v>0</v>
      </c>
      <c r="HD64" s="131">
        <f>Seniori!HD39</f>
        <v>0</v>
      </c>
      <c r="HE64" s="131">
        <f>Seniori!HE39</f>
        <v>0</v>
      </c>
      <c r="HF64" s="131">
        <f>Seniori!HF39</f>
        <v>0</v>
      </c>
      <c r="HG64" s="131">
        <f>Seniori!HG39</f>
        <v>0</v>
      </c>
      <c r="HH64" s="131">
        <f>Seniori!HH39</f>
        <v>0</v>
      </c>
      <c r="HI64" s="131">
        <f>Seniori!HI39</f>
        <v>0</v>
      </c>
      <c r="HJ64" s="131">
        <f>Seniori!HJ39</f>
        <v>0</v>
      </c>
      <c r="HK64" s="131">
        <f>Seniori!HK39</f>
        <v>0</v>
      </c>
      <c r="HL64" s="131">
        <f>Seniori!HL39</f>
        <v>0</v>
      </c>
      <c r="HM64" s="131">
        <f>Seniori!HM39</f>
        <v>0</v>
      </c>
      <c r="HN64" s="131">
        <f>Seniori!HN39</f>
        <v>0</v>
      </c>
      <c r="HO64" s="131">
        <f>Seniori!HO39</f>
        <v>0</v>
      </c>
      <c r="HP64" s="131">
        <f>Seniori!HP39</f>
        <v>0</v>
      </c>
      <c r="HQ64" s="131">
        <f>Seniori!HQ39</f>
        <v>0</v>
      </c>
      <c r="HR64" s="131">
        <f>Seniori!HR39</f>
        <v>0</v>
      </c>
      <c r="HS64" s="131">
        <f>Seniori!HS39</f>
        <v>0</v>
      </c>
      <c r="HT64" s="131">
        <f>Seniori!HT39</f>
        <v>0</v>
      </c>
      <c r="HU64" s="131">
        <f>Seniori!HU39</f>
        <v>0</v>
      </c>
      <c r="HV64" s="131">
        <f>Seniori!HV39</f>
        <v>0</v>
      </c>
      <c r="HW64" s="131">
        <f>Seniori!HW39</f>
        <v>0</v>
      </c>
      <c r="HX64" s="131">
        <f>Seniori!HX39</f>
        <v>0</v>
      </c>
      <c r="HY64" s="131">
        <f>Seniori!HY39</f>
        <v>0</v>
      </c>
      <c r="HZ64" s="131">
        <f>Seniori!HZ39</f>
        <v>0</v>
      </c>
      <c r="IA64" s="131">
        <f>Seniori!IA39</f>
        <v>0</v>
      </c>
      <c r="IB64" s="131">
        <f>Seniori!IB39</f>
        <v>0</v>
      </c>
      <c r="IC64" s="131">
        <f>Seniori!IC39</f>
        <v>0</v>
      </c>
      <c r="ID64" s="131">
        <f>Seniori!ID39</f>
        <v>0</v>
      </c>
      <c r="IE64" s="131">
        <f>Seniori!IE39</f>
        <v>4</v>
      </c>
      <c r="IF64" s="131">
        <f>Seniori!IF39</f>
        <v>0</v>
      </c>
      <c r="IG64" s="131">
        <f>Seniori!IG39</f>
        <v>0</v>
      </c>
      <c r="IH64" s="131">
        <f>Seniori!IH39</f>
        <v>0</v>
      </c>
      <c r="II64" s="131">
        <f>Seniori!II39</f>
        <v>0</v>
      </c>
      <c r="IJ64" s="131">
        <f>Seniori!IJ39</f>
        <v>0</v>
      </c>
      <c r="IK64" s="131">
        <f>Seniori!IK39</f>
        <v>0</v>
      </c>
      <c r="IL64" s="131">
        <f>Seniori!IL39</f>
        <v>0</v>
      </c>
      <c r="IM64" s="131">
        <f>Seniori!IM39</f>
        <v>0</v>
      </c>
      <c r="IN64" s="131">
        <f>Seniori!IN39</f>
        <v>0</v>
      </c>
      <c r="IO64" s="131">
        <f>Seniori!IO39</f>
        <v>0</v>
      </c>
      <c r="IP64" s="131">
        <f>Seniori!IP39</f>
        <v>0</v>
      </c>
      <c r="IQ64" s="131">
        <f>Seniori!IQ39</f>
        <v>0</v>
      </c>
      <c r="IR64" s="131">
        <f>Seniori!IR39</f>
        <v>0</v>
      </c>
      <c r="IS64" s="131">
        <f>Seniori!IS39</f>
        <v>0</v>
      </c>
      <c r="IT64" s="131">
        <f>Seniori!IT39</f>
        <v>0</v>
      </c>
      <c r="IU64" s="131">
        <f>Seniori!IU39</f>
        <v>0</v>
      </c>
      <c r="IV64" s="131">
        <f>Seniori!IV39</f>
        <v>0</v>
      </c>
      <c r="IW64" s="131">
        <f>Seniori!IW39</f>
        <v>0</v>
      </c>
      <c r="IX64" s="131">
        <f>Seniori!IX39</f>
        <v>0</v>
      </c>
      <c r="IY64" s="131">
        <f>Seniori!IY39</f>
        <v>0</v>
      </c>
      <c r="IZ64" s="131">
        <f>Seniori!IZ39</f>
        <v>0</v>
      </c>
      <c r="JA64" s="131">
        <f>Seniori!JA39</f>
        <v>0</v>
      </c>
      <c r="JB64" s="131">
        <f>Seniori!JB39</f>
        <v>15</v>
      </c>
      <c r="JC64" s="131">
        <f>Seniori!JC39</f>
        <v>0</v>
      </c>
      <c r="JD64" s="131">
        <f>Seniori!JD39</f>
        <v>0</v>
      </c>
      <c r="JE64" s="131">
        <f>Seniori!JE39</f>
        <v>0</v>
      </c>
      <c r="JF64" s="131">
        <f>Seniori!JF39</f>
        <v>0</v>
      </c>
      <c r="JG64" s="131">
        <f>Seniori!JG39</f>
        <v>0</v>
      </c>
      <c r="JH64" s="131">
        <f>Seniori!JH39</f>
        <v>13</v>
      </c>
      <c r="JI64" s="131">
        <f>Seniori!JI39</f>
        <v>0</v>
      </c>
      <c r="JJ64" s="131">
        <f>Seniori!JJ39</f>
        <v>0</v>
      </c>
      <c r="JK64" s="131">
        <f>Seniori!JK39</f>
        <v>0</v>
      </c>
      <c r="JL64" s="131">
        <f>Seniori!JL39</f>
        <v>0</v>
      </c>
      <c r="JM64" s="131">
        <f>Seniori!JM39</f>
        <v>0</v>
      </c>
      <c r="JN64" s="131">
        <f>Seniori!JN39</f>
        <v>0</v>
      </c>
      <c r="JO64" s="131">
        <f>Seniori!JO39</f>
        <v>0</v>
      </c>
      <c r="JP64" s="131">
        <f>Seniori!JP39</f>
        <v>0</v>
      </c>
      <c r="JQ64" s="131">
        <f>Seniori!JQ39</f>
        <v>0</v>
      </c>
      <c r="JR64" s="131">
        <f>Seniori!JR39</f>
        <v>0</v>
      </c>
      <c r="JS64" s="131">
        <f>Seniori!JS39</f>
        <v>0</v>
      </c>
      <c r="JT64" s="131">
        <f>Seniori!JT39</f>
        <v>0</v>
      </c>
      <c r="JU64" s="131">
        <f>Seniori!JU39</f>
        <v>0</v>
      </c>
      <c r="JV64" s="131">
        <f>Seniori!JV39</f>
        <v>0</v>
      </c>
      <c r="JW64" s="131">
        <f>Seniori!JW39</f>
        <v>0</v>
      </c>
      <c r="JX64" s="131">
        <f>Seniori!JX39</f>
        <v>0</v>
      </c>
      <c r="JY64" s="131">
        <f>Seniori!JY39</f>
        <v>0</v>
      </c>
      <c r="JZ64" s="131">
        <f>Seniori!JZ39</f>
        <v>0</v>
      </c>
      <c r="KA64" s="131">
        <f>Seniori!KA39</f>
        <v>0</v>
      </c>
      <c r="KB64" s="131">
        <f>Seniori!KB39</f>
        <v>0</v>
      </c>
      <c r="KC64" s="131">
        <f>Seniori!KC39</f>
        <v>0</v>
      </c>
      <c r="KD64" s="131">
        <f>Seniori!KD39</f>
        <v>0</v>
      </c>
      <c r="KE64" s="131">
        <f>Seniori!KE39</f>
        <v>0</v>
      </c>
      <c r="KF64" s="131">
        <f>Seniori!KF39</f>
        <v>0</v>
      </c>
      <c r="KG64" s="131">
        <f>Seniori!KG39</f>
        <v>0</v>
      </c>
      <c r="KH64" s="131">
        <f>Seniori!KH39</f>
        <v>0</v>
      </c>
      <c r="KI64" s="131">
        <f>Seniori!KI39</f>
        <v>0</v>
      </c>
      <c r="KJ64" s="131">
        <f>Seniori!KJ39</f>
        <v>0</v>
      </c>
      <c r="KK64" s="131">
        <f>Seniori!KK39</f>
        <v>0</v>
      </c>
      <c r="KL64" s="131">
        <f>Seniori!KL39</f>
        <v>0</v>
      </c>
      <c r="KM64" s="131">
        <f>Seniori!KM39</f>
        <v>0</v>
      </c>
      <c r="KN64" s="131">
        <f>Seniori!KN39</f>
        <v>0</v>
      </c>
      <c r="KO64" s="131">
        <f>Seniori!KO39</f>
        <v>0</v>
      </c>
      <c r="KP64" s="131">
        <f>Seniori!KP39</f>
        <v>0</v>
      </c>
      <c r="KQ64" s="131">
        <f>Seniori!KQ39</f>
        <v>0</v>
      </c>
      <c r="KR64" s="131">
        <f>Seniori!KR39</f>
        <v>0</v>
      </c>
      <c r="KS64" s="131">
        <f>Seniori!KS39</f>
        <v>0</v>
      </c>
      <c r="KT64" s="131">
        <f>Seniori!KT39</f>
        <v>0</v>
      </c>
      <c r="KU64" s="131">
        <f>Seniori!KU39</f>
        <v>0</v>
      </c>
      <c r="KV64" s="131">
        <f>Seniori!KV39</f>
        <v>0</v>
      </c>
      <c r="KW64" s="131">
        <f>Seniori!KW39</f>
        <v>0</v>
      </c>
      <c r="KX64" s="131">
        <f>Seniori!KX39</f>
        <v>0</v>
      </c>
      <c r="KY64" s="131">
        <f>Seniori!KY39</f>
        <v>0</v>
      </c>
      <c r="KZ64" s="131">
        <f>Seniori!KZ39</f>
        <v>0</v>
      </c>
      <c r="LA64" s="131">
        <f>Seniori!LA39</f>
        <v>0</v>
      </c>
      <c r="LB64" s="131">
        <f>Seniori!LB39</f>
        <v>0</v>
      </c>
      <c r="LC64" s="131">
        <f>Seniori!LC39</f>
        <v>0</v>
      </c>
      <c r="LD64" s="131">
        <f>Seniori!LD39</f>
        <v>0</v>
      </c>
      <c r="LE64" s="131">
        <f>Seniori!LE39</f>
        <v>0</v>
      </c>
      <c r="LF64" s="131">
        <f>Seniori!LF39</f>
        <v>0</v>
      </c>
      <c r="LG64" s="131">
        <f>Seniori!LG39</f>
        <v>0</v>
      </c>
      <c r="LH64" s="131">
        <f>Seniori!LH39</f>
        <v>0</v>
      </c>
      <c r="LI64" s="131">
        <f>Seniori!LI39</f>
        <v>0</v>
      </c>
      <c r="LJ64" s="131">
        <f>Seniori!LJ39</f>
        <v>0</v>
      </c>
      <c r="LK64" s="131">
        <f>Seniori!LK39</f>
        <v>0</v>
      </c>
      <c r="LL64" s="131">
        <f>Seniori!LL39</f>
        <v>0</v>
      </c>
      <c r="LM64" s="131">
        <f>Seniori!LM39</f>
        <v>0</v>
      </c>
      <c r="LN64" s="131">
        <f>Seniori!LN39</f>
        <v>0</v>
      </c>
      <c r="LO64" s="131">
        <f>Seniori!LO39</f>
        <v>0</v>
      </c>
      <c r="LP64" s="131">
        <f>Seniori!LP39</f>
        <v>0</v>
      </c>
      <c r="LQ64" s="131">
        <f>Seniori!LQ39</f>
        <v>0</v>
      </c>
      <c r="LR64" s="131">
        <f>Seniori!LR39</f>
        <v>0</v>
      </c>
      <c r="LS64" s="131">
        <f>Seniori!LS39</f>
        <v>0</v>
      </c>
      <c r="LT64" s="131">
        <f>Seniori!LT39</f>
        <v>0</v>
      </c>
      <c r="LU64" s="131">
        <f>Seniori!LU39</f>
        <v>0</v>
      </c>
      <c r="LV64" s="131">
        <f>Seniori!LV39</f>
        <v>0</v>
      </c>
      <c r="LW64" s="131">
        <f>Seniori!LW39</f>
        <v>0</v>
      </c>
      <c r="LX64" s="131">
        <f>Seniori!LX39</f>
        <v>0</v>
      </c>
      <c r="LY64" s="131">
        <f>Seniori!LY39</f>
        <v>0</v>
      </c>
      <c r="LZ64" s="131">
        <f>Seniori!LZ39</f>
        <v>0</v>
      </c>
      <c r="MA64" s="131">
        <f>Seniori!MA39</f>
        <v>0</v>
      </c>
      <c r="MB64" s="131">
        <f>Seniori!MB39</f>
        <v>0</v>
      </c>
      <c r="MC64" s="131">
        <f>Seniori!MC39</f>
        <v>0</v>
      </c>
      <c r="MD64" s="131">
        <f>Seniori!MD39</f>
        <v>0</v>
      </c>
      <c r="ME64" s="131">
        <f>Seniori!ME39</f>
        <v>0</v>
      </c>
    </row>
    <row r="65" spans="1:343" s="1" customFormat="1" ht="18" customHeight="1" x14ac:dyDescent="0.2">
      <c r="A65" s="12">
        <v>54</v>
      </c>
      <c r="B65" s="11" t="s">
        <v>21</v>
      </c>
      <c r="C65" s="1">
        <v>9871</v>
      </c>
      <c r="D65" s="1">
        <v>2012</v>
      </c>
      <c r="E65" t="s">
        <v>18</v>
      </c>
      <c r="F65" s="1">
        <v>6972</v>
      </c>
      <c r="G65" s="1" t="s">
        <v>222</v>
      </c>
      <c r="H65" t="s">
        <v>20</v>
      </c>
      <c r="I65" s="1">
        <f t="shared" si="7"/>
        <v>30</v>
      </c>
      <c r="J65" s="12">
        <f>Tabuľka3[[#This Row],[Stĺpec9]]</f>
        <v>30</v>
      </c>
      <c r="K65" s="131">
        <f>Seniori!K37</f>
        <v>0</v>
      </c>
      <c r="L65" s="131">
        <f>Seniori!L37</f>
        <v>0</v>
      </c>
      <c r="M65" s="131">
        <f>Seniori!M37</f>
        <v>0</v>
      </c>
      <c r="N65" s="131">
        <f>Seniori!N37</f>
        <v>0</v>
      </c>
      <c r="O65" s="131">
        <f>Seniori!O37</f>
        <v>0</v>
      </c>
      <c r="P65" s="131">
        <f>Seniori!P37</f>
        <v>0</v>
      </c>
      <c r="Q65" s="131">
        <f>Seniori!Q37</f>
        <v>0</v>
      </c>
      <c r="R65" s="131">
        <f>Seniori!R37</f>
        <v>0</v>
      </c>
      <c r="S65" s="131">
        <f>Seniori!S37</f>
        <v>0</v>
      </c>
      <c r="T65" s="131">
        <f>Seniori!T37</f>
        <v>0</v>
      </c>
      <c r="U65" s="131">
        <f>Seniori!U37</f>
        <v>0</v>
      </c>
      <c r="V65" s="131">
        <f>Seniori!V37</f>
        <v>0</v>
      </c>
      <c r="W65" s="131">
        <f>Seniori!W37</f>
        <v>0</v>
      </c>
      <c r="X65" s="131">
        <f>Seniori!X37</f>
        <v>0</v>
      </c>
      <c r="Y65" s="131">
        <f>Seniori!Y37</f>
        <v>0</v>
      </c>
      <c r="Z65" s="131">
        <f>Seniori!Z37</f>
        <v>0</v>
      </c>
      <c r="AA65" s="131">
        <f>Seniori!AA37</f>
        <v>0</v>
      </c>
      <c r="AB65" s="131">
        <f>Seniori!AB37</f>
        <v>0</v>
      </c>
      <c r="AC65" s="131">
        <f>Seniori!AC37</f>
        <v>0</v>
      </c>
      <c r="AD65" s="131">
        <f>Seniori!AD37</f>
        <v>0</v>
      </c>
      <c r="AE65" s="131">
        <f>Seniori!AE37</f>
        <v>0</v>
      </c>
      <c r="AF65" s="131">
        <f>Seniori!AF37</f>
        <v>0</v>
      </c>
      <c r="AG65" s="131">
        <f>Seniori!AG37</f>
        <v>0</v>
      </c>
      <c r="AH65" s="131">
        <f>Seniori!AH37</f>
        <v>0</v>
      </c>
      <c r="AI65" s="131">
        <f>Seniori!AI37</f>
        <v>0</v>
      </c>
      <c r="AJ65" s="131">
        <f>Seniori!AJ37</f>
        <v>0</v>
      </c>
      <c r="AK65" s="131">
        <f>Seniori!AK37</f>
        <v>0</v>
      </c>
      <c r="AL65" s="131">
        <f>Seniori!AL37</f>
        <v>0</v>
      </c>
      <c r="AM65" s="131">
        <f>Seniori!AM37</f>
        <v>0</v>
      </c>
      <c r="AN65" s="131">
        <f>Seniori!AN37</f>
        <v>0</v>
      </c>
      <c r="AO65" s="131">
        <f>Seniori!AO37</f>
        <v>0</v>
      </c>
      <c r="AP65" s="131">
        <f>Seniori!AP37</f>
        <v>0</v>
      </c>
      <c r="AQ65" s="131">
        <f>Seniori!AQ37</f>
        <v>0</v>
      </c>
      <c r="AR65" s="131">
        <f>Seniori!AR37</f>
        <v>0</v>
      </c>
      <c r="AS65" s="131">
        <f>Seniori!AS37</f>
        <v>0</v>
      </c>
      <c r="AT65" s="131">
        <f>Seniori!AT37</f>
        <v>0</v>
      </c>
      <c r="AU65" s="131">
        <f>Seniori!AU37</f>
        <v>0</v>
      </c>
      <c r="AV65" s="131">
        <f>Seniori!AV37</f>
        <v>0</v>
      </c>
      <c r="AW65" s="131">
        <f>Seniori!AW37</f>
        <v>15</v>
      </c>
      <c r="AX65" s="131">
        <f>Seniori!AX37</f>
        <v>0</v>
      </c>
      <c r="AY65" s="131">
        <f>Seniori!AY37</f>
        <v>0</v>
      </c>
      <c r="AZ65" s="131">
        <f>Seniori!AZ37</f>
        <v>0</v>
      </c>
      <c r="BA65" s="131">
        <f>Seniori!BA37</f>
        <v>0</v>
      </c>
      <c r="BB65" s="131">
        <f>Seniori!BB37</f>
        <v>0</v>
      </c>
      <c r="BC65" s="131">
        <f>Seniori!BC37</f>
        <v>0</v>
      </c>
      <c r="BD65" s="131">
        <f>Seniori!BD37</f>
        <v>0</v>
      </c>
      <c r="BE65" s="131">
        <f>Seniori!BE37</f>
        <v>15</v>
      </c>
      <c r="BF65" s="131">
        <f>Seniori!BF37</f>
        <v>0</v>
      </c>
      <c r="BG65" s="131">
        <f>Seniori!BG37</f>
        <v>0</v>
      </c>
      <c r="BH65" s="131">
        <f>Seniori!BH37</f>
        <v>0</v>
      </c>
      <c r="BI65" s="131">
        <f>Seniori!BI37</f>
        <v>0</v>
      </c>
      <c r="BJ65" s="131">
        <f>Seniori!BJ37</f>
        <v>0</v>
      </c>
      <c r="BK65" s="131">
        <f>Seniori!BK37</f>
        <v>0</v>
      </c>
      <c r="BL65" s="131">
        <f>Seniori!BL37</f>
        <v>0</v>
      </c>
      <c r="BM65" s="131">
        <f>Seniori!BM37</f>
        <v>0</v>
      </c>
      <c r="BN65" s="131">
        <f>Seniori!BN37</f>
        <v>0</v>
      </c>
      <c r="BO65" s="131">
        <f>Seniori!BO37</f>
        <v>0</v>
      </c>
      <c r="BP65" s="131">
        <f>Seniori!BP37</f>
        <v>0</v>
      </c>
      <c r="BQ65" s="131">
        <f>Seniori!BQ37</f>
        <v>0</v>
      </c>
      <c r="BR65" s="131">
        <f>Seniori!BR37</f>
        <v>0</v>
      </c>
      <c r="BS65" s="131">
        <f>Seniori!BS37</f>
        <v>0</v>
      </c>
      <c r="BT65" s="131">
        <f>Seniori!BT37</f>
        <v>0</v>
      </c>
      <c r="BU65" s="131">
        <f>Seniori!BU37</f>
        <v>0</v>
      </c>
      <c r="BV65" s="131">
        <f>Seniori!BV37</f>
        <v>0</v>
      </c>
      <c r="BW65" s="131">
        <f>Seniori!BW37</f>
        <v>0</v>
      </c>
      <c r="BX65" s="131">
        <f>Seniori!BX37</f>
        <v>0</v>
      </c>
      <c r="BY65" s="131">
        <f>Seniori!BY37</f>
        <v>0</v>
      </c>
      <c r="BZ65" s="131">
        <f>Seniori!BZ37</f>
        <v>0</v>
      </c>
      <c r="CA65" s="131">
        <f>Seniori!CA37</f>
        <v>0</v>
      </c>
      <c r="CB65" s="131">
        <f>Seniori!CB37</f>
        <v>0</v>
      </c>
      <c r="CC65" s="131">
        <f>Seniori!CC37</f>
        <v>0</v>
      </c>
      <c r="CD65" s="131">
        <f>Seniori!CD37</f>
        <v>0</v>
      </c>
      <c r="CE65" s="131">
        <f>Seniori!CE37</f>
        <v>0</v>
      </c>
      <c r="CF65" s="131">
        <f>Seniori!CF37</f>
        <v>0</v>
      </c>
      <c r="CG65" s="131">
        <f>Seniori!CG37</f>
        <v>0</v>
      </c>
      <c r="CH65" s="131">
        <f>Seniori!CH37</f>
        <v>0</v>
      </c>
      <c r="CI65" s="131">
        <f>Seniori!CI37</f>
        <v>0</v>
      </c>
      <c r="CJ65" s="131">
        <f>Seniori!CJ37</f>
        <v>0</v>
      </c>
      <c r="CK65" s="131">
        <f>Seniori!CK37</f>
        <v>0</v>
      </c>
      <c r="CL65" s="131">
        <f>Seniori!CL37</f>
        <v>0</v>
      </c>
      <c r="CM65" s="131">
        <f>Seniori!CM37</f>
        <v>0</v>
      </c>
      <c r="CN65" s="131">
        <f>Seniori!CN37</f>
        <v>0</v>
      </c>
      <c r="CO65" s="131">
        <f>Seniori!CO37</f>
        <v>0</v>
      </c>
      <c r="CP65" s="131">
        <f>Seniori!CP37</f>
        <v>0</v>
      </c>
      <c r="CQ65" s="131">
        <f>Seniori!CQ37</f>
        <v>0</v>
      </c>
      <c r="CR65" s="131">
        <f>Seniori!CR37</f>
        <v>0</v>
      </c>
      <c r="CS65" s="131">
        <f>Seniori!CS37</f>
        <v>0</v>
      </c>
      <c r="CT65" s="131">
        <f>Seniori!CT37</f>
        <v>0</v>
      </c>
      <c r="CU65" s="131">
        <f>Seniori!CU37</f>
        <v>0</v>
      </c>
      <c r="CV65" s="131">
        <f>Seniori!CV37</f>
        <v>0</v>
      </c>
      <c r="CW65" s="131">
        <f>Seniori!CW37</f>
        <v>0</v>
      </c>
      <c r="CX65" s="131">
        <f>Seniori!CX37</f>
        <v>0</v>
      </c>
      <c r="CY65" s="131">
        <f>Seniori!CY37</f>
        <v>0</v>
      </c>
      <c r="CZ65" s="131">
        <f>Seniori!CZ37</f>
        <v>0</v>
      </c>
      <c r="DA65" s="131">
        <f>Seniori!DA37</f>
        <v>0</v>
      </c>
      <c r="DB65" s="131">
        <f>Seniori!DB37</f>
        <v>0</v>
      </c>
      <c r="DC65" s="131">
        <f>Seniori!DC37</f>
        <v>0</v>
      </c>
      <c r="DD65" s="131">
        <f>Seniori!DD37</f>
        <v>0</v>
      </c>
      <c r="DE65" s="131">
        <f>Seniori!DE37</f>
        <v>0</v>
      </c>
      <c r="DF65" s="131">
        <f>Seniori!DF37</f>
        <v>0</v>
      </c>
      <c r="DG65" s="131">
        <f>Seniori!DG37</f>
        <v>0</v>
      </c>
      <c r="DH65" s="131">
        <f>Seniori!DH37</f>
        <v>0</v>
      </c>
      <c r="DI65" s="131">
        <f>Seniori!DI37</f>
        <v>0</v>
      </c>
      <c r="DJ65" s="131">
        <f>Seniori!DJ37</f>
        <v>0</v>
      </c>
      <c r="DK65" s="131">
        <f>Seniori!DK37</f>
        <v>0</v>
      </c>
      <c r="DL65" s="131">
        <f>Seniori!DL37</f>
        <v>0</v>
      </c>
      <c r="DM65" s="131">
        <f>Seniori!DM37</f>
        <v>0</v>
      </c>
      <c r="DN65" s="131">
        <f>Seniori!DN37</f>
        <v>0</v>
      </c>
      <c r="DO65" s="131">
        <f>Seniori!DO37</f>
        <v>0</v>
      </c>
      <c r="DP65" s="131">
        <f>Seniori!DP37</f>
        <v>0</v>
      </c>
      <c r="DQ65" s="131">
        <f>Seniori!DQ37</f>
        <v>0</v>
      </c>
      <c r="DR65" s="131">
        <f>Seniori!DR37</f>
        <v>0</v>
      </c>
      <c r="DS65" s="131">
        <f>Seniori!DS37</f>
        <v>0</v>
      </c>
      <c r="DT65" s="131">
        <f>Seniori!DT37</f>
        <v>0</v>
      </c>
      <c r="DU65" s="131">
        <f>Seniori!DU37</f>
        <v>0</v>
      </c>
      <c r="DV65" s="131">
        <f>Seniori!DV37</f>
        <v>0</v>
      </c>
      <c r="DW65" s="131">
        <f>Seniori!DW37</f>
        <v>0</v>
      </c>
      <c r="DX65" s="131">
        <f>Seniori!DX37</f>
        <v>0</v>
      </c>
      <c r="DY65" s="131">
        <f>Seniori!DY37</f>
        <v>0</v>
      </c>
      <c r="DZ65" s="131">
        <f>Seniori!DZ37</f>
        <v>0</v>
      </c>
      <c r="EA65" s="131">
        <f>Seniori!EA37</f>
        <v>0</v>
      </c>
      <c r="EB65" s="131">
        <f>Seniori!EB37</f>
        <v>0</v>
      </c>
      <c r="EC65" s="131">
        <f>Seniori!EC37</f>
        <v>0</v>
      </c>
      <c r="ED65" s="131">
        <f>Seniori!ED37</f>
        <v>0</v>
      </c>
      <c r="EE65" s="131">
        <f>Seniori!EE37</f>
        <v>0</v>
      </c>
      <c r="EF65" s="131">
        <f>Seniori!EF37</f>
        <v>0</v>
      </c>
      <c r="EG65" s="131">
        <f>Seniori!EG37</f>
        <v>0</v>
      </c>
      <c r="EH65" s="131">
        <f>Seniori!EH37</f>
        <v>0</v>
      </c>
      <c r="EI65" s="131">
        <f>Seniori!EI37</f>
        <v>0</v>
      </c>
      <c r="EJ65" s="131">
        <f>Seniori!EJ37</f>
        <v>0</v>
      </c>
      <c r="EK65" s="131">
        <f>Seniori!EK37</f>
        <v>0</v>
      </c>
      <c r="EL65" s="131">
        <f>Seniori!EL37</f>
        <v>0</v>
      </c>
      <c r="EM65" s="131">
        <f>Seniori!EM37</f>
        <v>0</v>
      </c>
      <c r="EN65" s="131">
        <f>Seniori!EN37</f>
        <v>0</v>
      </c>
      <c r="EO65" s="131">
        <f>Seniori!EO37</f>
        <v>0</v>
      </c>
      <c r="EP65" s="131">
        <f>Seniori!EP37</f>
        <v>0</v>
      </c>
      <c r="EQ65" s="131">
        <f>Seniori!EQ37</f>
        <v>0</v>
      </c>
      <c r="ER65" s="131">
        <f>Seniori!ER37</f>
        <v>0</v>
      </c>
      <c r="ES65" s="131">
        <f>Seniori!ES37</f>
        <v>0</v>
      </c>
      <c r="ET65" s="131">
        <f>Seniori!ET37</f>
        <v>0</v>
      </c>
      <c r="EU65" s="131">
        <f>Seniori!EU37</f>
        <v>0</v>
      </c>
      <c r="EV65" s="131">
        <f>Seniori!EV37</f>
        <v>0</v>
      </c>
      <c r="EW65" s="131">
        <f>Seniori!EW37</f>
        <v>0</v>
      </c>
      <c r="EX65" s="131">
        <f>Seniori!EX37</f>
        <v>0</v>
      </c>
      <c r="EY65" s="131">
        <f>Seniori!EY37</f>
        <v>0</v>
      </c>
      <c r="EZ65" s="131">
        <f>Seniori!EZ37</f>
        <v>0</v>
      </c>
      <c r="FA65" s="131">
        <f>Seniori!FA37</f>
        <v>0</v>
      </c>
      <c r="FB65" s="131">
        <f>Seniori!FB37</f>
        <v>0</v>
      </c>
      <c r="FC65" s="131">
        <f>Seniori!FC37</f>
        <v>0</v>
      </c>
      <c r="FD65" s="131">
        <f>Seniori!FD37</f>
        <v>0</v>
      </c>
      <c r="FE65" s="131">
        <f>Seniori!FE37</f>
        <v>0</v>
      </c>
      <c r="FF65" s="131">
        <f>Seniori!FF37</f>
        <v>0</v>
      </c>
      <c r="FG65" s="131">
        <f>Seniori!FG37</f>
        <v>0</v>
      </c>
      <c r="FH65" s="131">
        <f>Seniori!FH37</f>
        <v>0</v>
      </c>
      <c r="FI65" s="131">
        <f>Seniori!FI37</f>
        <v>0</v>
      </c>
      <c r="FJ65" s="131">
        <f>Seniori!FJ37</f>
        <v>0</v>
      </c>
      <c r="FK65" s="131">
        <f>Seniori!FK37</f>
        <v>0</v>
      </c>
      <c r="FL65" s="131">
        <f>Seniori!FL37</f>
        <v>0</v>
      </c>
      <c r="FM65" s="131">
        <f>Seniori!FM37</f>
        <v>0</v>
      </c>
      <c r="FN65" s="131">
        <f>Seniori!FN37</f>
        <v>0</v>
      </c>
      <c r="FO65" s="131">
        <f>Seniori!FO37</f>
        <v>0</v>
      </c>
      <c r="FP65" s="131">
        <f>Seniori!FP37</f>
        <v>0</v>
      </c>
      <c r="FQ65" s="131">
        <f>Seniori!FQ37</f>
        <v>0</v>
      </c>
      <c r="FR65" s="131">
        <f>Seniori!FR37</f>
        <v>0</v>
      </c>
      <c r="FS65" s="131">
        <f>Seniori!FS37</f>
        <v>0</v>
      </c>
      <c r="FT65" s="131">
        <f>Seniori!FT37</f>
        <v>0</v>
      </c>
      <c r="FU65" s="131">
        <f>Seniori!FU37</f>
        <v>0</v>
      </c>
      <c r="FV65" s="131">
        <f>Seniori!FV37</f>
        <v>0</v>
      </c>
      <c r="FW65" s="131">
        <f>Seniori!FW37</f>
        <v>0</v>
      </c>
      <c r="FX65" s="131">
        <f>Seniori!FX37</f>
        <v>0</v>
      </c>
      <c r="FY65" s="131">
        <f>Seniori!FY37</f>
        <v>0</v>
      </c>
      <c r="FZ65" s="131">
        <f>Seniori!FZ37</f>
        <v>0</v>
      </c>
      <c r="GA65" s="131">
        <f>Seniori!GA37</f>
        <v>0</v>
      </c>
      <c r="GB65" s="131">
        <f>Seniori!GB37</f>
        <v>0</v>
      </c>
      <c r="GC65" s="131">
        <f>Seniori!GC37</f>
        <v>0</v>
      </c>
      <c r="GD65" s="131">
        <f>Seniori!GD37</f>
        <v>0</v>
      </c>
      <c r="GE65" s="131">
        <f>Seniori!GE37</f>
        <v>0</v>
      </c>
      <c r="GF65" s="131">
        <f>Seniori!GF37</f>
        <v>0</v>
      </c>
      <c r="GG65" s="131">
        <f>Seniori!GG37</f>
        <v>0</v>
      </c>
      <c r="GH65" s="131">
        <f>Seniori!GH37</f>
        <v>0</v>
      </c>
      <c r="GI65" s="131">
        <f>Seniori!GI37</f>
        <v>0</v>
      </c>
      <c r="GJ65" s="131">
        <f>Seniori!GJ37</f>
        <v>0</v>
      </c>
      <c r="GK65" s="131">
        <f>Seniori!GK37</f>
        <v>0</v>
      </c>
      <c r="GL65" s="131">
        <f>Seniori!GL37</f>
        <v>0</v>
      </c>
      <c r="GM65" s="131">
        <f>Seniori!GM37</f>
        <v>0</v>
      </c>
      <c r="GN65" s="131">
        <f>Seniori!GN37</f>
        <v>0</v>
      </c>
      <c r="GO65" s="131">
        <f>Seniori!GO37</f>
        <v>0</v>
      </c>
      <c r="GP65" s="131">
        <f>Seniori!GP37</f>
        <v>0</v>
      </c>
      <c r="GQ65" s="131">
        <f>Seniori!GQ37</f>
        <v>0</v>
      </c>
      <c r="GR65" s="131">
        <f>Seniori!GR37</f>
        <v>0</v>
      </c>
      <c r="GS65" s="131">
        <f>Seniori!GS37</f>
        <v>0</v>
      </c>
      <c r="GT65" s="131">
        <f>Seniori!GT37</f>
        <v>0</v>
      </c>
      <c r="GU65" s="131">
        <f>Seniori!GU37</f>
        <v>0</v>
      </c>
      <c r="GV65" s="131">
        <f>Seniori!GV37</f>
        <v>0</v>
      </c>
      <c r="GW65" s="131">
        <f>Seniori!GW37</f>
        <v>0</v>
      </c>
      <c r="GX65" s="131">
        <f>Seniori!GX37</f>
        <v>0</v>
      </c>
      <c r="GY65" s="131">
        <f>Seniori!GY37</f>
        <v>0</v>
      </c>
      <c r="GZ65" s="131">
        <f>Seniori!GZ37</f>
        <v>0</v>
      </c>
      <c r="HA65" s="131">
        <f>Seniori!HA37</f>
        <v>0</v>
      </c>
      <c r="HB65" s="131">
        <f>Seniori!HB37</f>
        <v>0</v>
      </c>
      <c r="HC65" s="131">
        <f>Seniori!HC37</f>
        <v>0</v>
      </c>
      <c r="HD65" s="131">
        <f>Seniori!HD37</f>
        <v>0</v>
      </c>
      <c r="HE65" s="131">
        <f>Seniori!HE37</f>
        <v>0</v>
      </c>
      <c r="HF65" s="131">
        <f>Seniori!HF37</f>
        <v>0</v>
      </c>
      <c r="HG65" s="131">
        <f>Seniori!HG37</f>
        <v>0</v>
      </c>
      <c r="HH65" s="131">
        <f>Seniori!HH37</f>
        <v>0</v>
      </c>
      <c r="HI65" s="131">
        <f>Seniori!HI37</f>
        <v>0</v>
      </c>
      <c r="HJ65" s="131">
        <f>Seniori!HJ37</f>
        <v>0</v>
      </c>
      <c r="HK65" s="131">
        <f>Seniori!HK37</f>
        <v>0</v>
      </c>
      <c r="HL65" s="131">
        <f>Seniori!HL37</f>
        <v>0</v>
      </c>
      <c r="HM65" s="131">
        <f>Seniori!HM37</f>
        <v>0</v>
      </c>
      <c r="HN65" s="131">
        <f>Seniori!HN37</f>
        <v>0</v>
      </c>
      <c r="HO65" s="131">
        <f>Seniori!HO37</f>
        <v>0</v>
      </c>
      <c r="HP65" s="131">
        <f>Seniori!HP37</f>
        <v>0</v>
      </c>
      <c r="HQ65" s="131">
        <f>Seniori!HQ37</f>
        <v>0</v>
      </c>
      <c r="HR65" s="131">
        <f>Seniori!HR37</f>
        <v>0</v>
      </c>
      <c r="HS65" s="131">
        <f>Seniori!HS37</f>
        <v>0</v>
      </c>
      <c r="HT65" s="131">
        <f>Seniori!HT37</f>
        <v>0</v>
      </c>
      <c r="HU65" s="131">
        <f>Seniori!HU37</f>
        <v>0</v>
      </c>
      <c r="HV65" s="131">
        <f>Seniori!HV37</f>
        <v>0</v>
      </c>
      <c r="HW65" s="131">
        <f>Seniori!HW37</f>
        <v>0</v>
      </c>
      <c r="HX65" s="131">
        <f>Seniori!HX37</f>
        <v>0</v>
      </c>
      <c r="HY65" s="131">
        <f>Seniori!HY37</f>
        <v>0</v>
      </c>
      <c r="HZ65" s="131">
        <f>Seniori!HZ37</f>
        <v>0</v>
      </c>
      <c r="IA65" s="131">
        <f>Seniori!IA37</f>
        <v>0</v>
      </c>
      <c r="IB65" s="131">
        <f>Seniori!IB37</f>
        <v>0</v>
      </c>
      <c r="IC65" s="131">
        <f>Seniori!IC37</f>
        <v>0</v>
      </c>
      <c r="ID65" s="131">
        <f>Seniori!ID37</f>
        <v>0</v>
      </c>
      <c r="IE65" s="131">
        <f>Seniori!IE37</f>
        <v>0</v>
      </c>
      <c r="IF65" s="131">
        <f>Seniori!IF37</f>
        <v>0</v>
      </c>
      <c r="IG65" s="131">
        <f>Seniori!IG37</f>
        <v>0</v>
      </c>
      <c r="IH65" s="131">
        <f>Seniori!IH37</f>
        <v>0</v>
      </c>
      <c r="II65" s="131">
        <f>Seniori!II37</f>
        <v>0</v>
      </c>
      <c r="IJ65" s="131">
        <f>Seniori!IJ37</f>
        <v>0</v>
      </c>
      <c r="IK65" s="131">
        <f>Seniori!IK37</f>
        <v>0</v>
      </c>
      <c r="IL65" s="131">
        <f>Seniori!IL37</f>
        <v>0</v>
      </c>
      <c r="IM65" s="131">
        <f>Seniori!IM37</f>
        <v>0</v>
      </c>
      <c r="IN65" s="131">
        <f>Seniori!IN37</f>
        <v>0</v>
      </c>
      <c r="IO65" s="131">
        <f>Seniori!IO37</f>
        <v>0</v>
      </c>
      <c r="IP65" s="131">
        <f>Seniori!IP37</f>
        <v>0</v>
      </c>
      <c r="IQ65" s="131">
        <f>Seniori!IQ37</f>
        <v>0</v>
      </c>
      <c r="IR65" s="131">
        <f>Seniori!IR37</f>
        <v>0</v>
      </c>
      <c r="IS65" s="131">
        <f>Seniori!IS37</f>
        <v>0</v>
      </c>
      <c r="IT65" s="131">
        <f>Seniori!IT37</f>
        <v>0</v>
      </c>
      <c r="IU65" s="131">
        <f>Seniori!IU37</f>
        <v>0</v>
      </c>
      <c r="IV65" s="131">
        <f>Seniori!IV37</f>
        <v>0</v>
      </c>
      <c r="IW65" s="131">
        <f>Seniori!IW37</f>
        <v>0</v>
      </c>
      <c r="IX65" s="131">
        <f>Seniori!IX37</f>
        <v>0</v>
      </c>
      <c r="IY65" s="131">
        <f>Seniori!IY37</f>
        <v>0</v>
      </c>
      <c r="IZ65" s="131">
        <f>Seniori!IZ37</f>
        <v>0</v>
      </c>
      <c r="JA65" s="131">
        <f>Seniori!JA37</f>
        <v>0</v>
      </c>
      <c r="JB65" s="131">
        <f>Seniori!JB37</f>
        <v>0</v>
      </c>
      <c r="JC65" s="131">
        <f>Seniori!JC37</f>
        <v>0</v>
      </c>
      <c r="JD65" s="131">
        <f>Seniori!JD37</f>
        <v>0</v>
      </c>
      <c r="JE65" s="131">
        <f>Seniori!JE37</f>
        <v>0</v>
      </c>
      <c r="JF65" s="131">
        <f>Seniori!JF37</f>
        <v>0</v>
      </c>
      <c r="JG65" s="131">
        <f>Seniori!JG37</f>
        <v>0</v>
      </c>
      <c r="JH65" s="131">
        <f>Seniori!JH37</f>
        <v>0</v>
      </c>
      <c r="JI65" s="131">
        <f>Seniori!JI37</f>
        <v>0</v>
      </c>
      <c r="JJ65" s="131">
        <f>Seniori!JJ37</f>
        <v>0</v>
      </c>
      <c r="JK65" s="131">
        <f>Seniori!JK37</f>
        <v>0</v>
      </c>
      <c r="JL65" s="131">
        <f>Seniori!JL37</f>
        <v>0</v>
      </c>
      <c r="JM65" s="131">
        <f>Seniori!JM37</f>
        <v>0</v>
      </c>
      <c r="JN65" s="131">
        <f>Seniori!JN37</f>
        <v>0</v>
      </c>
      <c r="JO65" s="131">
        <f>Seniori!JO37</f>
        <v>0</v>
      </c>
      <c r="JP65" s="131">
        <f>Seniori!JP37</f>
        <v>0</v>
      </c>
      <c r="JQ65" s="131">
        <f>Seniori!JQ37</f>
        <v>0</v>
      </c>
      <c r="JR65" s="131">
        <f>Seniori!JR37</f>
        <v>0</v>
      </c>
      <c r="JS65" s="131">
        <f>Seniori!JS37</f>
        <v>0</v>
      </c>
      <c r="JT65" s="131">
        <f>Seniori!JT37</f>
        <v>0</v>
      </c>
      <c r="JU65" s="131">
        <f>Seniori!JU37</f>
        <v>0</v>
      </c>
      <c r="JV65" s="131">
        <f>Seniori!JV37</f>
        <v>0</v>
      </c>
      <c r="JW65" s="131">
        <f>Seniori!JW37</f>
        <v>0</v>
      </c>
      <c r="JX65" s="131">
        <f>Seniori!JX37</f>
        <v>0</v>
      </c>
      <c r="JY65" s="131">
        <f>Seniori!JY37</f>
        <v>0</v>
      </c>
      <c r="JZ65" s="131">
        <f>Seniori!JZ37</f>
        <v>0</v>
      </c>
      <c r="KA65" s="131">
        <f>Seniori!KA37</f>
        <v>0</v>
      </c>
      <c r="KB65" s="131">
        <f>Seniori!KB37</f>
        <v>0</v>
      </c>
      <c r="KC65" s="131">
        <f>Seniori!KC37</f>
        <v>0</v>
      </c>
      <c r="KD65" s="131">
        <f>Seniori!KD37</f>
        <v>0</v>
      </c>
      <c r="KE65" s="131">
        <f>Seniori!KE37</f>
        <v>0</v>
      </c>
      <c r="KF65" s="131">
        <f>Seniori!KF37</f>
        <v>0</v>
      </c>
      <c r="KG65" s="131">
        <f>Seniori!KG37</f>
        <v>0</v>
      </c>
      <c r="KH65" s="131">
        <f>Seniori!KH37</f>
        <v>0</v>
      </c>
      <c r="KI65" s="131">
        <f>Seniori!KI37</f>
        <v>0</v>
      </c>
      <c r="KJ65" s="131">
        <f>Seniori!KJ37</f>
        <v>0</v>
      </c>
      <c r="KK65" s="131">
        <f>Seniori!KK37</f>
        <v>0</v>
      </c>
      <c r="KL65" s="131">
        <f>Seniori!KL37</f>
        <v>0</v>
      </c>
      <c r="KM65" s="131">
        <f>Seniori!KM37</f>
        <v>0</v>
      </c>
      <c r="KN65" s="131">
        <f>Seniori!KN37</f>
        <v>0</v>
      </c>
      <c r="KO65" s="131">
        <f>Seniori!KO37</f>
        <v>0</v>
      </c>
      <c r="KP65" s="131">
        <f>Seniori!KP37</f>
        <v>0</v>
      </c>
      <c r="KQ65" s="131">
        <f>Seniori!KQ37</f>
        <v>0</v>
      </c>
      <c r="KR65" s="131">
        <f>Seniori!KR37</f>
        <v>0</v>
      </c>
      <c r="KS65" s="131">
        <f>Seniori!KS37</f>
        <v>0</v>
      </c>
      <c r="KT65" s="131">
        <f>Seniori!KT37</f>
        <v>0</v>
      </c>
      <c r="KU65" s="131">
        <f>Seniori!KU37</f>
        <v>0</v>
      </c>
      <c r="KV65" s="131">
        <f>Seniori!KV37</f>
        <v>0</v>
      </c>
      <c r="KW65" s="131">
        <f>Seniori!KW37</f>
        <v>0</v>
      </c>
      <c r="KX65" s="131">
        <f>Seniori!KX37</f>
        <v>0</v>
      </c>
      <c r="KY65" s="131">
        <f>Seniori!KY37</f>
        <v>0</v>
      </c>
      <c r="KZ65" s="131">
        <f>Seniori!KZ37</f>
        <v>0</v>
      </c>
      <c r="LA65" s="131">
        <f>Seniori!LA37</f>
        <v>0</v>
      </c>
      <c r="LB65" s="131">
        <f>Seniori!LB37</f>
        <v>0</v>
      </c>
      <c r="LC65" s="131">
        <f>Seniori!LC37</f>
        <v>0</v>
      </c>
      <c r="LD65" s="131">
        <f>Seniori!LD37</f>
        <v>0</v>
      </c>
      <c r="LE65" s="131">
        <f>Seniori!LE37</f>
        <v>0</v>
      </c>
      <c r="LF65" s="131">
        <f>Seniori!LF37</f>
        <v>0</v>
      </c>
      <c r="LG65" s="131">
        <f>Seniori!LG37</f>
        <v>0</v>
      </c>
      <c r="LH65" s="131">
        <f>Seniori!LH37</f>
        <v>0</v>
      </c>
      <c r="LI65" s="131">
        <f>Seniori!LI37</f>
        <v>0</v>
      </c>
      <c r="LJ65" s="131">
        <f>Seniori!LJ37</f>
        <v>0</v>
      </c>
      <c r="LK65" s="131">
        <f>Seniori!LK37</f>
        <v>0</v>
      </c>
      <c r="LL65" s="131">
        <f>Seniori!LL37</f>
        <v>0</v>
      </c>
      <c r="LM65" s="131">
        <f>Seniori!LM37</f>
        <v>0</v>
      </c>
      <c r="LN65" s="131">
        <f>Seniori!LN37</f>
        <v>0</v>
      </c>
      <c r="LO65" s="131">
        <f>Seniori!LO37</f>
        <v>0</v>
      </c>
      <c r="LP65" s="131">
        <f>Seniori!LP37</f>
        <v>0</v>
      </c>
      <c r="LQ65" s="131">
        <f>Seniori!LQ37</f>
        <v>0</v>
      </c>
      <c r="LR65" s="131">
        <f>Seniori!LR37</f>
        <v>0</v>
      </c>
      <c r="LS65" s="131">
        <f>Seniori!LS37</f>
        <v>0</v>
      </c>
      <c r="LT65" s="131">
        <f>Seniori!LT37</f>
        <v>0</v>
      </c>
      <c r="LU65" s="131">
        <f>Seniori!LU37</f>
        <v>0</v>
      </c>
      <c r="LV65" s="131">
        <f>Seniori!LV37</f>
        <v>0</v>
      </c>
      <c r="LW65" s="131">
        <f>Seniori!LW37</f>
        <v>0</v>
      </c>
      <c r="LX65" s="131">
        <f>Seniori!LX37</f>
        <v>0</v>
      </c>
      <c r="LY65" s="131">
        <f>Seniori!LY37</f>
        <v>0</v>
      </c>
      <c r="LZ65" s="131">
        <f>Seniori!LZ37</f>
        <v>0</v>
      </c>
      <c r="MA65" s="131">
        <f>Seniori!MA37</f>
        <v>0</v>
      </c>
      <c r="MB65" s="131">
        <f>Seniori!MB37</f>
        <v>0</v>
      </c>
      <c r="MC65" s="131">
        <f>Seniori!MC37</f>
        <v>0</v>
      </c>
      <c r="MD65" s="131">
        <f>Seniori!MD37</f>
        <v>0</v>
      </c>
      <c r="ME65" s="131">
        <f>Seniori!ME37</f>
        <v>0</v>
      </c>
    </row>
    <row r="66" spans="1:343" s="1" customFormat="1" ht="18" customHeight="1" x14ac:dyDescent="0.2">
      <c r="A66" s="12">
        <v>54</v>
      </c>
      <c r="B66" s="11" t="s">
        <v>22</v>
      </c>
      <c r="C66" s="1">
        <v>9443</v>
      </c>
      <c r="D66" s="1">
        <v>2008</v>
      </c>
      <c r="E66" t="s">
        <v>18</v>
      </c>
      <c r="F66" s="1">
        <v>6972</v>
      </c>
      <c r="G66" s="1" t="s">
        <v>222</v>
      </c>
      <c r="H66" t="s">
        <v>20</v>
      </c>
      <c r="I66" s="1">
        <f t="shared" si="7"/>
        <v>30</v>
      </c>
      <c r="J66" s="12">
        <f>Tabuľka3[[#This Row],[Stĺpec9]]</f>
        <v>30</v>
      </c>
      <c r="K66" s="131">
        <f>Seniori!K38</f>
        <v>0</v>
      </c>
      <c r="L66" s="131">
        <f>Seniori!L38</f>
        <v>0</v>
      </c>
      <c r="M66" s="131">
        <f>Seniori!M38</f>
        <v>0</v>
      </c>
      <c r="N66" s="131">
        <f>Seniori!N38</f>
        <v>0</v>
      </c>
      <c r="O66" s="131">
        <f>Seniori!O38</f>
        <v>0</v>
      </c>
      <c r="P66" s="131">
        <f>Seniori!P38</f>
        <v>0</v>
      </c>
      <c r="Q66" s="131">
        <f>Seniori!Q38</f>
        <v>0</v>
      </c>
      <c r="R66" s="131">
        <f>Seniori!R38</f>
        <v>0</v>
      </c>
      <c r="S66" s="131">
        <f>Seniori!S38</f>
        <v>0</v>
      </c>
      <c r="T66" s="131">
        <f>Seniori!T38</f>
        <v>0</v>
      </c>
      <c r="U66" s="131">
        <f>Seniori!U38</f>
        <v>0</v>
      </c>
      <c r="V66" s="131">
        <f>Seniori!V38</f>
        <v>0</v>
      </c>
      <c r="W66" s="131">
        <f>Seniori!W38</f>
        <v>0</v>
      </c>
      <c r="X66" s="131">
        <f>Seniori!X38</f>
        <v>0</v>
      </c>
      <c r="Y66" s="131">
        <f>Seniori!Y38</f>
        <v>0</v>
      </c>
      <c r="Z66" s="131">
        <f>Seniori!Z38</f>
        <v>0</v>
      </c>
      <c r="AA66" s="131">
        <f>Seniori!AA38</f>
        <v>0</v>
      </c>
      <c r="AB66" s="131">
        <f>Seniori!AB38</f>
        <v>0</v>
      </c>
      <c r="AC66" s="131">
        <f>Seniori!AC38</f>
        <v>0</v>
      </c>
      <c r="AD66" s="131">
        <f>Seniori!AD38</f>
        <v>0</v>
      </c>
      <c r="AE66" s="131">
        <f>Seniori!AE38</f>
        <v>0</v>
      </c>
      <c r="AF66" s="131">
        <f>Seniori!AF38</f>
        <v>0</v>
      </c>
      <c r="AG66" s="131">
        <f>Seniori!AG38</f>
        <v>0</v>
      </c>
      <c r="AH66" s="131">
        <f>Seniori!AH38</f>
        <v>0</v>
      </c>
      <c r="AI66" s="131">
        <f>Seniori!AI38</f>
        <v>0</v>
      </c>
      <c r="AJ66" s="131">
        <f>Seniori!AJ38</f>
        <v>0</v>
      </c>
      <c r="AK66" s="131">
        <f>Seniori!AK38</f>
        <v>0</v>
      </c>
      <c r="AL66" s="131">
        <f>Seniori!AL38</f>
        <v>0</v>
      </c>
      <c r="AM66" s="131">
        <f>Seniori!AM38</f>
        <v>0</v>
      </c>
      <c r="AN66" s="131">
        <f>Seniori!AN38</f>
        <v>0</v>
      </c>
      <c r="AO66" s="131">
        <f>Seniori!AO38</f>
        <v>0</v>
      </c>
      <c r="AP66" s="131">
        <f>Seniori!AP38</f>
        <v>0</v>
      </c>
      <c r="AQ66" s="131">
        <f>Seniori!AQ38</f>
        <v>0</v>
      </c>
      <c r="AR66" s="131">
        <f>Seniori!AR38</f>
        <v>0</v>
      </c>
      <c r="AS66" s="131">
        <f>Seniori!AS38</f>
        <v>0</v>
      </c>
      <c r="AT66" s="131">
        <f>Seniori!AT38</f>
        <v>0</v>
      </c>
      <c r="AU66" s="131">
        <f>Seniori!AU38</f>
        <v>0</v>
      </c>
      <c r="AV66" s="131">
        <f>Seniori!AV38</f>
        <v>0</v>
      </c>
      <c r="AW66" s="131">
        <f>Seniori!AW38</f>
        <v>0</v>
      </c>
      <c r="AX66" s="131">
        <f>Seniori!AX38</f>
        <v>15</v>
      </c>
      <c r="AY66" s="131">
        <f>Seniori!AY38</f>
        <v>0</v>
      </c>
      <c r="AZ66" s="131">
        <f>Seniori!AZ38</f>
        <v>0</v>
      </c>
      <c r="BA66" s="131">
        <f>Seniori!BA38</f>
        <v>0</v>
      </c>
      <c r="BB66" s="131">
        <f>Seniori!BB38</f>
        <v>0</v>
      </c>
      <c r="BC66" s="131">
        <f>Seniori!BC38</f>
        <v>0</v>
      </c>
      <c r="BD66" s="131">
        <f>Seniori!BD38</f>
        <v>0</v>
      </c>
      <c r="BE66" s="131">
        <f>Seniori!BE38</f>
        <v>0</v>
      </c>
      <c r="BF66" s="131">
        <f>Seniori!BF38</f>
        <v>0</v>
      </c>
      <c r="BG66" s="131">
        <f>Seniori!BG38</f>
        <v>15</v>
      </c>
      <c r="BH66" s="131">
        <f>Seniori!BH38</f>
        <v>0</v>
      </c>
      <c r="BI66" s="131">
        <f>Seniori!BI38</f>
        <v>0</v>
      </c>
      <c r="BJ66" s="131">
        <f>Seniori!BJ38</f>
        <v>0</v>
      </c>
      <c r="BK66" s="131">
        <f>Seniori!BK38</f>
        <v>0</v>
      </c>
      <c r="BL66" s="131">
        <f>Seniori!BL38</f>
        <v>0</v>
      </c>
      <c r="BM66" s="131">
        <f>Seniori!BM38</f>
        <v>0</v>
      </c>
      <c r="BN66" s="131">
        <f>Seniori!BN38</f>
        <v>0</v>
      </c>
      <c r="BO66" s="131">
        <f>Seniori!BO38</f>
        <v>0</v>
      </c>
      <c r="BP66" s="131">
        <f>Seniori!BP38</f>
        <v>0</v>
      </c>
      <c r="BQ66" s="131">
        <f>Seniori!BQ38</f>
        <v>0</v>
      </c>
      <c r="BR66" s="131">
        <f>Seniori!BR38</f>
        <v>0</v>
      </c>
      <c r="BS66" s="131">
        <f>Seniori!BS38</f>
        <v>0</v>
      </c>
      <c r="BT66" s="131">
        <f>Seniori!BT38</f>
        <v>0</v>
      </c>
      <c r="BU66" s="131">
        <f>Seniori!BU38</f>
        <v>0</v>
      </c>
      <c r="BV66" s="131">
        <f>Seniori!BV38</f>
        <v>0</v>
      </c>
      <c r="BW66" s="131">
        <f>Seniori!BW38</f>
        <v>0</v>
      </c>
      <c r="BX66" s="131">
        <f>Seniori!BX38</f>
        <v>0</v>
      </c>
      <c r="BY66" s="131">
        <f>Seniori!BY38</f>
        <v>0</v>
      </c>
      <c r="BZ66" s="131">
        <f>Seniori!BZ38</f>
        <v>0</v>
      </c>
      <c r="CA66" s="131">
        <f>Seniori!CA38</f>
        <v>0</v>
      </c>
      <c r="CB66" s="131">
        <f>Seniori!CB38</f>
        <v>0</v>
      </c>
      <c r="CC66" s="131">
        <f>Seniori!CC38</f>
        <v>0</v>
      </c>
      <c r="CD66" s="131">
        <f>Seniori!CD38</f>
        <v>0</v>
      </c>
      <c r="CE66" s="131">
        <f>Seniori!CE38</f>
        <v>0</v>
      </c>
      <c r="CF66" s="131">
        <f>Seniori!CF38</f>
        <v>0</v>
      </c>
      <c r="CG66" s="131">
        <f>Seniori!CG38</f>
        <v>0</v>
      </c>
      <c r="CH66" s="131">
        <f>Seniori!CH38</f>
        <v>0</v>
      </c>
      <c r="CI66" s="131">
        <f>Seniori!CI38</f>
        <v>0</v>
      </c>
      <c r="CJ66" s="131">
        <f>Seniori!CJ38</f>
        <v>0</v>
      </c>
      <c r="CK66" s="131">
        <f>Seniori!CK38</f>
        <v>0</v>
      </c>
      <c r="CL66" s="131">
        <f>Seniori!CL38</f>
        <v>0</v>
      </c>
      <c r="CM66" s="131">
        <f>Seniori!CM38</f>
        <v>0</v>
      </c>
      <c r="CN66" s="131">
        <f>Seniori!CN38</f>
        <v>0</v>
      </c>
      <c r="CO66" s="131">
        <f>Seniori!CO38</f>
        <v>0</v>
      </c>
      <c r="CP66" s="131">
        <f>Seniori!CP38</f>
        <v>0</v>
      </c>
      <c r="CQ66" s="131">
        <f>Seniori!CQ38</f>
        <v>0</v>
      </c>
      <c r="CR66" s="131">
        <f>Seniori!CR38</f>
        <v>0</v>
      </c>
      <c r="CS66" s="131">
        <f>Seniori!CS38</f>
        <v>0</v>
      </c>
      <c r="CT66" s="131">
        <f>Seniori!CT38</f>
        <v>0</v>
      </c>
      <c r="CU66" s="131">
        <f>Seniori!CU38</f>
        <v>0</v>
      </c>
      <c r="CV66" s="131">
        <f>Seniori!CV38</f>
        <v>0</v>
      </c>
      <c r="CW66" s="131">
        <f>Seniori!CW38</f>
        <v>0</v>
      </c>
      <c r="CX66" s="131">
        <f>Seniori!CX38</f>
        <v>0</v>
      </c>
      <c r="CY66" s="131">
        <f>Seniori!CY38</f>
        <v>0</v>
      </c>
      <c r="CZ66" s="131">
        <f>Seniori!CZ38</f>
        <v>0</v>
      </c>
      <c r="DA66" s="131">
        <f>Seniori!DA38</f>
        <v>0</v>
      </c>
      <c r="DB66" s="131">
        <f>Seniori!DB38</f>
        <v>0</v>
      </c>
      <c r="DC66" s="131">
        <f>Seniori!DC38</f>
        <v>0</v>
      </c>
      <c r="DD66" s="131">
        <f>Seniori!DD38</f>
        <v>0</v>
      </c>
      <c r="DE66" s="131">
        <f>Seniori!DE38</f>
        <v>0</v>
      </c>
      <c r="DF66" s="131">
        <f>Seniori!DF38</f>
        <v>0</v>
      </c>
      <c r="DG66" s="131">
        <f>Seniori!DG38</f>
        <v>0</v>
      </c>
      <c r="DH66" s="131">
        <f>Seniori!DH38</f>
        <v>0</v>
      </c>
      <c r="DI66" s="131">
        <f>Seniori!DI38</f>
        <v>0</v>
      </c>
      <c r="DJ66" s="131">
        <f>Seniori!DJ38</f>
        <v>0</v>
      </c>
      <c r="DK66" s="131">
        <f>Seniori!DK38</f>
        <v>0</v>
      </c>
      <c r="DL66" s="131">
        <f>Seniori!DL38</f>
        <v>0</v>
      </c>
      <c r="DM66" s="131">
        <f>Seniori!DM38</f>
        <v>0</v>
      </c>
      <c r="DN66" s="131">
        <f>Seniori!DN38</f>
        <v>0</v>
      </c>
      <c r="DO66" s="131">
        <f>Seniori!DO38</f>
        <v>0</v>
      </c>
      <c r="DP66" s="131">
        <f>Seniori!DP38</f>
        <v>0</v>
      </c>
      <c r="DQ66" s="131">
        <f>Seniori!DQ38</f>
        <v>0</v>
      </c>
      <c r="DR66" s="131">
        <f>Seniori!DR38</f>
        <v>0</v>
      </c>
      <c r="DS66" s="131">
        <f>Seniori!DS38</f>
        <v>0</v>
      </c>
      <c r="DT66" s="131">
        <f>Seniori!DT38</f>
        <v>0</v>
      </c>
      <c r="DU66" s="131">
        <f>Seniori!DU38</f>
        <v>0</v>
      </c>
      <c r="DV66" s="131">
        <f>Seniori!DV38</f>
        <v>0</v>
      </c>
      <c r="DW66" s="131">
        <f>Seniori!DW38</f>
        <v>0</v>
      </c>
      <c r="DX66" s="131">
        <f>Seniori!DX38</f>
        <v>0</v>
      </c>
      <c r="DY66" s="131">
        <f>Seniori!DY38</f>
        <v>0</v>
      </c>
      <c r="DZ66" s="131">
        <f>Seniori!DZ38</f>
        <v>0</v>
      </c>
      <c r="EA66" s="131">
        <f>Seniori!EA38</f>
        <v>0</v>
      </c>
      <c r="EB66" s="131">
        <f>Seniori!EB38</f>
        <v>0</v>
      </c>
      <c r="EC66" s="131">
        <f>Seniori!EC38</f>
        <v>0</v>
      </c>
      <c r="ED66" s="131">
        <f>Seniori!ED38</f>
        <v>0</v>
      </c>
      <c r="EE66" s="131">
        <f>Seniori!EE38</f>
        <v>0</v>
      </c>
      <c r="EF66" s="131">
        <f>Seniori!EF38</f>
        <v>0</v>
      </c>
      <c r="EG66" s="131">
        <f>Seniori!EG38</f>
        <v>0</v>
      </c>
      <c r="EH66" s="131">
        <f>Seniori!EH38</f>
        <v>0</v>
      </c>
      <c r="EI66" s="131">
        <f>Seniori!EI38</f>
        <v>0</v>
      </c>
      <c r="EJ66" s="131">
        <f>Seniori!EJ38</f>
        <v>0</v>
      </c>
      <c r="EK66" s="131">
        <f>Seniori!EK38</f>
        <v>0</v>
      </c>
      <c r="EL66" s="131">
        <f>Seniori!EL38</f>
        <v>0</v>
      </c>
      <c r="EM66" s="131">
        <f>Seniori!EM38</f>
        <v>0</v>
      </c>
      <c r="EN66" s="131">
        <f>Seniori!EN38</f>
        <v>0</v>
      </c>
      <c r="EO66" s="131">
        <f>Seniori!EO38</f>
        <v>0</v>
      </c>
      <c r="EP66" s="131">
        <f>Seniori!EP38</f>
        <v>0</v>
      </c>
      <c r="EQ66" s="131">
        <f>Seniori!EQ38</f>
        <v>0</v>
      </c>
      <c r="ER66" s="131">
        <f>Seniori!ER38</f>
        <v>0</v>
      </c>
      <c r="ES66" s="131">
        <f>Seniori!ES38</f>
        <v>0</v>
      </c>
      <c r="ET66" s="131">
        <f>Seniori!ET38</f>
        <v>0</v>
      </c>
      <c r="EU66" s="131">
        <f>Seniori!EU38</f>
        <v>0</v>
      </c>
      <c r="EV66" s="131">
        <f>Seniori!EV38</f>
        <v>0</v>
      </c>
      <c r="EW66" s="131">
        <f>Seniori!EW38</f>
        <v>0</v>
      </c>
      <c r="EX66" s="131">
        <f>Seniori!EX38</f>
        <v>0</v>
      </c>
      <c r="EY66" s="131">
        <f>Seniori!EY38</f>
        <v>0</v>
      </c>
      <c r="EZ66" s="131">
        <f>Seniori!EZ38</f>
        <v>0</v>
      </c>
      <c r="FA66" s="131">
        <f>Seniori!FA38</f>
        <v>0</v>
      </c>
      <c r="FB66" s="131">
        <f>Seniori!FB38</f>
        <v>0</v>
      </c>
      <c r="FC66" s="131">
        <f>Seniori!FC38</f>
        <v>0</v>
      </c>
      <c r="FD66" s="131">
        <f>Seniori!FD38</f>
        <v>0</v>
      </c>
      <c r="FE66" s="131">
        <f>Seniori!FE38</f>
        <v>0</v>
      </c>
      <c r="FF66" s="131">
        <f>Seniori!FF38</f>
        <v>0</v>
      </c>
      <c r="FG66" s="131">
        <f>Seniori!FG38</f>
        <v>0</v>
      </c>
      <c r="FH66" s="131">
        <f>Seniori!FH38</f>
        <v>0</v>
      </c>
      <c r="FI66" s="131">
        <f>Seniori!FI38</f>
        <v>0</v>
      </c>
      <c r="FJ66" s="131">
        <f>Seniori!FJ38</f>
        <v>0</v>
      </c>
      <c r="FK66" s="131">
        <f>Seniori!FK38</f>
        <v>0</v>
      </c>
      <c r="FL66" s="131">
        <f>Seniori!FL38</f>
        <v>0</v>
      </c>
      <c r="FM66" s="131">
        <f>Seniori!FM38</f>
        <v>0</v>
      </c>
      <c r="FN66" s="131">
        <f>Seniori!FN38</f>
        <v>0</v>
      </c>
      <c r="FO66" s="131">
        <f>Seniori!FO38</f>
        <v>0</v>
      </c>
      <c r="FP66" s="131">
        <f>Seniori!FP38</f>
        <v>0</v>
      </c>
      <c r="FQ66" s="131">
        <f>Seniori!FQ38</f>
        <v>0</v>
      </c>
      <c r="FR66" s="131">
        <f>Seniori!FR38</f>
        <v>0</v>
      </c>
      <c r="FS66" s="131">
        <f>Seniori!FS38</f>
        <v>0</v>
      </c>
      <c r="FT66" s="131">
        <f>Seniori!FT38</f>
        <v>0</v>
      </c>
      <c r="FU66" s="131">
        <f>Seniori!FU38</f>
        <v>0</v>
      </c>
      <c r="FV66" s="131">
        <f>Seniori!FV38</f>
        <v>0</v>
      </c>
      <c r="FW66" s="131">
        <f>Seniori!FW38</f>
        <v>0</v>
      </c>
      <c r="FX66" s="131">
        <f>Seniori!FX38</f>
        <v>0</v>
      </c>
      <c r="FY66" s="131">
        <f>Seniori!FY38</f>
        <v>0</v>
      </c>
      <c r="FZ66" s="131">
        <f>Seniori!FZ38</f>
        <v>0</v>
      </c>
      <c r="GA66" s="131">
        <f>Seniori!GA38</f>
        <v>0</v>
      </c>
      <c r="GB66" s="131">
        <f>Seniori!GB38</f>
        <v>0</v>
      </c>
      <c r="GC66" s="131">
        <f>Seniori!GC38</f>
        <v>0</v>
      </c>
      <c r="GD66" s="131">
        <f>Seniori!GD38</f>
        <v>0</v>
      </c>
      <c r="GE66" s="131">
        <f>Seniori!GE38</f>
        <v>0</v>
      </c>
      <c r="GF66" s="131">
        <f>Seniori!GF38</f>
        <v>0</v>
      </c>
      <c r="GG66" s="131">
        <f>Seniori!GG38</f>
        <v>0</v>
      </c>
      <c r="GH66" s="131">
        <f>Seniori!GH38</f>
        <v>0</v>
      </c>
      <c r="GI66" s="131">
        <f>Seniori!GI38</f>
        <v>0</v>
      </c>
      <c r="GJ66" s="131">
        <f>Seniori!GJ38</f>
        <v>0</v>
      </c>
      <c r="GK66" s="131">
        <f>Seniori!GK38</f>
        <v>0</v>
      </c>
      <c r="GL66" s="131">
        <f>Seniori!GL38</f>
        <v>0</v>
      </c>
      <c r="GM66" s="131">
        <f>Seniori!GM38</f>
        <v>0</v>
      </c>
      <c r="GN66" s="131">
        <f>Seniori!GN38</f>
        <v>0</v>
      </c>
      <c r="GO66" s="131">
        <f>Seniori!GO38</f>
        <v>0</v>
      </c>
      <c r="GP66" s="131">
        <f>Seniori!GP38</f>
        <v>0</v>
      </c>
      <c r="GQ66" s="131">
        <f>Seniori!GQ38</f>
        <v>0</v>
      </c>
      <c r="GR66" s="131">
        <f>Seniori!GR38</f>
        <v>0</v>
      </c>
      <c r="GS66" s="131">
        <f>Seniori!GS38</f>
        <v>0</v>
      </c>
      <c r="GT66" s="131">
        <f>Seniori!GT38</f>
        <v>0</v>
      </c>
      <c r="GU66" s="131">
        <f>Seniori!GU38</f>
        <v>0</v>
      </c>
      <c r="GV66" s="131">
        <f>Seniori!GV38</f>
        <v>0</v>
      </c>
      <c r="GW66" s="131">
        <f>Seniori!GW38</f>
        <v>0</v>
      </c>
      <c r="GX66" s="131">
        <f>Seniori!GX38</f>
        <v>0</v>
      </c>
      <c r="GY66" s="131">
        <f>Seniori!GY38</f>
        <v>0</v>
      </c>
      <c r="GZ66" s="131">
        <f>Seniori!GZ38</f>
        <v>0</v>
      </c>
      <c r="HA66" s="131">
        <f>Seniori!HA38</f>
        <v>0</v>
      </c>
      <c r="HB66" s="131">
        <f>Seniori!HB38</f>
        <v>0</v>
      </c>
      <c r="HC66" s="131">
        <f>Seniori!HC38</f>
        <v>0</v>
      </c>
      <c r="HD66" s="131">
        <f>Seniori!HD38</f>
        <v>0</v>
      </c>
      <c r="HE66" s="131">
        <f>Seniori!HE38</f>
        <v>0</v>
      </c>
      <c r="HF66" s="131">
        <f>Seniori!HF38</f>
        <v>0</v>
      </c>
      <c r="HG66" s="131">
        <f>Seniori!HG38</f>
        <v>0</v>
      </c>
      <c r="HH66" s="131">
        <f>Seniori!HH38</f>
        <v>0</v>
      </c>
      <c r="HI66" s="131">
        <f>Seniori!HI38</f>
        <v>0</v>
      </c>
      <c r="HJ66" s="131">
        <f>Seniori!HJ38</f>
        <v>0</v>
      </c>
      <c r="HK66" s="131">
        <f>Seniori!HK38</f>
        <v>0</v>
      </c>
      <c r="HL66" s="131">
        <f>Seniori!HL38</f>
        <v>0</v>
      </c>
      <c r="HM66" s="131">
        <f>Seniori!HM38</f>
        <v>0</v>
      </c>
      <c r="HN66" s="131">
        <f>Seniori!HN38</f>
        <v>0</v>
      </c>
      <c r="HO66" s="131">
        <f>Seniori!HO38</f>
        <v>0</v>
      </c>
      <c r="HP66" s="131">
        <f>Seniori!HP38</f>
        <v>0</v>
      </c>
      <c r="HQ66" s="131">
        <f>Seniori!HQ38</f>
        <v>0</v>
      </c>
      <c r="HR66" s="131">
        <f>Seniori!HR38</f>
        <v>0</v>
      </c>
      <c r="HS66" s="131">
        <f>Seniori!HS38</f>
        <v>0</v>
      </c>
      <c r="HT66" s="131">
        <f>Seniori!HT38</f>
        <v>0</v>
      </c>
      <c r="HU66" s="131">
        <f>Seniori!HU38</f>
        <v>0</v>
      </c>
      <c r="HV66" s="131">
        <f>Seniori!HV38</f>
        <v>0</v>
      </c>
      <c r="HW66" s="131">
        <f>Seniori!HW38</f>
        <v>0</v>
      </c>
      <c r="HX66" s="131">
        <f>Seniori!HX38</f>
        <v>0</v>
      </c>
      <c r="HY66" s="131">
        <f>Seniori!HY38</f>
        <v>0</v>
      </c>
      <c r="HZ66" s="131">
        <f>Seniori!HZ38</f>
        <v>0</v>
      </c>
      <c r="IA66" s="131">
        <f>Seniori!IA38</f>
        <v>0</v>
      </c>
      <c r="IB66" s="131">
        <f>Seniori!IB38</f>
        <v>0</v>
      </c>
      <c r="IC66" s="131">
        <f>Seniori!IC38</f>
        <v>0</v>
      </c>
      <c r="ID66" s="131">
        <f>Seniori!ID38</f>
        <v>0</v>
      </c>
      <c r="IE66" s="131">
        <f>Seniori!IE38</f>
        <v>0</v>
      </c>
      <c r="IF66" s="131">
        <f>Seniori!IF38</f>
        <v>0</v>
      </c>
      <c r="IG66" s="131">
        <f>Seniori!IG38</f>
        <v>0</v>
      </c>
      <c r="IH66" s="131">
        <f>Seniori!IH38</f>
        <v>0</v>
      </c>
      <c r="II66" s="131">
        <f>Seniori!II38</f>
        <v>0</v>
      </c>
      <c r="IJ66" s="131">
        <f>Seniori!IJ38</f>
        <v>0</v>
      </c>
      <c r="IK66" s="131">
        <f>Seniori!IK38</f>
        <v>0</v>
      </c>
      <c r="IL66" s="131">
        <f>Seniori!IL38</f>
        <v>0</v>
      </c>
      <c r="IM66" s="131">
        <f>Seniori!IM38</f>
        <v>0</v>
      </c>
      <c r="IN66" s="131">
        <f>Seniori!IN38</f>
        <v>0</v>
      </c>
      <c r="IO66" s="131">
        <f>Seniori!IO38</f>
        <v>0</v>
      </c>
      <c r="IP66" s="131">
        <f>Seniori!IP38</f>
        <v>0</v>
      </c>
      <c r="IQ66" s="131">
        <f>Seniori!IQ38</f>
        <v>0</v>
      </c>
      <c r="IR66" s="131">
        <f>Seniori!IR38</f>
        <v>0</v>
      </c>
      <c r="IS66" s="131">
        <f>Seniori!IS38</f>
        <v>0</v>
      </c>
      <c r="IT66" s="131">
        <f>Seniori!IT38</f>
        <v>0</v>
      </c>
      <c r="IU66" s="131">
        <f>Seniori!IU38</f>
        <v>0</v>
      </c>
      <c r="IV66" s="131">
        <f>Seniori!IV38</f>
        <v>0</v>
      </c>
      <c r="IW66" s="131">
        <f>Seniori!IW38</f>
        <v>0</v>
      </c>
      <c r="IX66" s="131">
        <f>Seniori!IX38</f>
        <v>0</v>
      </c>
      <c r="IY66" s="131">
        <f>Seniori!IY38</f>
        <v>0</v>
      </c>
      <c r="IZ66" s="131">
        <f>Seniori!IZ38</f>
        <v>0</v>
      </c>
      <c r="JA66" s="131">
        <f>Seniori!JA38</f>
        <v>0</v>
      </c>
      <c r="JB66" s="131">
        <f>Seniori!JB38</f>
        <v>0</v>
      </c>
      <c r="JC66" s="131">
        <f>Seniori!JC38</f>
        <v>0</v>
      </c>
      <c r="JD66" s="131">
        <f>Seniori!JD38</f>
        <v>0</v>
      </c>
      <c r="JE66" s="131">
        <f>Seniori!JE38</f>
        <v>0</v>
      </c>
      <c r="JF66" s="131">
        <f>Seniori!JF38</f>
        <v>0</v>
      </c>
      <c r="JG66" s="131">
        <f>Seniori!JG38</f>
        <v>0</v>
      </c>
      <c r="JH66" s="131">
        <f>Seniori!JH38</f>
        <v>0</v>
      </c>
      <c r="JI66" s="131">
        <f>Seniori!JI38</f>
        <v>0</v>
      </c>
      <c r="JJ66" s="131">
        <f>Seniori!JJ38</f>
        <v>0</v>
      </c>
      <c r="JK66" s="131">
        <f>Seniori!JK38</f>
        <v>0</v>
      </c>
      <c r="JL66" s="131">
        <f>Seniori!JL38</f>
        <v>0</v>
      </c>
      <c r="JM66" s="131">
        <f>Seniori!JM38</f>
        <v>0</v>
      </c>
      <c r="JN66" s="131">
        <f>Seniori!JN38</f>
        <v>0</v>
      </c>
      <c r="JO66" s="131">
        <f>Seniori!JO38</f>
        <v>0</v>
      </c>
      <c r="JP66" s="131">
        <f>Seniori!JP38</f>
        <v>0</v>
      </c>
      <c r="JQ66" s="131">
        <f>Seniori!JQ38</f>
        <v>0</v>
      </c>
      <c r="JR66" s="131">
        <f>Seniori!JR38</f>
        <v>0</v>
      </c>
      <c r="JS66" s="131">
        <f>Seniori!JS38</f>
        <v>0</v>
      </c>
      <c r="JT66" s="131">
        <f>Seniori!JT38</f>
        <v>0</v>
      </c>
      <c r="JU66" s="131">
        <f>Seniori!JU38</f>
        <v>0</v>
      </c>
      <c r="JV66" s="131">
        <f>Seniori!JV38</f>
        <v>0</v>
      </c>
      <c r="JW66" s="131">
        <f>Seniori!JW38</f>
        <v>0</v>
      </c>
      <c r="JX66" s="131">
        <f>Seniori!JX38</f>
        <v>0</v>
      </c>
      <c r="JY66" s="131">
        <f>Seniori!JY38</f>
        <v>0</v>
      </c>
      <c r="JZ66" s="131">
        <f>Seniori!JZ38</f>
        <v>0</v>
      </c>
      <c r="KA66" s="131">
        <f>Seniori!KA38</f>
        <v>0</v>
      </c>
      <c r="KB66" s="131">
        <f>Seniori!KB38</f>
        <v>0</v>
      </c>
      <c r="KC66" s="131">
        <f>Seniori!KC38</f>
        <v>0</v>
      </c>
      <c r="KD66" s="131">
        <f>Seniori!KD38</f>
        <v>0</v>
      </c>
      <c r="KE66" s="131">
        <f>Seniori!KE38</f>
        <v>0</v>
      </c>
      <c r="KF66" s="131">
        <f>Seniori!KF38</f>
        <v>0</v>
      </c>
      <c r="KG66" s="131">
        <f>Seniori!KG38</f>
        <v>0</v>
      </c>
      <c r="KH66" s="131">
        <f>Seniori!KH38</f>
        <v>0</v>
      </c>
      <c r="KI66" s="131">
        <f>Seniori!KI38</f>
        <v>0</v>
      </c>
      <c r="KJ66" s="131">
        <f>Seniori!KJ38</f>
        <v>0</v>
      </c>
      <c r="KK66" s="131">
        <f>Seniori!KK38</f>
        <v>0</v>
      </c>
      <c r="KL66" s="131">
        <f>Seniori!KL38</f>
        <v>0</v>
      </c>
      <c r="KM66" s="131">
        <f>Seniori!KM38</f>
        <v>0</v>
      </c>
      <c r="KN66" s="131">
        <f>Seniori!KN38</f>
        <v>0</v>
      </c>
      <c r="KO66" s="131">
        <f>Seniori!KO38</f>
        <v>0</v>
      </c>
      <c r="KP66" s="131">
        <f>Seniori!KP38</f>
        <v>0</v>
      </c>
      <c r="KQ66" s="131">
        <f>Seniori!KQ38</f>
        <v>0</v>
      </c>
      <c r="KR66" s="131">
        <f>Seniori!KR38</f>
        <v>0</v>
      </c>
      <c r="KS66" s="131">
        <f>Seniori!KS38</f>
        <v>0</v>
      </c>
      <c r="KT66" s="131">
        <f>Seniori!KT38</f>
        <v>0</v>
      </c>
      <c r="KU66" s="131">
        <f>Seniori!KU38</f>
        <v>0</v>
      </c>
      <c r="KV66" s="131">
        <f>Seniori!KV38</f>
        <v>0</v>
      </c>
      <c r="KW66" s="131">
        <f>Seniori!KW38</f>
        <v>0</v>
      </c>
      <c r="KX66" s="131">
        <f>Seniori!KX38</f>
        <v>0</v>
      </c>
      <c r="KY66" s="131">
        <f>Seniori!KY38</f>
        <v>0</v>
      </c>
      <c r="KZ66" s="131">
        <f>Seniori!KZ38</f>
        <v>0</v>
      </c>
      <c r="LA66" s="131">
        <f>Seniori!LA38</f>
        <v>0</v>
      </c>
      <c r="LB66" s="131">
        <f>Seniori!LB38</f>
        <v>0</v>
      </c>
      <c r="LC66" s="131">
        <f>Seniori!LC38</f>
        <v>0</v>
      </c>
      <c r="LD66" s="131">
        <f>Seniori!LD38</f>
        <v>0</v>
      </c>
      <c r="LE66" s="131">
        <f>Seniori!LE38</f>
        <v>0</v>
      </c>
      <c r="LF66" s="131">
        <f>Seniori!LF38</f>
        <v>0</v>
      </c>
      <c r="LG66" s="131">
        <f>Seniori!LG38</f>
        <v>0</v>
      </c>
      <c r="LH66" s="131">
        <f>Seniori!LH38</f>
        <v>0</v>
      </c>
      <c r="LI66" s="131">
        <f>Seniori!LI38</f>
        <v>0</v>
      </c>
      <c r="LJ66" s="131">
        <f>Seniori!LJ38</f>
        <v>0</v>
      </c>
      <c r="LK66" s="131">
        <f>Seniori!LK38</f>
        <v>0</v>
      </c>
      <c r="LL66" s="131">
        <f>Seniori!LL38</f>
        <v>0</v>
      </c>
      <c r="LM66" s="131">
        <f>Seniori!LM38</f>
        <v>0</v>
      </c>
      <c r="LN66" s="131">
        <f>Seniori!LN38</f>
        <v>0</v>
      </c>
      <c r="LO66" s="131">
        <f>Seniori!LO38</f>
        <v>0</v>
      </c>
      <c r="LP66" s="131">
        <f>Seniori!LP38</f>
        <v>0</v>
      </c>
      <c r="LQ66" s="131">
        <f>Seniori!LQ38</f>
        <v>0</v>
      </c>
      <c r="LR66" s="131">
        <f>Seniori!LR38</f>
        <v>0</v>
      </c>
      <c r="LS66" s="131">
        <f>Seniori!LS38</f>
        <v>0</v>
      </c>
      <c r="LT66" s="131">
        <f>Seniori!LT38</f>
        <v>0</v>
      </c>
      <c r="LU66" s="131">
        <f>Seniori!LU38</f>
        <v>0</v>
      </c>
      <c r="LV66" s="131">
        <f>Seniori!LV38</f>
        <v>0</v>
      </c>
      <c r="LW66" s="131">
        <f>Seniori!LW38</f>
        <v>0</v>
      </c>
      <c r="LX66" s="131">
        <f>Seniori!LX38</f>
        <v>0</v>
      </c>
      <c r="LY66" s="131">
        <f>Seniori!LY38</f>
        <v>0</v>
      </c>
      <c r="LZ66" s="131">
        <f>Seniori!LZ38</f>
        <v>0</v>
      </c>
      <c r="MA66" s="131">
        <f>Seniori!MA38</f>
        <v>0</v>
      </c>
      <c r="MB66" s="131">
        <f>Seniori!MB38</f>
        <v>0</v>
      </c>
      <c r="MC66" s="131">
        <f>Seniori!MC38</f>
        <v>0</v>
      </c>
      <c r="MD66" s="131">
        <f>Seniori!MD38</f>
        <v>0</v>
      </c>
      <c r="ME66" s="131">
        <f>Seniori!ME38</f>
        <v>0</v>
      </c>
    </row>
    <row r="67" spans="1:343" s="1" customFormat="1" ht="18" customHeight="1" x14ac:dyDescent="0.2">
      <c r="A67" s="12">
        <v>56</v>
      </c>
      <c r="B67" s="11" t="s">
        <v>452</v>
      </c>
      <c r="C67" s="1">
        <v>11990</v>
      </c>
      <c r="E67" s="4" t="s">
        <v>190</v>
      </c>
      <c r="F67" s="1">
        <v>7853</v>
      </c>
      <c r="G67" s="9" t="s">
        <v>225</v>
      </c>
      <c r="H67" s="4" t="s">
        <v>42</v>
      </c>
      <c r="I67" s="1">
        <f>SUM(K67:ME67)</f>
        <v>28</v>
      </c>
      <c r="J67" s="12">
        <f>Tabuľka3[[#This Row],[Stĺpec9]]</f>
        <v>28</v>
      </c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6" t="s">
        <v>241</v>
      </c>
      <c r="EN67" s="131"/>
      <c r="EO67" s="131"/>
      <c r="EP67" s="131"/>
      <c r="EQ67" s="136" t="s">
        <v>241</v>
      </c>
      <c r="ER67" s="131"/>
      <c r="ES67" s="131"/>
      <c r="ET67" s="131"/>
      <c r="EU67" s="131"/>
      <c r="EV67" s="131"/>
      <c r="EW67" s="131">
        <v>5</v>
      </c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>
        <f>1</f>
        <v>1</v>
      </c>
      <c r="HQ67" s="131"/>
      <c r="HR67" s="131"/>
      <c r="HS67" s="131"/>
      <c r="HT67" s="131">
        <v>1</v>
      </c>
      <c r="HU67" s="131">
        <v>3</v>
      </c>
      <c r="HV67" s="131"/>
      <c r="HW67" s="131"/>
      <c r="HX67" s="131"/>
      <c r="HY67" s="131">
        <f>2+3</f>
        <v>5</v>
      </c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>
        <f>1+2</f>
        <v>3</v>
      </c>
      <c r="KO67" s="131">
        <v>2</v>
      </c>
      <c r="KP67" s="131"/>
      <c r="KQ67" s="131"/>
      <c r="KR67" s="131"/>
      <c r="KS67" s="131"/>
      <c r="KT67" s="131"/>
      <c r="KU67" s="131">
        <f>3+3</f>
        <v>6</v>
      </c>
      <c r="KV67" s="131">
        <v>2</v>
      </c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</row>
    <row r="68" spans="1:343" s="1" customFormat="1" ht="18" customHeight="1" x14ac:dyDescent="0.2">
      <c r="A68" s="12">
        <v>57</v>
      </c>
      <c r="B68" s="11" t="s">
        <v>381</v>
      </c>
      <c r="C68" s="1">
        <v>9889</v>
      </c>
      <c r="E68" s="4" t="s">
        <v>380</v>
      </c>
      <c r="F68" s="1">
        <v>2041</v>
      </c>
      <c r="G68" s="9" t="s">
        <v>222</v>
      </c>
      <c r="H68" s="4" t="s">
        <v>382</v>
      </c>
      <c r="I68" s="1">
        <f t="shared" si="7"/>
        <v>27</v>
      </c>
      <c r="J68" s="12">
        <f>Tabuľka3[[#This Row],[Stĺpec9]]</f>
        <v>27</v>
      </c>
      <c r="K68" s="131">
        <f>Seniori!K60</f>
        <v>0</v>
      </c>
      <c r="L68" s="131">
        <f>Seniori!L60</f>
        <v>0</v>
      </c>
      <c r="M68" s="131">
        <f>Seniori!M60</f>
        <v>0</v>
      </c>
      <c r="N68" s="131">
        <f>Seniori!N60</f>
        <v>0</v>
      </c>
      <c r="O68" s="131">
        <f>Seniori!O60</f>
        <v>0</v>
      </c>
      <c r="P68" s="131">
        <f>Seniori!P60</f>
        <v>0</v>
      </c>
      <c r="Q68" s="131">
        <f>Seniori!Q60</f>
        <v>0</v>
      </c>
      <c r="R68" s="131">
        <f>Seniori!R60</f>
        <v>0</v>
      </c>
      <c r="S68" s="131">
        <f>Seniori!S60</f>
        <v>0</v>
      </c>
      <c r="T68" s="131">
        <f>Seniori!T60</f>
        <v>0</v>
      </c>
      <c r="U68" s="131">
        <f>Seniori!U60</f>
        <v>0</v>
      </c>
      <c r="V68" s="131">
        <f>Seniori!V60</f>
        <v>0</v>
      </c>
      <c r="W68" s="131">
        <f>Seniori!W60</f>
        <v>0</v>
      </c>
      <c r="X68" s="131">
        <f>Seniori!X60</f>
        <v>0</v>
      </c>
      <c r="Y68" s="131">
        <f>Seniori!Y60</f>
        <v>0</v>
      </c>
      <c r="Z68" s="131">
        <f>Seniori!Z60</f>
        <v>0</v>
      </c>
      <c r="AA68" s="131">
        <f>Seniori!AA60</f>
        <v>0</v>
      </c>
      <c r="AB68" s="131">
        <f>Seniori!AB60</f>
        <v>0</v>
      </c>
      <c r="AC68" s="131">
        <f>Seniori!AC60</f>
        <v>0</v>
      </c>
      <c r="AD68" s="131">
        <f>Seniori!AD60</f>
        <v>0</v>
      </c>
      <c r="AE68" s="131">
        <f>Seniori!AE60</f>
        <v>0</v>
      </c>
      <c r="AF68" s="131">
        <f>Seniori!AF60</f>
        <v>0</v>
      </c>
      <c r="AG68" s="131">
        <f>Seniori!AG60</f>
        <v>0</v>
      </c>
      <c r="AH68" s="131">
        <f>Seniori!AH60</f>
        <v>0</v>
      </c>
      <c r="AI68" s="131">
        <f>Seniori!AI60</f>
        <v>0</v>
      </c>
      <c r="AJ68" s="131">
        <f>Seniori!AJ60</f>
        <v>0</v>
      </c>
      <c r="AK68" s="131">
        <f>Seniori!AK60</f>
        <v>0</v>
      </c>
      <c r="AL68" s="131">
        <f>Seniori!AL60</f>
        <v>0</v>
      </c>
      <c r="AM68" s="131">
        <f>Seniori!AM60</f>
        <v>0</v>
      </c>
      <c r="AN68" s="131">
        <f>Seniori!AN60</f>
        <v>0</v>
      </c>
      <c r="AO68" s="131">
        <f>Seniori!AO60</f>
        <v>0</v>
      </c>
      <c r="AP68" s="131">
        <f>Seniori!AP60</f>
        <v>0</v>
      </c>
      <c r="AQ68" s="131">
        <f>Seniori!AQ60</f>
        <v>0</v>
      </c>
      <c r="AR68" s="131">
        <f>Seniori!AR60</f>
        <v>0</v>
      </c>
      <c r="AS68" s="131">
        <f>Seniori!AS60</f>
        <v>0</v>
      </c>
      <c r="AT68" s="131">
        <f>Seniori!AT60</f>
        <v>0</v>
      </c>
      <c r="AU68" s="131">
        <f>Seniori!AU60</f>
        <v>0</v>
      </c>
      <c r="AV68" s="131">
        <f>Seniori!AV60</f>
        <v>0</v>
      </c>
      <c r="AW68" s="131">
        <f>Seniori!AW60</f>
        <v>0</v>
      </c>
      <c r="AX68" s="131">
        <f>Seniori!AX60</f>
        <v>0</v>
      </c>
      <c r="AY68" s="131">
        <f>Seniori!AY60</f>
        <v>0</v>
      </c>
      <c r="AZ68" s="131">
        <f>Seniori!AZ60</f>
        <v>0</v>
      </c>
      <c r="BA68" s="131">
        <f>Seniori!BA60</f>
        <v>0</v>
      </c>
      <c r="BB68" s="131">
        <f>Seniori!BB60</f>
        <v>0</v>
      </c>
      <c r="BC68" s="131">
        <f>Seniori!BC60</f>
        <v>0</v>
      </c>
      <c r="BD68" s="131">
        <f>Seniori!BD60</f>
        <v>0</v>
      </c>
      <c r="BE68" s="131">
        <f>Seniori!BE60</f>
        <v>0</v>
      </c>
      <c r="BF68" s="131">
        <f>Seniori!BF60</f>
        <v>0</v>
      </c>
      <c r="BG68" s="131">
        <f>Seniori!BG60</f>
        <v>0</v>
      </c>
      <c r="BH68" s="131">
        <f>Seniori!BH60</f>
        <v>0</v>
      </c>
      <c r="BI68" s="131">
        <f>Seniori!BI60</f>
        <v>0</v>
      </c>
      <c r="BJ68" s="131">
        <f>Seniori!BJ60</f>
        <v>0</v>
      </c>
      <c r="BK68" s="131">
        <f>Seniori!BK60</f>
        <v>0</v>
      </c>
      <c r="BL68" s="131">
        <f>Seniori!BL60</f>
        <v>0</v>
      </c>
      <c r="BM68" s="131">
        <f>Seniori!BM60</f>
        <v>0</v>
      </c>
      <c r="BN68" s="131">
        <f>Seniori!BN60</f>
        <v>0</v>
      </c>
      <c r="BO68" s="131">
        <f>Seniori!BO60</f>
        <v>0</v>
      </c>
      <c r="BP68" s="131">
        <f>Seniori!BP60</f>
        <v>0</v>
      </c>
      <c r="BQ68" s="131">
        <f>Seniori!BQ60</f>
        <v>0</v>
      </c>
      <c r="BR68" s="131">
        <f>Seniori!BR60</f>
        <v>0</v>
      </c>
      <c r="BS68" s="131">
        <f>Seniori!BS60</f>
        <v>0</v>
      </c>
      <c r="BT68" s="131">
        <f>Seniori!BT60</f>
        <v>0</v>
      </c>
      <c r="BU68" s="131">
        <f>Seniori!BU60</f>
        <v>0</v>
      </c>
      <c r="BV68" s="131">
        <f>Seniori!BV60</f>
        <v>0</v>
      </c>
      <c r="BW68" s="131">
        <f>Seniori!BW60</f>
        <v>0</v>
      </c>
      <c r="BX68" s="131">
        <f>Seniori!BX60</f>
        <v>0</v>
      </c>
      <c r="BY68" s="131">
        <f>Seniori!BY60</f>
        <v>0</v>
      </c>
      <c r="BZ68" s="131">
        <f>Seniori!BZ60</f>
        <v>0</v>
      </c>
      <c r="CA68" s="131">
        <f>Seniori!CA60</f>
        <v>0</v>
      </c>
      <c r="CB68" s="131">
        <f>Seniori!CB60</f>
        <v>0</v>
      </c>
      <c r="CC68" s="131">
        <f>Seniori!CC60</f>
        <v>8</v>
      </c>
      <c r="CD68" s="131">
        <f>Seniori!CD60</f>
        <v>2</v>
      </c>
      <c r="CE68" s="131">
        <f>Seniori!CE60</f>
        <v>0</v>
      </c>
      <c r="CF68" s="131">
        <f>Seniori!CF60</f>
        <v>0</v>
      </c>
      <c r="CG68" s="131">
        <f>Seniori!CG60</f>
        <v>0</v>
      </c>
      <c r="CH68" s="131">
        <f>Seniori!CH60</f>
        <v>0</v>
      </c>
      <c r="CI68" s="131">
        <f>Seniori!CI60</f>
        <v>0</v>
      </c>
      <c r="CJ68" s="131">
        <f>Seniori!CJ60</f>
        <v>0</v>
      </c>
      <c r="CK68" s="131">
        <f>Seniori!CK60</f>
        <v>0</v>
      </c>
      <c r="CL68" s="131">
        <f>Seniori!CL60</f>
        <v>0</v>
      </c>
      <c r="CM68" s="131">
        <f>Seniori!CM60</f>
        <v>0</v>
      </c>
      <c r="CN68" s="131">
        <f>Seniori!CN60</f>
        <v>0</v>
      </c>
      <c r="CO68" s="131">
        <f>Seniori!CO60</f>
        <v>0</v>
      </c>
      <c r="CP68" s="131">
        <f>Seniori!CP60</f>
        <v>0</v>
      </c>
      <c r="CQ68" s="131">
        <f>Seniori!CQ60</f>
        <v>0</v>
      </c>
      <c r="CR68" s="131">
        <f>Seniori!CR60</f>
        <v>0</v>
      </c>
      <c r="CS68" s="131">
        <f>Seniori!CS60</f>
        <v>0</v>
      </c>
      <c r="CT68" s="131">
        <f>Seniori!CT60</f>
        <v>0</v>
      </c>
      <c r="CU68" s="131">
        <f>Seniori!CU60</f>
        <v>0</v>
      </c>
      <c r="CV68" s="131">
        <f>Seniori!CV60</f>
        <v>0</v>
      </c>
      <c r="CW68" s="131">
        <f>Seniori!CW60</f>
        <v>8</v>
      </c>
      <c r="CX68" s="131">
        <f>Seniori!CX60</f>
        <v>1</v>
      </c>
      <c r="CY68" s="131">
        <f>Seniori!CY60</f>
        <v>0</v>
      </c>
      <c r="CZ68" s="131">
        <f>Seniori!CZ60</f>
        <v>0</v>
      </c>
      <c r="DA68" s="131">
        <f>Seniori!DA60</f>
        <v>0</v>
      </c>
      <c r="DB68" s="131">
        <f>Seniori!DB60</f>
        <v>0</v>
      </c>
      <c r="DC68" s="131">
        <f>Seniori!DC60</f>
        <v>0</v>
      </c>
      <c r="DD68" s="131">
        <f>Seniori!DD60</f>
        <v>0</v>
      </c>
      <c r="DE68" s="131">
        <f>Seniori!DE60</f>
        <v>0</v>
      </c>
      <c r="DF68" s="131">
        <f>Seniori!DF60</f>
        <v>0</v>
      </c>
      <c r="DG68" s="131">
        <f>Seniori!DG60</f>
        <v>0</v>
      </c>
      <c r="DH68" s="131">
        <f>Seniori!DH60</f>
        <v>0</v>
      </c>
      <c r="DI68" s="131">
        <f>Seniori!DI60</f>
        <v>0</v>
      </c>
      <c r="DJ68" s="131">
        <f>Seniori!DJ60</f>
        <v>0</v>
      </c>
      <c r="DK68" s="131">
        <f>Seniori!DK60</f>
        <v>0</v>
      </c>
      <c r="DL68" s="131">
        <f>Seniori!DL60</f>
        <v>0</v>
      </c>
      <c r="DM68" s="131">
        <f>Seniori!DM60</f>
        <v>0</v>
      </c>
      <c r="DN68" s="131">
        <f>Seniori!DN60</f>
        <v>0</v>
      </c>
      <c r="DO68" s="131">
        <f>Seniori!DO60</f>
        <v>0</v>
      </c>
      <c r="DP68" s="131">
        <f>Seniori!DP60</f>
        <v>0</v>
      </c>
      <c r="DQ68" s="131">
        <f>Seniori!DQ60</f>
        <v>0</v>
      </c>
      <c r="DR68" s="131">
        <f>Seniori!DR60</f>
        <v>0</v>
      </c>
      <c r="DS68" s="131">
        <f>Seniori!DS60</f>
        <v>0</v>
      </c>
      <c r="DT68" s="131">
        <f>Seniori!DT60</f>
        <v>0</v>
      </c>
      <c r="DU68" s="131">
        <f>Seniori!DU60</f>
        <v>0</v>
      </c>
      <c r="DV68" s="131">
        <f>Seniori!DV60</f>
        <v>0</v>
      </c>
      <c r="DW68" s="131">
        <f>Seniori!DW60</f>
        <v>0</v>
      </c>
      <c r="DX68" s="131">
        <f>Seniori!DX60</f>
        <v>0</v>
      </c>
      <c r="DY68" s="131">
        <f>Seniori!DY60</f>
        <v>0</v>
      </c>
      <c r="DZ68" s="131">
        <f>Seniori!DZ60</f>
        <v>0</v>
      </c>
      <c r="EA68" s="131">
        <f>Seniori!EA60</f>
        <v>0</v>
      </c>
      <c r="EB68" s="131">
        <f>Seniori!EB60</f>
        <v>0</v>
      </c>
      <c r="EC68" s="131">
        <f>Seniori!EC60</f>
        <v>0</v>
      </c>
      <c r="ED68" s="131">
        <f>Seniori!ED60</f>
        <v>0</v>
      </c>
      <c r="EE68" s="131">
        <f>Seniori!EE60</f>
        <v>0</v>
      </c>
      <c r="EF68" s="131">
        <f>Seniori!EF60</f>
        <v>0</v>
      </c>
      <c r="EG68" s="131">
        <f>Seniori!EG60</f>
        <v>6</v>
      </c>
      <c r="EH68" s="131">
        <f>Seniori!EH60</f>
        <v>2</v>
      </c>
      <c r="EI68" s="131">
        <f>Seniori!EI60</f>
        <v>0</v>
      </c>
      <c r="EJ68" s="131">
        <f>Seniori!EJ60</f>
        <v>0</v>
      </c>
      <c r="EK68" s="131">
        <f>Seniori!EK60</f>
        <v>0</v>
      </c>
      <c r="EL68" s="131">
        <f>Seniori!EL60</f>
        <v>0</v>
      </c>
      <c r="EM68" s="131">
        <f>Seniori!EM60</f>
        <v>0</v>
      </c>
      <c r="EN68" s="131">
        <f>Seniori!EN60</f>
        <v>0</v>
      </c>
      <c r="EO68" s="131">
        <f>Seniori!EO60</f>
        <v>0</v>
      </c>
      <c r="EP68" s="131">
        <f>Seniori!EP60</f>
        <v>0</v>
      </c>
      <c r="EQ68" s="131">
        <f>Seniori!EQ60</f>
        <v>0</v>
      </c>
      <c r="ER68" s="131">
        <f>Seniori!ER60</f>
        <v>0</v>
      </c>
      <c r="ES68" s="131">
        <f>Seniori!ES60</f>
        <v>0</v>
      </c>
      <c r="ET68" s="131">
        <f>Seniori!ET60</f>
        <v>0</v>
      </c>
      <c r="EU68" s="131">
        <f>Seniori!EU60</f>
        <v>0</v>
      </c>
      <c r="EV68" s="131">
        <f>Seniori!EV60</f>
        <v>0</v>
      </c>
      <c r="EW68" s="131">
        <f>Seniori!EW60</f>
        <v>0</v>
      </c>
      <c r="EX68" s="131">
        <f>Seniori!EX60</f>
        <v>0</v>
      </c>
      <c r="EY68" s="131">
        <f>Seniori!EY60</f>
        <v>0</v>
      </c>
      <c r="EZ68" s="131">
        <f>Seniori!EZ60</f>
        <v>0</v>
      </c>
      <c r="FA68" s="131">
        <f>Seniori!FA60</f>
        <v>0</v>
      </c>
      <c r="FB68" s="131">
        <f>Seniori!FB60</f>
        <v>0</v>
      </c>
      <c r="FC68" s="131">
        <f>Seniori!FC60</f>
        <v>0</v>
      </c>
      <c r="FD68" s="131">
        <f>Seniori!FD60</f>
        <v>0</v>
      </c>
      <c r="FE68" s="131">
        <f>Seniori!FE60</f>
        <v>0</v>
      </c>
      <c r="FF68" s="131">
        <f>Seniori!FF60</f>
        <v>0</v>
      </c>
      <c r="FG68" s="131">
        <f>Seniori!FG60</f>
        <v>0</v>
      </c>
      <c r="FH68" s="131">
        <f>Seniori!FH60</f>
        <v>0</v>
      </c>
      <c r="FI68" s="131">
        <f>Seniori!FI60</f>
        <v>0</v>
      </c>
      <c r="FJ68" s="131">
        <f>Seniori!FJ60</f>
        <v>0</v>
      </c>
      <c r="FK68" s="131">
        <f>Seniori!FK60</f>
        <v>0</v>
      </c>
      <c r="FL68" s="131">
        <f>Seniori!FL60</f>
        <v>0</v>
      </c>
      <c r="FM68" s="131">
        <f>Seniori!FM60</f>
        <v>0</v>
      </c>
      <c r="FN68" s="131">
        <f>Seniori!FN60</f>
        <v>0</v>
      </c>
      <c r="FO68" s="131">
        <f>Seniori!FO60</f>
        <v>0</v>
      </c>
      <c r="FP68" s="131">
        <f>Seniori!FP60</f>
        <v>0</v>
      </c>
      <c r="FQ68" s="131">
        <f>Seniori!FQ60</f>
        <v>0</v>
      </c>
      <c r="FR68" s="131">
        <f>Seniori!FR60</f>
        <v>0</v>
      </c>
      <c r="FS68" s="131">
        <f>Seniori!FS60</f>
        <v>0</v>
      </c>
      <c r="FT68" s="131">
        <f>Seniori!FT60</f>
        <v>0</v>
      </c>
      <c r="FU68" s="131">
        <f>Seniori!FU60</f>
        <v>0</v>
      </c>
      <c r="FV68" s="131">
        <f>Seniori!FV60</f>
        <v>0</v>
      </c>
      <c r="FW68" s="131">
        <f>Seniori!FW60</f>
        <v>0</v>
      </c>
      <c r="FX68" s="131">
        <f>Seniori!FX60</f>
        <v>0</v>
      </c>
      <c r="FY68" s="131">
        <f>Seniori!FY60</f>
        <v>0</v>
      </c>
      <c r="FZ68" s="131">
        <f>Seniori!FZ60</f>
        <v>0</v>
      </c>
      <c r="GA68" s="131">
        <f>Seniori!GA60</f>
        <v>0</v>
      </c>
      <c r="GB68" s="131">
        <f>Seniori!GB60</f>
        <v>0</v>
      </c>
      <c r="GC68" s="131">
        <f>Seniori!GC60</f>
        <v>0</v>
      </c>
      <c r="GD68" s="131">
        <f>Seniori!GD60</f>
        <v>0</v>
      </c>
      <c r="GE68" s="131">
        <f>Seniori!GE60</f>
        <v>0</v>
      </c>
      <c r="GF68" s="131">
        <f>Seniori!GF60</f>
        <v>0</v>
      </c>
      <c r="GG68" s="131">
        <f>Seniori!GG60</f>
        <v>0</v>
      </c>
      <c r="GH68" s="131">
        <f>Seniori!GH60</f>
        <v>0</v>
      </c>
      <c r="GI68" s="131">
        <f>Seniori!GI60</f>
        <v>0</v>
      </c>
      <c r="GJ68" s="131">
        <f>Seniori!GJ60</f>
        <v>0</v>
      </c>
      <c r="GK68" s="131">
        <f>Seniori!GK60</f>
        <v>0</v>
      </c>
      <c r="GL68" s="131">
        <f>Seniori!GL60</f>
        <v>0</v>
      </c>
      <c r="GM68" s="131">
        <f>Seniori!GM60</f>
        <v>0</v>
      </c>
      <c r="GN68" s="131">
        <f>Seniori!GN60</f>
        <v>0</v>
      </c>
      <c r="GO68" s="131">
        <f>Seniori!GO60</f>
        <v>0</v>
      </c>
      <c r="GP68" s="131">
        <f>Seniori!GP60</f>
        <v>0</v>
      </c>
      <c r="GQ68" s="131">
        <f>Seniori!GQ60</f>
        <v>0</v>
      </c>
      <c r="GR68" s="131">
        <f>Seniori!GR60</f>
        <v>0</v>
      </c>
      <c r="GS68" s="131">
        <f>Seniori!GS60</f>
        <v>0</v>
      </c>
      <c r="GT68" s="131">
        <f>Seniori!GT60</f>
        <v>0</v>
      </c>
      <c r="GU68" s="131">
        <f>Seniori!GU60</f>
        <v>0</v>
      </c>
      <c r="GV68" s="131">
        <f>Seniori!GV60</f>
        <v>0</v>
      </c>
      <c r="GW68" s="131">
        <f>Seniori!GW60</f>
        <v>0</v>
      </c>
      <c r="GX68" s="131">
        <f>Seniori!GX60</f>
        <v>0</v>
      </c>
      <c r="GY68" s="131">
        <f>Seniori!GY60</f>
        <v>0</v>
      </c>
      <c r="GZ68" s="131">
        <f>Seniori!GZ60</f>
        <v>0</v>
      </c>
      <c r="HA68" s="131">
        <f>Seniori!HA60</f>
        <v>0</v>
      </c>
      <c r="HB68" s="131">
        <f>Seniori!HB60</f>
        <v>0</v>
      </c>
      <c r="HC68" s="131">
        <f>Seniori!HC60</f>
        <v>0</v>
      </c>
      <c r="HD68" s="131">
        <f>Seniori!HD60</f>
        <v>0</v>
      </c>
      <c r="HE68" s="131">
        <f>Seniori!HE60</f>
        <v>0</v>
      </c>
      <c r="HF68" s="131">
        <f>Seniori!HF60</f>
        <v>0</v>
      </c>
      <c r="HG68" s="131">
        <f>Seniori!HG60</f>
        <v>0</v>
      </c>
      <c r="HH68" s="131">
        <f>Seniori!HH60</f>
        <v>0</v>
      </c>
      <c r="HI68" s="131">
        <f>Seniori!HI60</f>
        <v>0</v>
      </c>
      <c r="HJ68" s="131">
        <f>Seniori!HJ60</f>
        <v>0</v>
      </c>
      <c r="HK68" s="131">
        <f>Seniori!HK60</f>
        <v>0</v>
      </c>
      <c r="HL68" s="131">
        <f>Seniori!HL60</f>
        <v>0</v>
      </c>
      <c r="HM68" s="131">
        <f>Seniori!HM60</f>
        <v>0</v>
      </c>
      <c r="HN68" s="131">
        <f>Seniori!HN60</f>
        <v>0</v>
      </c>
      <c r="HO68" s="131">
        <f>Seniori!HO60</f>
        <v>0</v>
      </c>
      <c r="HP68" s="131">
        <f>Seniori!HP60</f>
        <v>0</v>
      </c>
      <c r="HQ68" s="131">
        <f>Seniori!HQ60</f>
        <v>0</v>
      </c>
      <c r="HR68" s="131">
        <f>Seniori!HR60</f>
        <v>0</v>
      </c>
      <c r="HS68" s="131">
        <f>Seniori!HS60</f>
        <v>0</v>
      </c>
      <c r="HT68" s="131">
        <f>Seniori!HT60</f>
        <v>0</v>
      </c>
      <c r="HU68" s="131">
        <f>Seniori!HU60</f>
        <v>0</v>
      </c>
      <c r="HV68" s="131">
        <f>Seniori!HV60</f>
        <v>0</v>
      </c>
      <c r="HW68" s="131">
        <f>Seniori!HW60</f>
        <v>0</v>
      </c>
      <c r="HX68" s="131">
        <f>Seniori!HX60</f>
        <v>0</v>
      </c>
      <c r="HY68" s="131">
        <f>Seniori!HY60</f>
        <v>0</v>
      </c>
      <c r="HZ68" s="131">
        <f>Seniori!HZ60</f>
        <v>0</v>
      </c>
      <c r="IA68" s="131">
        <f>Seniori!IA60</f>
        <v>0</v>
      </c>
      <c r="IB68" s="131">
        <f>Seniori!IB60</f>
        <v>0</v>
      </c>
      <c r="IC68" s="131">
        <f>Seniori!IC60</f>
        <v>0</v>
      </c>
      <c r="ID68" s="131">
        <f>Seniori!ID60</f>
        <v>0</v>
      </c>
      <c r="IE68" s="131">
        <f>Seniori!IE60</f>
        <v>0</v>
      </c>
      <c r="IF68" s="131">
        <f>Seniori!IF60</f>
        <v>0</v>
      </c>
      <c r="IG68" s="131">
        <f>Seniori!IG60</f>
        <v>0</v>
      </c>
      <c r="IH68" s="131">
        <f>Seniori!IH60</f>
        <v>0</v>
      </c>
      <c r="II68" s="131">
        <f>Seniori!II60</f>
        <v>0</v>
      </c>
      <c r="IJ68" s="131">
        <f>Seniori!IJ60</f>
        <v>0</v>
      </c>
      <c r="IK68" s="131">
        <f>Seniori!IK60</f>
        <v>0</v>
      </c>
      <c r="IL68" s="131">
        <f>Seniori!IL60</f>
        <v>0</v>
      </c>
      <c r="IM68" s="131">
        <f>Seniori!IM60</f>
        <v>0</v>
      </c>
      <c r="IN68" s="131">
        <f>Seniori!IN60</f>
        <v>0</v>
      </c>
      <c r="IO68" s="131">
        <f>Seniori!IO60</f>
        <v>0</v>
      </c>
      <c r="IP68" s="131">
        <f>Seniori!IP60</f>
        <v>0</v>
      </c>
      <c r="IQ68" s="131">
        <f>Seniori!IQ60</f>
        <v>0</v>
      </c>
      <c r="IR68" s="131">
        <f>Seniori!IR60</f>
        <v>0</v>
      </c>
      <c r="IS68" s="131">
        <f>Seniori!IS60</f>
        <v>0</v>
      </c>
      <c r="IT68" s="131">
        <f>Seniori!IT60</f>
        <v>0</v>
      </c>
      <c r="IU68" s="131">
        <f>Seniori!IU60</f>
        <v>0</v>
      </c>
      <c r="IV68" s="131">
        <f>Seniori!IV60</f>
        <v>0</v>
      </c>
      <c r="IW68" s="131">
        <f>Seniori!IW60</f>
        <v>0</v>
      </c>
      <c r="IX68" s="131">
        <f>Seniori!IX60</f>
        <v>0</v>
      </c>
      <c r="IY68" s="131">
        <f>Seniori!IY60</f>
        <v>0</v>
      </c>
      <c r="IZ68" s="131">
        <f>Seniori!IZ60</f>
        <v>0</v>
      </c>
      <c r="JA68" s="131">
        <f>Seniori!JA60</f>
        <v>0</v>
      </c>
      <c r="JB68" s="131">
        <f>Seniori!JB60</f>
        <v>0</v>
      </c>
      <c r="JC68" s="131">
        <f>Seniori!JC60</f>
        <v>0</v>
      </c>
      <c r="JD68" s="131">
        <f>Seniori!JD60</f>
        <v>0</v>
      </c>
      <c r="JE68" s="131">
        <f>Seniori!JE60</f>
        <v>0</v>
      </c>
      <c r="JF68" s="131">
        <f>Seniori!JF60</f>
        <v>0</v>
      </c>
      <c r="JG68" s="131">
        <f>Seniori!JG60</f>
        <v>0</v>
      </c>
      <c r="JH68" s="131">
        <f>Seniori!JH60</f>
        <v>0</v>
      </c>
      <c r="JI68" s="131">
        <f>Seniori!JI60</f>
        <v>0</v>
      </c>
      <c r="JJ68" s="131">
        <f>Seniori!JJ60</f>
        <v>0</v>
      </c>
      <c r="JK68" s="131">
        <f>Seniori!JK60</f>
        <v>0</v>
      </c>
      <c r="JL68" s="131">
        <f>Seniori!JL60</f>
        <v>0</v>
      </c>
      <c r="JM68" s="131">
        <f>Seniori!JM60</f>
        <v>0</v>
      </c>
      <c r="JN68" s="131">
        <f>Seniori!JN60</f>
        <v>0</v>
      </c>
      <c r="JO68" s="131">
        <f>Seniori!JO60</f>
        <v>0</v>
      </c>
      <c r="JP68" s="131">
        <f>Seniori!JP60</f>
        <v>0</v>
      </c>
      <c r="JQ68" s="131">
        <f>Seniori!JQ60</f>
        <v>0</v>
      </c>
      <c r="JR68" s="131">
        <f>Seniori!JR60</f>
        <v>0</v>
      </c>
      <c r="JS68" s="131">
        <f>Seniori!JS60</f>
        <v>0</v>
      </c>
      <c r="JT68" s="131">
        <f>Seniori!JT60</f>
        <v>0</v>
      </c>
      <c r="JU68" s="131">
        <f>Seniori!JU60</f>
        <v>0</v>
      </c>
      <c r="JV68" s="131">
        <f>Seniori!JV60</f>
        <v>0</v>
      </c>
      <c r="JW68" s="131">
        <f>Seniori!JW60</f>
        <v>0</v>
      </c>
      <c r="JX68" s="131">
        <f>Seniori!JX60</f>
        <v>0</v>
      </c>
      <c r="JY68" s="131">
        <f>Seniori!JY60</f>
        <v>0</v>
      </c>
      <c r="JZ68" s="131">
        <f>Seniori!JZ60</f>
        <v>0</v>
      </c>
      <c r="KA68" s="131">
        <f>Seniori!KA60</f>
        <v>0</v>
      </c>
      <c r="KB68" s="131">
        <f>Seniori!KB60</f>
        <v>0</v>
      </c>
      <c r="KC68" s="131">
        <f>Seniori!KC60</f>
        <v>0</v>
      </c>
      <c r="KD68" s="131">
        <f>Seniori!KD60</f>
        <v>0</v>
      </c>
      <c r="KE68" s="131">
        <f>Seniori!KE60</f>
        <v>0</v>
      </c>
      <c r="KF68" s="131">
        <f>Seniori!KF60</f>
        <v>0</v>
      </c>
      <c r="KG68" s="131">
        <f>Seniori!KG60</f>
        <v>0</v>
      </c>
      <c r="KH68" s="131">
        <f>Seniori!KH60</f>
        <v>0</v>
      </c>
      <c r="KI68" s="131">
        <f>Seniori!KI60</f>
        <v>0</v>
      </c>
      <c r="KJ68" s="131">
        <f>Seniori!KJ60</f>
        <v>0</v>
      </c>
      <c r="KK68" s="131">
        <f>Seniori!KK60</f>
        <v>0</v>
      </c>
      <c r="KL68" s="131">
        <f>Seniori!KL60</f>
        <v>0</v>
      </c>
      <c r="KM68" s="131">
        <f>Seniori!KM60</f>
        <v>0</v>
      </c>
      <c r="KN68" s="131">
        <f>Seniori!KN60</f>
        <v>0</v>
      </c>
      <c r="KO68" s="131">
        <f>Seniori!KO60</f>
        <v>0</v>
      </c>
      <c r="KP68" s="131">
        <f>Seniori!KP60</f>
        <v>0</v>
      </c>
      <c r="KQ68" s="131">
        <f>Seniori!KQ60</f>
        <v>0</v>
      </c>
      <c r="KR68" s="131">
        <f>Seniori!KR60</f>
        <v>0</v>
      </c>
      <c r="KS68" s="131">
        <f>Seniori!KS60</f>
        <v>0</v>
      </c>
      <c r="KT68" s="131">
        <f>Seniori!KT60</f>
        <v>0</v>
      </c>
      <c r="KU68" s="131">
        <f>Seniori!KU60</f>
        <v>0</v>
      </c>
      <c r="KV68" s="131">
        <f>Seniori!KV60</f>
        <v>0</v>
      </c>
      <c r="KW68" s="131">
        <f>Seniori!KW60</f>
        <v>0</v>
      </c>
      <c r="KX68" s="131">
        <f>Seniori!KX60</f>
        <v>0</v>
      </c>
      <c r="KY68" s="131">
        <f>Seniori!KY60</f>
        <v>0</v>
      </c>
      <c r="KZ68" s="131">
        <f>Seniori!KZ60</f>
        <v>0</v>
      </c>
      <c r="LA68" s="131">
        <f>Seniori!LA60</f>
        <v>0</v>
      </c>
      <c r="LB68" s="131">
        <f>Seniori!LB60</f>
        <v>0</v>
      </c>
      <c r="LC68" s="131">
        <f>Seniori!LC60</f>
        <v>0</v>
      </c>
      <c r="LD68" s="131">
        <f>Seniori!LD60</f>
        <v>0</v>
      </c>
      <c r="LE68" s="131">
        <f>Seniori!LE60</f>
        <v>0</v>
      </c>
      <c r="LF68" s="131">
        <f>Seniori!LF60</f>
        <v>0</v>
      </c>
      <c r="LG68" s="131">
        <f>Seniori!LG60</f>
        <v>0</v>
      </c>
      <c r="LH68" s="131">
        <f>Seniori!LH60</f>
        <v>0</v>
      </c>
      <c r="LI68" s="131">
        <f>Seniori!LI60</f>
        <v>0</v>
      </c>
      <c r="LJ68" s="131">
        <f>Seniori!LJ60</f>
        <v>0</v>
      </c>
      <c r="LK68" s="131">
        <f>Seniori!LK60</f>
        <v>0</v>
      </c>
      <c r="LL68" s="131">
        <f>Seniori!LL60</f>
        <v>0</v>
      </c>
      <c r="LM68" s="131">
        <f>Seniori!LM60</f>
        <v>0</v>
      </c>
      <c r="LN68" s="131">
        <f>Seniori!LN60</f>
        <v>0</v>
      </c>
      <c r="LO68" s="131">
        <f>Seniori!LO60</f>
        <v>0</v>
      </c>
      <c r="LP68" s="131">
        <f>Seniori!LP60</f>
        <v>0</v>
      </c>
      <c r="LQ68" s="131">
        <f>Seniori!LQ60</f>
        <v>0</v>
      </c>
      <c r="LR68" s="131">
        <f>Seniori!LR60</f>
        <v>0</v>
      </c>
      <c r="LS68" s="131">
        <f>Seniori!LS60</f>
        <v>0</v>
      </c>
      <c r="LT68" s="131">
        <f>Seniori!LT60</f>
        <v>0</v>
      </c>
      <c r="LU68" s="131">
        <f>Seniori!LU60</f>
        <v>0</v>
      </c>
      <c r="LV68" s="131">
        <f>Seniori!LV60</f>
        <v>0</v>
      </c>
      <c r="LW68" s="131">
        <f>Seniori!LW60</f>
        <v>0</v>
      </c>
      <c r="LX68" s="131">
        <f>Seniori!LX60</f>
        <v>0</v>
      </c>
      <c r="LY68" s="131">
        <f>Seniori!LY60</f>
        <v>0</v>
      </c>
      <c r="LZ68" s="131">
        <f>Seniori!LZ60</f>
        <v>0</v>
      </c>
      <c r="MA68" s="131">
        <f>Seniori!MA60</f>
        <v>0</v>
      </c>
      <c r="MB68" s="131">
        <f>Seniori!MB60</f>
        <v>0</v>
      </c>
      <c r="MC68" s="131">
        <f>Seniori!MC60</f>
        <v>0</v>
      </c>
      <c r="MD68" s="131">
        <f>Seniori!MD60</f>
        <v>0</v>
      </c>
      <c r="ME68" s="131">
        <f>Seniori!ME60</f>
        <v>0</v>
      </c>
    </row>
    <row r="69" spans="1:343" s="1" customFormat="1" ht="18" customHeight="1" x14ac:dyDescent="0.2">
      <c r="A69" s="12">
        <v>57</v>
      </c>
      <c r="B69" s="11" t="s">
        <v>497</v>
      </c>
      <c r="E69" s="4" t="s">
        <v>162</v>
      </c>
      <c r="G69" s="9" t="s">
        <v>220</v>
      </c>
      <c r="H69" s="4"/>
      <c r="I69" s="1">
        <f>SUM(K69:ME69)</f>
        <v>27</v>
      </c>
      <c r="J69" s="12">
        <f>Tabuľka3[[#This Row],[Stĺpec9]]</f>
        <v>27</v>
      </c>
      <c r="K69" s="131">
        <f>Juniori!K19</f>
        <v>0</v>
      </c>
      <c r="L69" s="131">
        <f>Juniori!L19</f>
        <v>0</v>
      </c>
      <c r="M69" s="131">
        <f>Juniori!M19</f>
        <v>0</v>
      </c>
      <c r="N69" s="131">
        <f>Juniori!N19</f>
        <v>0</v>
      </c>
      <c r="O69" s="131">
        <f>Juniori!O19</f>
        <v>0</v>
      </c>
      <c r="P69" s="131">
        <f>Juniori!P19</f>
        <v>0</v>
      </c>
      <c r="Q69" s="131">
        <f>Juniori!Q19</f>
        <v>0</v>
      </c>
      <c r="R69" s="131">
        <f>Juniori!R19</f>
        <v>0</v>
      </c>
      <c r="S69" s="131">
        <f>Juniori!S19</f>
        <v>0</v>
      </c>
      <c r="T69" s="131">
        <f>Juniori!T19</f>
        <v>0</v>
      </c>
      <c r="U69" s="131">
        <f>Juniori!U19</f>
        <v>0</v>
      </c>
      <c r="V69" s="131">
        <f>Juniori!V19</f>
        <v>0</v>
      </c>
      <c r="W69" s="131">
        <f>Juniori!W19</f>
        <v>0</v>
      </c>
      <c r="X69" s="131">
        <f>Juniori!X19</f>
        <v>0</v>
      </c>
      <c r="Y69" s="131">
        <f>Juniori!Y19</f>
        <v>0</v>
      </c>
      <c r="Z69" s="131">
        <f>Juniori!Z19</f>
        <v>0</v>
      </c>
      <c r="AA69" s="131">
        <f>Juniori!AA19</f>
        <v>0</v>
      </c>
      <c r="AB69" s="131">
        <f>Juniori!AB19</f>
        <v>0</v>
      </c>
      <c r="AC69" s="131">
        <f>Juniori!AC19</f>
        <v>0</v>
      </c>
      <c r="AD69" s="131">
        <f>Juniori!AD19</f>
        <v>0</v>
      </c>
      <c r="AE69" s="131">
        <f>Juniori!AE19</f>
        <v>0</v>
      </c>
      <c r="AF69" s="131">
        <f>Juniori!AF19</f>
        <v>0</v>
      </c>
      <c r="AG69" s="131">
        <f>Juniori!AG19</f>
        <v>0</v>
      </c>
      <c r="AH69" s="131">
        <f>Juniori!AH19</f>
        <v>0</v>
      </c>
      <c r="AI69" s="131">
        <f>Juniori!AI19</f>
        <v>0</v>
      </c>
      <c r="AJ69" s="131">
        <f>Juniori!AJ19</f>
        <v>0</v>
      </c>
      <c r="AK69" s="131">
        <f>Juniori!AK19</f>
        <v>0</v>
      </c>
      <c r="AL69" s="131">
        <f>Juniori!AL19</f>
        <v>0</v>
      </c>
      <c r="AM69" s="131">
        <f>Juniori!AM19</f>
        <v>0</v>
      </c>
      <c r="AN69" s="131">
        <f>Juniori!AN19</f>
        <v>0</v>
      </c>
      <c r="AO69" s="131">
        <f>Juniori!AO19</f>
        <v>0</v>
      </c>
      <c r="AP69" s="131">
        <f>Juniori!AP19</f>
        <v>0</v>
      </c>
      <c r="AQ69" s="131">
        <f>Juniori!AQ19</f>
        <v>0</v>
      </c>
      <c r="AR69" s="131">
        <f>Juniori!AR19</f>
        <v>0</v>
      </c>
      <c r="AS69" s="131">
        <f>Juniori!AS19</f>
        <v>0</v>
      </c>
      <c r="AT69" s="131">
        <f>Juniori!AT19</f>
        <v>0</v>
      </c>
      <c r="AU69" s="131">
        <f>Juniori!AU19</f>
        <v>0</v>
      </c>
      <c r="AV69" s="131">
        <f>Juniori!AV19</f>
        <v>0</v>
      </c>
      <c r="AW69" s="131">
        <f>Juniori!AW19</f>
        <v>0</v>
      </c>
      <c r="AX69" s="131">
        <f>Juniori!AX19</f>
        <v>0</v>
      </c>
      <c r="AY69" s="131">
        <f>Juniori!AY19</f>
        <v>0</v>
      </c>
      <c r="AZ69" s="131">
        <f>Juniori!AZ19</f>
        <v>0</v>
      </c>
      <c r="BA69" s="131">
        <f>Juniori!BA19</f>
        <v>0</v>
      </c>
      <c r="BB69" s="131">
        <f>Juniori!BB19</f>
        <v>0</v>
      </c>
      <c r="BC69" s="131">
        <f>Juniori!BC19</f>
        <v>0</v>
      </c>
      <c r="BD69" s="131">
        <f>Juniori!BD19</f>
        <v>0</v>
      </c>
      <c r="BE69" s="131">
        <f>Juniori!BE19</f>
        <v>0</v>
      </c>
      <c r="BF69" s="131">
        <f>Juniori!BF19</f>
        <v>0</v>
      </c>
      <c r="BG69" s="131">
        <f>Juniori!BG19</f>
        <v>0</v>
      </c>
      <c r="BH69" s="131">
        <f>Juniori!BH19</f>
        <v>0</v>
      </c>
      <c r="BI69" s="131">
        <f>Juniori!BI19</f>
        <v>0</v>
      </c>
      <c r="BJ69" s="131">
        <f>Juniori!BJ19</f>
        <v>0</v>
      </c>
      <c r="BK69" s="131">
        <f>Juniori!BK19</f>
        <v>0</v>
      </c>
      <c r="BL69" s="131">
        <f>Juniori!BL19</f>
        <v>0</v>
      </c>
      <c r="BM69" s="131">
        <f>Juniori!BM19</f>
        <v>0</v>
      </c>
      <c r="BN69" s="131">
        <f>Juniori!BN19</f>
        <v>0</v>
      </c>
      <c r="BO69" s="131">
        <f>Juniori!BO19</f>
        <v>0</v>
      </c>
      <c r="BP69" s="131">
        <f>Juniori!BP19</f>
        <v>0</v>
      </c>
      <c r="BQ69" s="131">
        <f>Juniori!BQ19</f>
        <v>0</v>
      </c>
      <c r="BR69" s="131">
        <f>Juniori!BR19</f>
        <v>0</v>
      </c>
      <c r="BS69" s="131">
        <f>Juniori!BS19</f>
        <v>0</v>
      </c>
      <c r="BT69" s="131">
        <f>Juniori!BT19</f>
        <v>0</v>
      </c>
      <c r="BU69" s="131">
        <f>Juniori!BU19</f>
        <v>0</v>
      </c>
      <c r="BV69" s="131">
        <f>Juniori!BV19</f>
        <v>0</v>
      </c>
      <c r="BW69" s="131">
        <f>Juniori!BW19</f>
        <v>0</v>
      </c>
      <c r="BX69" s="131">
        <f>Juniori!BX19</f>
        <v>0</v>
      </c>
      <c r="BY69" s="131">
        <f>Juniori!BY19</f>
        <v>0</v>
      </c>
      <c r="BZ69" s="131">
        <f>Juniori!BZ19</f>
        <v>0</v>
      </c>
      <c r="CA69" s="131">
        <f>Juniori!CA19</f>
        <v>0</v>
      </c>
      <c r="CB69" s="131">
        <f>Juniori!CB19</f>
        <v>0</v>
      </c>
      <c r="CC69" s="131">
        <f>Juniori!CC19</f>
        <v>0</v>
      </c>
      <c r="CD69" s="131">
        <f>Juniori!CD19</f>
        <v>0</v>
      </c>
      <c r="CE69" s="131">
        <f>Juniori!CE19</f>
        <v>0</v>
      </c>
      <c r="CF69" s="131">
        <f>Juniori!CF19</f>
        <v>0</v>
      </c>
      <c r="CG69" s="131">
        <f>Juniori!CG19</f>
        <v>0</v>
      </c>
      <c r="CH69" s="131">
        <f>Juniori!CH19</f>
        <v>0</v>
      </c>
      <c r="CI69" s="131">
        <f>Juniori!CI19</f>
        <v>0</v>
      </c>
      <c r="CJ69" s="131">
        <f>Juniori!CJ19</f>
        <v>0</v>
      </c>
      <c r="CK69" s="131">
        <f>Juniori!CK19</f>
        <v>0</v>
      </c>
      <c r="CL69" s="131">
        <f>Juniori!CL19</f>
        <v>0</v>
      </c>
      <c r="CM69" s="131">
        <f>Juniori!CM19</f>
        <v>0</v>
      </c>
      <c r="CN69" s="131">
        <f>Juniori!CN19</f>
        <v>0</v>
      </c>
      <c r="CO69" s="131">
        <f>Juniori!CO19</f>
        <v>0</v>
      </c>
      <c r="CP69" s="131">
        <f>Juniori!CP19</f>
        <v>0</v>
      </c>
      <c r="CQ69" s="131">
        <f>Juniori!CQ19</f>
        <v>0</v>
      </c>
      <c r="CR69" s="131">
        <f>Juniori!CR19</f>
        <v>0</v>
      </c>
      <c r="CS69" s="131">
        <f>Juniori!CS19</f>
        <v>0</v>
      </c>
      <c r="CT69" s="131">
        <f>Juniori!CT19</f>
        <v>0</v>
      </c>
      <c r="CU69" s="131">
        <f>Juniori!CU19</f>
        <v>0</v>
      </c>
      <c r="CV69" s="131">
        <f>Juniori!CV19</f>
        <v>0</v>
      </c>
      <c r="CW69" s="131">
        <f>Juniori!CW19</f>
        <v>0</v>
      </c>
      <c r="CX69" s="131">
        <f>Juniori!CX19</f>
        <v>0</v>
      </c>
      <c r="CY69" s="131">
        <f>Juniori!CY19</f>
        <v>0</v>
      </c>
      <c r="CZ69" s="131">
        <f>Juniori!CZ19</f>
        <v>0</v>
      </c>
      <c r="DA69" s="131">
        <f>Juniori!DA19</f>
        <v>0</v>
      </c>
      <c r="DB69" s="131">
        <f>Juniori!DB19</f>
        <v>0</v>
      </c>
      <c r="DC69" s="131">
        <f>Juniori!DC19</f>
        <v>0</v>
      </c>
      <c r="DD69" s="131">
        <f>Juniori!DD19</f>
        <v>0</v>
      </c>
      <c r="DE69" s="131">
        <f>Juniori!DE19</f>
        <v>0</v>
      </c>
      <c r="DF69" s="131">
        <f>Juniori!DF19</f>
        <v>0</v>
      </c>
      <c r="DG69" s="131">
        <f>Juniori!DG19</f>
        <v>0</v>
      </c>
      <c r="DH69" s="131">
        <f>Juniori!DH19</f>
        <v>0</v>
      </c>
      <c r="DI69" s="131">
        <f>Juniori!DI19</f>
        <v>0</v>
      </c>
      <c r="DJ69" s="131">
        <f>Juniori!DJ19</f>
        <v>0</v>
      </c>
      <c r="DK69" s="131">
        <f>Juniori!DK19</f>
        <v>0</v>
      </c>
      <c r="DL69" s="131">
        <f>Juniori!DL19</f>
        <v>0</v>
      </c>
      <c r="DM69" s="131">
        <f>Juniori!DM19</f>
        <v>0</v>
      </c>
      <c r="DN69" s="131">
        <f>Juniori!DN19</f>
        <v>0</v>
      </c>
      <c r="DO69" s="131">
        <f>Juniori!DO19</f>
        <v>0</v>
      </c>
      <c r="DP69" s="131">
        <f>Juniori!DP19</f>
        <v>0</v>
      </c>
      <c r="DQ69" s="131">
        <f>Juniori!DQ19</f>
        <v>0</v>
      </c>
      <c r="DR69" s="131">
        <f>Juniori!DR19</f>
        <v>0</v>
      </c>
      <c r="DS69" s="131">
        <f>Juniori!DS19</f>
        <v>0</v>
      </c>
      <c r="DT69" s="131">
        <f>Juniori!DT19</f>
        <v>0</v>
      </c>
      <c r="DU69" s="131">
        <f>Juniori!DU19</f>
        <v>0</v>
      </c>
      <c r="DV69" s="131">
        <f>Juniori!DV19</f>
        <v>0</v>
      </c>
      <c r="DW69" s="131">
        <f>Juniori!DW19</f>
        <v>0</v>
      </c>
      <c r="DX69" s="131">
        <f>Juniori!DX19</f>
        <v>0</v>
      </c>
      <c r="DY69" s="131">
        <f>Juniori!DY19</f>
        <v>0</v>
      </c>
      <c r="DZ69" s="131">
        <f>Juniori!DZ19</f>
        <v>0</v>
      </c>
      <c r="EA69" s="131">
        <f>Juniori!EA19</f>
        <v>0</v>
      </c>
      <c r="EB69" s="131">
        <f>Juniori!EB19</f>
        <v>0</v>
      </c>
      <c r="EC69" s="131">
        <f>Juniori!EC19</f>
        <v>0</v>
      </c>
      <c r="ED69" s="131">
        <f>Juniori!ED19</f>
        <v>0</v>
      </c>
      <c r="EE69" s="131">
        <f>Juniori!EE19</f>
        <v>0</v>
      </c>
      <c r="EF69" s="131">
        <f>Juniori!EF19</f>
        <v>0</v>
      </c>
      <c r="EG69" s="131">
        <f>Juniori!EG19</f>
        <v>0</v>
      </c>
      <c r="EH69" s="131">
        <f>Juniori!EH19</f>
        <v>0</v>
      </c>
      <c r="EI69" s="131">
        <f>Juniori!EI19</f>
        <v>0</v>
      </c>
      <c r="EJ69" s="131">
        <f>Juniori!EJ19</f>
        <v>0</v>
      </c>
      <c r="EK69" s="131">
        <f>Juniori!EK19</f>
        <v>0</v>
      </c>
      <c r="EL69" s="131">
        <f>Juniori!EL19</f>
        <v>0</v>
      </c>
      <c r="EM69" s="131">
        <f>Juniori!EM19</f>
        <v>0</v>
      </c>
      <c r="EN69" s="131">
        <f>Juniori!EN19</f>
        <v>0</v>
      </c>
      <c r="EO69" s="131">
        <f>Juniori!EO19</f>
        <v>0</v>
      </c>
      <c r="EP69" s="131">
        <f>Juniori!EP19</f>
        <v>0</v>
      </c>
      <c r="EQ69" s="131">
        <f>Juniori!EQ19</f>
        <v>0</v>
      </c>
      <c r="ER69" s="131">
        <f>Juniori!ER19</f>
        <v>0</v>
      </c>
      <c r="ES69" s="131">
        <f>Juniori!ES19</f>
        <v>0</v>
      </c>
      <c r="ET69" s="131">
        <f>Juniori!ET19</f>
        <v>0</v>
      </c>
      <c r="EU69" s="131">
        <f>Juniori!EU19</f>
        <v>0</v>
      </c>
      <c r="EV69" s="131">
        <f>Juniori!EV19</f>
        <v>0</v>
      </c>
      <c r="EW69" s="131">
        <f>Juniori!EW19</f>
        <v>0</v>
      </c>
      <c r="EX69" s="131">
        <f>Juniori!EX19</f>
        <v>0</v>
      </c>
      <c r="EY69" s="131">
        <f>Juniori!EY19</f>
        <v>0</v>
      </c>
      <c r="EZ69" s="131">
        <f>Juniori!EZ19</f>
        <v>0</v>
      </c>
      <c r="FA69" s="131">
        <f>Juniori!FA19</f>
        <v>0</v>
      </c>
      <c r="FB69" s="131">
        <f>Juniori!FB19</f>
        <v>0</v>
      </c>
      <c r="FC69" s="131">
        <f>Juniori!FC19</f>
        <v>0</v>
      </c>
      <c r="FD69" s="131">
        <f>Juniori!FD19</f>
        <v>0</v>
      </c>
      <c r="FE69" s="131">
        <f>Juniori!FE19</f>
        <v>0</v>
      </c>
      <c r="FF69" s="131">
        <f>Juniori!FF19</f>
        <v>0</v>
      </c>
      <c r="FG69" s="131">
        <f>Juniori!FG19</f>
        <v>0</v>
      </c>
      <c r="FH69" s="131">
        <f>Juniori!FH19</f>
        <v>0</v>
      </c>
      <c r="FI69" s="131">
        <f>Juniori!FI19</f>
        <v>0</v>
      </c>
      <c r="FJ69" s="131">
        <f>Juniori!FJ19</f>
        <v>0</v>
      </c>
      <c r="FK69" s="131">
        <f>Juniori!FK19</f>
        <v>0</v>
      </c>
      <c r="FL69" s="131">
        <f>Juniori!FL19</f>
        <v>0</v>
      </c>
      <c r="FM69" s="131">
        <f>Juniori!FM19</f>
        <v>0</v>
      </c>
      <c r="FN69" s="131">
        <f>Juniori!FN19</f>
        <v>0</v>
      </c>
      <c r="FO69" s="131">
        <f>Juniori!FO19</f>
        <v>0</v>
      </c>
      <c r="FP69" s="131">
        <f>Juniori!FP19</f>
        <v>0</v>
      </c>
      <c r="FQ69" s="131">
        <f>Juniori!FQ19</f>
        <v>0</v>
      </c>
      <c r="FR69" s="131">
        <f>Juniori!FR19</f>
        <v>0</v>
      </c>
      <c r="FS69" s="131">
        <f>Juniori!FS19</f>
        <v>0</v>
      </c>
      <c r="FT69" s="131">
        <f>Juniori!FT19</f>
        <v>0</v>
      </c>
      <c r="FU69" s="131">
        <f>Juniori!FU19</f>
        <v>0</v>
      </c>
      <c r="FV69" s="131">
        <f>Juniori!FV19</f>
        <v>0</v>
      </c>
      <c r="FW69" s="131">
        <f>Juniori!FW19</f>
        <v>0</v>
      </c>
      <c r="FX69" s="131">
        <f>Juniori!FX19</f>
        <v>0</v>
      </c>
      <c r="FY69" s="131">
        <f>Juniori!FY19</f>
        <v>0</v>
      </c>
      <c r="FZ69" s="131">
        <f>Juniori!FZ19</f>
        <v>0</v>
      </c>
      <c r="GA69" s="131">
        <f>Juniori!GA19</f>
        <v>0</v>
      </c>
      <c r="GB69" s="131">
        <f>Juniori!GB19</f>
        <v>0</v>
      </c>
      <c r="GC69" s="131">
        <f>Juniori!GC19</f>
        <v>0</v>
      </c>
      <c r="GD69" s="131">
        <f>Juniori!GD19</f>
        <v>0</v>
      </c>
      <c r="GE69" s="131">
        <f>Juniori!GE19</f>
        <v>0</v>
      </c>
      <c r="GF69" s="131">
        <f>Juniori!GF19</f>
        <v>0</v>
      </c>
      <c r="GG69" s="131">
        <f>Juniori!GG19</f>
        <v>0</v>
      </c>
      <c r="GH69" s="131">
        <f>Juniori!GH19</f>
        <v>0</v>
      </c>
      <c r="GI69" s="131">
        <f>Juniori!GI19</f>
        <v>0</v>
      </c>
      <c r="GJ69" s="131">
        <f>Juniori!GJ19</f>
        <v>0</v>
      </c>
      <c r="GK69" s="131">
        <f>Juniori!GK19</f>
        <v>0</v>
      </c>
      <c r="GL69" s="131">
        <f>Juniori!GL19</f>
        <v>0</v>
      </c>
      <c r="GM69" s="131">
        <f>Juniori!GM19</f>
        <v>0</v>
      </c>
      <c r="GN69" s="131">
        <f>Juniori!GN19</f>
        <v>0</v>
      </c>
      <c r="GO69" s="131">
        <f>Juniori!GO19</f>
        <v>0</v>
      </c>
      <c r="GP69" s="131">
        <f>Juniori!GP19</f>
        <v>0</v>
      </c>
      <c r="GQ69" s="131">
        <f>Juniori!GQ19</f>
        <v>0</v>
      </c>
      <c r="GR69" s="131">
        <f>Juniori!GR19</f>
        <v>0</v>
      </c>
      <c r="GS69" s="131">
        <f>Juniori!GS19</f>
        <v>0</v>
      </c>
      <c r="GT69" s="131">
        <f>Juniori!GT19</f>
        <v>0</v>
      </c>
      <c r="GU69" s="131">
        <f>Juniori!GU19</f>
        <v>0</v>
      </c>
      <c r="GV69" s="131">
        <f>Juniori!GV19</f>
        <v>0</v>
      </c>
      <c r="GW69" s="131">
        <f>Juniori!GW19</f>
        <v>0</v>
      </c>
      <c r="GX69" s="131">
        <f>Juniori!GX19</f>
        <v>0</v>
      </c>
      <c r="GY69" s="131">
        <f>Juniori!GY19</f>
        <v>0</v>
      </c>
      <c r="GZ69" s="131">
        <f>Juniori!GZ19</f>
        <v>0</v>
      </c>
      <c r="HA69" s="131">
        <f>Juniori!HA19</f>
        <v>0</v>
      </c>
      <c r="HB69" s="131">
        <f>Juniori!HB19</f>
        <v>0</v>
      </c>
      <c r="HC69" s="131">
        <f>Juniori!HC19</f>
        <v>0</v>
      </c>
      <c r="HD69" s="131">
        <f>Juniori!HD19</f>
        <v>0</v>
      </c>
      <c r="HE69" s="131">
        <f>Juniori!HE19</f>
        <v>0</v>
      </c>
      <c r="HF69" s="131">
        <f>Juniori!HF19</f>
        <v>0</v>
      </c>
      <c r="HG69" s="131">
        <f>Juniori!HG19</f>
        <v>0</v>
      </c>
      <c r="HH69" s="131">
        <f>Juniori!HH19</f>
        <v>0</v>
      </c>
      <c r="HI69" s="131">
        <f>Juniori!HI19</f>
        <v>0</v>
      </c>
      <c r="HJ69" s="131">
        <f>Juniori!HJ19</f>
        <v>0</v>
      </c>
      <c r="HK69" s="131">
        <f>Juniori!HK19</f>
        <v>0</v>
      </c>
      <c r="HL69" s="131">
        <f>Juniori!HL19</f>
        <v>0</v>
      </c>
      <c r="HM69" s="131">
        <f>Juniori!HM19</f>
        <v>0</v>
      </c>
      <c r="HN69" s="131">
        <f>Juniori!HN19</f>
        <v>0</v>
      </c>
      <c r="HO69" s="131">
        <f>Juniori!HO19</f>
        <v>0</v>
      </c>
      <c r="HP69" s="131">
        <f>Juniori!HP19</f>
        <v>0</v>
      </c>
      <c r="HQ69" s="131">
        <f>Juniori!HQ19</f>
        <v>0</v>
      </c>
      <c r="HR69" s="131">
        <f>Juniori!HR19</f>
        <v>0</v>
      </c>
      <c r="HS69" s="131">
        <f>Juniori!HS19</f>
        <v>0</v>
      </c>
      <c r="HT69" s="131">
        <f>Juniori!HT19</f>
        <v>0</v>
      </c>
      <c r="HU69" s="131">
        <f>Juniori!HU19</f>
        <v>0</v>
      </c>
      <c r="HV69" s="131">
        <f>Juniori!HV19</f>
        <v>0</v>
      </c>
      <c r="HW69" s="131">
        <f>Juniori!HW19</f>
        <v>0</v>
      </c>
      <c r="HX69" s="131">
        <f>Juniori!HX19</f>
        <v>0</v>
      </c>
      <c r="HY69" s="131">
        <f>Juniori!HY19</f>
        <v>0</v>
      </c>
      <c r="HZ69" s="131">
        <f>Juniori!HZ19</f>
        <v>0</v>
      </c>
      <c r="IA69" s="131">
        <f>Juniori!IA19</f>
        <v>0</v>
      </c>
      <c r="IB69" s="131">
        <f>Juniori!IB19</f>
        <v>0</v>
      </c>
      <c r="IC69" s="131">
        <f>Juniori!IC19</f>
        <v>0</v>
      </c>
      <c r="ID69" s="131">
        <f>Juniori!ID19</f>
        <v>0</v>
      </c>
      <c r="IE69" s="131" t="str">
        <f>Juniori!IE19</f>
        <v>x</v>
      </c>
      <c r="IF69" s="131">
        <f>Juniori!IF19</f>
        <v>0</v>
      </c>
      <c r="IG69" s="131">
        <f>Juniori!IG19</f>
        <v>3</v>
      </c>
      <c r="IH69" s="131">
        <f>Juniori!IH19</f>
        <v>0</v>
      </c>
      <c r="II69" s="131">
        <f>Juniori!II19</f>
        <v>6</v>
      </c>
      <c r="IJ69" s="131">
        <f>Juniori!IJ19</f>
        <v>0</v>
      </c>
      <c r="IK69" s="131">
        <f>Juniori!IK19</f>
        <v>0</v>
      </c>
      <c r="IL69" s="131">
        <f>Juniori!IL19</f>
        <v>0</v>
      </c>
      <c r="IM69" s="131">
        <f>Juniori!IM19</f>
        <v>0</v>
      </c>
      <c r="IN69" s="131">
        <f>Juniori!IN19</f>
        <v>0</v>
      </c>
      <c r="IO69" s="131">
        <f>Juniori!IO19</f>
        <v>0</v>
      </c>
      <c r="IP69" s="131">
        <f>Juniori!IP19</f>
        <v>0</v>
      </c>
      <c r="IQ69" s="131">
        <f>Juniori!IQ19</f>
        <v>0</v>
      </c>
      <c r="IR69" s="131">
        <f>Juniori!IR19</f>
        <v>0</v>
      </c>
      <c r="IS69" s="131">
        <f>Juniori!IS19</f>
        <v>0</v>
      </c>
      <c r="IT69" s="131">
        <f>Juniori!IT19</f>
        <v>0</v>
      </c>
      <c r="IU69" s="131">
        <f>Juniori!IU19</f>
        <v>0</v>
      </c>
      <c r="IV69" s="131">
        <f>Juniori!IV19</f>
        <v>0</v>
      </c>
      <c r="IW69" s="131">
        <f>Juniori!IW19</f>
        <v>0</v>
      </c>
      <c r="IX69" s="131">
        <f>Juniori!IX19</f>
        <v>0</v>
      </c>
      <c r="IY69" s="131">
        <f>Juniori!IY19</f>
        <v>0</v>
      </c>
      <c r="IZ69" s="131">
        <f>Juniori!IZ19</f>
        <v>0</v>
      </c>
      <c r="JA69" s="131">
        <f>Juniori!JA19</f>
        <v>0</v>
      </c>
      <c r="JB69" s="131">
        <f>Juniori!JB19</f>
        <v>7</v>
      </c>
      <c r="JC69" s="131">
        <f>Juniori!JC19</f>
        <v>0</v>
      </c>
      <c r="JD69" s="131">
        <f>Juniori!JD19</f>
        <v>0</v>
      </c>
      <c r="JE69" s="131">
        <f>Juniori!JE19</f>
        <v>0</v>
      </c>
      <c r="JF69" s="131">
        <f>Juniori!JF19</f>
        <v>0</v>
      </c>
      <c r="JG69" s="131">
        <f>Juniori!JG19</f>
        <v>0</v>
      </c>
      <c r="JH69" s="131">
        <f>Juniori!JH19</f>
        <v>11</v>
      </c>
      <c r="JI69" s="131">
        <f>Juniori!JI19</f>
        <v>0</v>
      </c>
      <c r="JJ69" s="131">
        <f>Juniori!JJ19</f>
        <v>0</v>
      </c>
      <c r="JK69" s="131">
        <f>Juniori!JK19</f>
        <v>0</v>
      </c>
      <c r="JL69" s="131">
        <f>Juniori!JL19</f>
        <v>0</v>
      </c>
      <c r="JM69" s="131">
        <f>Juniori!JM19</f>
        <v>0</v>
      </c>
      <c r="JN69" s="131">
        <f>Juniori!JN19</f>
        <v>0</v>
      </c>
      <c r="JO69" s="131">
        <f>Juniori!JO19</f>
        <v>0</v>
      </c>
      <c r="JP69" s="131">
        <f>Juniori!JP19</f>
        <v>0</v>
      </c>
      <c r="JQ69" s="131">
        <f>Juniori!JQ19</f>
        <v>0</v>
      </c>
      <c r="JR69" s="131">
        <f>Juniori!JR19</f>
        <v>0</v>
      </c>
      <c r="JS69" s="131">
        <f>Juniori!JS19</f>
        <v>0</v>
      </c>
      <c r="JT69" s="131">
        <f>Juniori!JT19</f>
        <v>0</v>
      </c>
      <c r="JU69" s="131">
        <f>Juniori!JU19</f>
        <v>0</v>
      </c>
      <c r="JV69" s="131">
        <f>Juniori!JV19</f>
        <v>0</v>
      </c>
      <c r="JW69" s="131">
        <f>Juniori!JW19</f>
        <v>0</v>
      </c>
      <c r="JX69" s="131">
        <f>Juniori!JX19</f>
        <v>0</v>
      </c>
      <c r="JY69" s="131">
        <f>Juniori!JY19</f>
        <v>0</v>
      </c>
      <c r="JZ69" s="131">
        <f>Juniori!JZ19</f>
        <v>0</v>
      </c>
      <c r="KA69" s="131">
        <f>Juniori!KA19</f>
        <v>0</v>
      </c>
      <c r="KB69" s="131">
        <f>Juniori!KB19</f>
        <v>0</v>
      </c>
      <c r="KC69" s="131">
        <f>Juniori!KC19</f>
        <v>0</v>
      </c>
      <c r="KD69" s="131">
        <f>Juniori!KD19</f>
        <v>0</v>
      </c>
      <c r="KE69" s="131">
        <f>Juniori!KE19</f>
        <v>0</v>
      </c>
      <c r="KF69" s="131">
        <f>Juniori!KF19</f>
        <v>0</v>
      </c>
      <c r="KG69" s="131">
        <f>Juniori!KG19</f>
        <v>0</v>
      </c>
      <c r="KH69" s="131">
        <f>Juniori!KH19</f>
        <v>0</v>
      </c>
      <c r="KI69" s="131">
        <f>Juniori!KI19</f>
        <v>0</v>
      </c>
      <c r="KJ69" s="131">
        <f>Juniori!KJ19</f>
        <v>0</v>
      </c>
      <c r="KK69" s="131">
        <f>Juniori!KK19</f>
        <v>0</v>
      </c>
      <c r="KL69" s="131">
        <f>Juniori!KL19</f>
        <v>0</v>
      </c>
      <c r="KM69" s="131">
        <f>Juniori!KM19</f>
        <v>0</v>
      </c>
      <c r="KN69" s="131">
        <f>Juniori!KN19</f>
        <v>0</v>
      </c>
      <c r="KO69" s="131">
        <f>Juniori!KO19</f>
        <v>0</v>
      </c>
      <c r="KP69" s="131">
        <f>Juniori!KP19</f>
        <v>0</v>
      </c>
      <c r="KQ69" s="131">
        <f>Juniori!KQ19</f>
        <v>0</v>
      </c>
      <c r="KR69" s="131">
        <f>Juniori!KR19</f>
        <v>0</v>
      </c>
      <c r="KS69" s="131">
        <f>Juniori!KS19</f>
        <v>0</v>
      </c>
      <c r="KT69" s="131">
        <f>Juniori!KT19</f>
        <v>0</v>
      </c>
      <c r="KU69" s="131">
        <f>Juniori!KU19</f>
        <v>0</v>
      </c>
      <c r="KV69" s="131">
        <f>Juniori!KV19</f>
        <v>0</v>
      </c>
      <c r="KW69" s="131">
        <f>Juniori!KW19</f>
        <v>0</v>
      </c>
      <c r="KX69" s="131">
        <f>Juniori!KX19</f>
        <v>0</v>
      </c>
      <c r="KY69" s="131">
        <f>Juniori!KY19</f>
        <v>0</v>
      </c>
      <c r="KZ69" s="131">
        <f>Juniori!KZ19</f>
        <v>0</v>
      </c>
      <c r="LA69" s="131">
        <f>Juniori!LA19</f>
        <v>0</v>
      </c>
      <c r="LB69" s="131">
        <f>Juniori!LB19</f>
        <v>0</v>
      </c>
      <c r="LC69" s="131">
        <f>Juniori!LC19</f>
        <v>0</v>
      </c>
      <c r="LD69" s="131">
        <f>Juniori!LD19</f>
        <v>0</v>
      </c>
      <c r="LE69" s="131">
        <f>Juniori!LE19</f>
        <v>0</v>
      </c>
      <c r="LF69" s="131">
        <f>Juniori!LF19</f>
        <v>0</v>
      </c>
      <c r="LG69" s="131">
        <f>Juniori!LG19</f>
        <v>0</v>
      </c>
      <c r="LH69" s="131">
        <f>Juniori!LH19</f>
        <v>0</v>
      </c>
      <c r="LI69" s="131">
        <f>Juniori!LI19</f>
        <v>0</v>
      </c>
      <c r="LJ69" s="131">
        <f>Juniori!LJ19</f>
        <v>0</v>
      </c>
      <c r="LK69" s="131">
        <f>Juniori!LK19</f>
        <v>0</v>
      </c>
      <c r="LL69" s="131">
        <f>Juniori!LL19</f>
        <v>0</v>
      </c>
      <c r="LM69" s="131">
        <f>Juniori!LM19</f>
        <v>0</v>
      </c>
      <c r="LN69" s="131">
        <f>Juniori!LN19</f>
        <v>0</v>
      </c>
      <c r="LO69" s="131">
        <f>Juniori!LO19</f>
        <v>0</v>
      </c>
      <c r="LP69" s="131">
        <f>Juniori!LP19</f>
        <v>0</v>
      </c>
      <c r="LQ69" s="131">
        <f>Juniori!LQ19</f>
        <v>0</v>
      </c>
      <c r="LR69" s="131">
        <f>Juniori!LR19</f>
        <v>0</v>
      </c>
      <c r="LS69" s="131">
        <f>Juniori!LS19</f>
        <v>0</v>
      </c>
      <c r="LT69" s="131">
        <f>Juniori!LT19</f>
        <v>0</v>
      </c>
      <c r="LU69" s="131">
        <f>Juniori!LU19</f>
        <v>0</v>
      </c>
      <c r="LV69" s="131">
        <f>Juniori!LV19</f>
        <v>0</v>
      </c>
      <c r="LW69" s="131">
        <f>Juniori!LW19</f>
        <v>0</v>
      </c>
      <c r="LX69" s="131">
        <f>Juniori!LX19</f>
        <v>0</v>
      </c>
      <c r="LY69" s="131">
        <f>Juniori!LY19</f>
        <v>0</v>
      </c>
      <c r="LZ69" s="131">
        <f>Juniori!LZ19</f>
        <v>0</v>
      </c>
      <c r="MA69" s="131">
        <f>Juniori!MA19</f>
        <v>0</v>
      </c>
      <c r="MB69" s="131">
        <f>Juniori!MB19</f>
        <v>0</v>
      </c>
      <c r="MC69" s="131">
        <f>Juniori!MC19</f>
        <v>0</v>
      </c>
      <c r="MD69" s="131">
        <f>Juniori!MD19</f>
        <v>0</v>
      </c>
      <c r="ME69" s="131">
        <f>Juniori!ME19</f>
        <v>0</v>
      </c>
    </row>
    <row r="70" spans="1:343" s="1" customFormat="1" ht="18" customHeight="1" x14ac:dyDescent="0.2">
      <c r="A70" s="12">
        <v>59</v>
      </c>
      <c r="B70" s="11" t="s">
        <v>19</v>
      </c>
      <c r="C70" s="1">
        <v>10279</v>
      </c>
      <c r="D70" s="1">
        <v>2013</v>
      </c>
      <c r="E70" t="s">
        <v>18</v>
      </c>
      <c r="F70" s="1">
        <v>6972</v>
      </c>
      <c r="G70" s="1" t="s">
        <v>222</v>
      </c>
      <c r="H70" t="s">
        <v>20</v>
      </c>
      <c r="I70" s="1">
        <f t="shared" si="7"/>
        <v>26</v>
      </c>
      <c r="J70" s="12">
        <f>Tabuľka3[[#This Row],[Stĺpec9]]</f>
        <v>26</v>
      </c>
      <c r="K70" s="131">
        <f>Seniori!K36</f>
        <v>0</v>
      </c>
      <c r="L70" s="131">
        <f>Seniori!L36</f>
        <v>0</v>
      </c>
      <c r="M70" s="131">
        <f>Seniori!M36</f>
        <v>0</v>
      </c>
      <c r="N70" s="131">
        <f>Seniori!N36</f>
        <v>0</v>
      </c>
      <c r="O70" s="131">
        <f>Seniori!O36</f>
        <v>0</v>
      </c>
      <c r="P70" s="131">
        <f>Seniori!P36</f>
        <v>0</v>
      </c>
      <c r="Q70" s="131">
        <f>Seniori!Q36</f>
        <v>0</v>
      </c>
      <c r="R70" s="131">
        <f>Seniori!R36</f>
        <v>0</v>
      </c>
      <c r="S70" s="131">
        <f>Seniori!S36</f>
        <v>0</v>
      </c>
      <c r="T70" s="131">
        <f>Seniori!T36</f>
        <v>0</v>
      </c>
      <c r="U70" s="131">
        <f>Seniori!U36</f>
        <v>0</v>
      </c>
      <c r="V70" s="131">
        <f>Seniori!V36</f>
        <v>0</v>
      </c>
      <c r="W70" s="131">
        <f>Seniori!W36</f>
        <v>0</v>
      </c>
      <c r="X70" s="131">
        <f>Seniori!X36</f>
        <v>0</v>
      </c>
      <c r="Y70" s="131">
        <f>Seniori!Y36</f>
        <v>0</v>
      </c>
      <c r="Z70" s="131">
        <f>Seniori!Z36</f>
        <v>0</v>
      </c>
      <c r="AA70" s="131">
        <f>Seniori!AA36</f>
        <v>0</v>
      </c>
      <c r="AB70" s="131">
        <f>Seniori!AB36</f>
        <v>0</v>
      </c>
      <c r="AC70" s="131">
        <f>Seniori!AC36</f>
        <v>0</v>
      </c>
      <c r="AD70" s="131">
        <f>Seniori!AD36</f>
        <v>0</v>
      </c>
      <c r="AE70" s="131">
        <f>Seniori!AE36</f>
        <v>0</v>
      </c>
      <c r="AF70" s="131">
        <f>Seniori!AF36</f>
        <v>0</v>
      </c>
      <c r="AG70" s="131">
        <f>Seniori!AG36</f>
        <v>0</v>
      </c>
      <c r="AH70" s="131">
        <f>Seniori!AH36</f>
        <v>0</v>
      </c>
      <c r="AI70" s="131">
        <f>Seniori!AI36</f>
        <v>0</v>
      </c>
      <c r="AJ70" s="131">
        <f>Seniori!AJ36</f>
        <v>0</v>
      </c>
      <c r="AK70" s="131">
        <f>Seniori!AK36</f>
        <v>0</v>
      </c>
      <c r="AL70" s="131">
        <f>Seniori!AL36</f>
        <v>0</v>
      </c>
      <c r="AM70" s="131">
        <f>Seniori!AM36</f>
        <v>0</v>
      </c>
      <c r="AN70" s="131">
        <f>Seniori!AN36</f>
        <v>0</v>
      </c>
      <c r="AO70" s="131">
        <f>Seniori!AO36</f>
        <v>0</v>
      </c>
      <c r="AP70" s="131">
        <f>Seniori!AP36</f>
        <v>0</v>
      </c>
      <c r="AQ70" s="131">
        <f>Seniori!AQ36</f>
        <v>0</v>
      </c>
      <c r="AR70" s="131">
        <f>Seniori!AR36</f>
        <v>0</v>
      </c>
      <c r="AS70" s="131">
        <f>Seniori!AS36</f>
        <v>0</v>
      </c>
      <c r="AT70" s="131">
        <f>Seniori!AT36</f>
        <v>0</v>
      </c>
      <c r="AU70" s="131">
        <f>Seniori!AU36</f>
        <v>0</v>
      </c>
      <c r="AV70" s="131">
        <f>Seniori!AV36</f>
        <v>13</v>
      </c>
      <c r="AW70" s="131">
        <f>Seniori!AW36</f>
        <v>0</v>
      </c>
      <c r="AX70" s="131">
        <f>Seniori!AX36</f>
        <v>0</v>
      </c>
      <c r="AY70" s="131">
        <f>Seniori!AY36</f>
        <v>0</v>
      </c>
      <c r="AZ70" s="131">
        <f>Seniori!AZ36</f>
        <v>0</v>
      </c>
      <c r="BA70" s="131">
        <f>Seniori!BA36</f>
        <v>0</v>
      </c>
      <c r="BB70" s="131">
        <f>Seniori!BB36</f>
        <v>0</v>
      </c>
      <c r="BC70" s="131">
        <f>Seniori!BC36</f>
        <v>0</v>
      </c>
      <c r="BD70" s="131">
        <f>Seniori!BD36</f>
        <v>13</v>
      </c>
      <c r="BE70" s="131">
        <f>Seniori!BE36</f>
        <v>0</v>
      </c>
      <c r="BF70" s="131">
        <f>Seniori!BF36</f>
        <v>0</v>
      </c>
      <c r="BG70" s="131">
        <f>Seniori!BG36</f>
        <v>0</v>
      </c>
      <c r="BH70" s="131">
        <f>Seniori!BH36</f>
        <v>0</v>
      </c>
      <c r="BI70" s="131">
        <f>Seniori!BI36</f>
        <v>0</v>
      </c>
      <c r="BJ70" s="131">
        <f>Seniori!BJ36</f>
        <v>0</v>
      </c>
      <c r="BK70" s="131">
        <f>Seniori!BK36</f>
        <v>0</v>
      </c>
      <c r="BL70" s="131">
        <f>Seniori!BL36</f>
        <v>0</v>
      </c>
      <c r="BM70" s="131">
        <f>Seniori!BM36</f>
        <v>0</v>
      </c>
      <c r="BN70" s="131">
        <f>Seniori!BN36</f>
        <v>0</v>
      </c>
      <c r="BO70" s="131">
        <f>Seniori!BO36</f>
        <v>0</v>
      </c>
      <c r="BP70" s="131">
        <f>Seniori!BP36</f>
        <v>0</v>
      </c>
      <c r="BQ70" s="131">
        <f>Seniori!BQ36</f>
        <v>0</v>
      </c>
      <c r="BR70" s="131">
        <f>Seniori!BR36</f>
        <v>0</v>
      </c>
      <c r="BS70" s="131">
        <f>Seniori!BS36</f>
        <v>0</v>
      </c>
      <c r="BT70" s="131">
        <f>Seniori!BT36</f>
        <v>0</v>
      </c>
      <c r="BU70" s="131">
        <f>Seniori!BU36</f>
        <v>0</v>
      </c>
      <c r="BV70" s="131">
        <f>Seniori!BV36</f>
        <v>0</v>
      </c>
      <c r="BW70" s="131">
        <f>Seniori!BW36</f>
        <v>0</v>
      </c>
      <c r="BX70" s="131">
        <f>Seniori!BX36</f>
        <v>0</v>
      </c>
      <c r="BY70" s="131">
        <f>Seniori!BY36</f>
        <v>0</v>
      </c>
      <c r="BZ70" s="131">
        <f>Seniori!BZ36</f>
        <v>0</v>
      </c>
      <c r="CA70" s="131">
        <f>Seniori!CA36</f>
        <v>0</v>
      </c>
      <c r="CB70" s="131">
        <f>Seniori!CB36</f>
        <v>0</v>
      </c>
      <c r="CC70" s="131">
        <f>Seniori!CC36</f>
        <v>0</v>
      </c>
      <c r="CD70" s="131">
        <f>Seniori!CD36</f>
        <v>0</v>
      </c>
      <c r="CE70" s="131">
        <f>Seniori!CE36</f>
        <v>0</v>
      </c>
      <c r="CF70" s="131">
        <f>Seniori!CF36</f>
        <v>0</v>
      </c>
      <c r="CG70" s="131">
        <f>Seniori!CG36</f>
        <v>0</v>
      </c>
      <c r="CH70" s="131">
        <f>Seniori!CH36</f>
        <v>0</v>
      </c>
      <c r="CI70" s="131">
        <f>Seniori!CI36</f>
        <v>0</v>
      </c>
      <c r="CJ70" s="131">
        <f>Seniori!CJ36</f>
        <v>0</v>
      </c>
      <c r="CK70" s="131">
        <f>Seniori!CK36</f>
        <v>0</v>
      </c>
      <c r="CL70" s="131">
        <f>Seniori!CL36</f>
        <v>0</v>
      </c>
      <c r="CM70" s="131">
        <f>Seniori!CM36</f>
        <v>0</v>
      </c>
      <c r="CN70" s="131">
        <f>Seniori!CN36</f>
        <v>0</v>
      </c>
      <c r="CO70" s="131">
        <f>Seniori!CO36</f>
        <v>0</v>
      </c>
      <c r="CP70" s="131">
        <f>Seniori!CP36</f>
        <v>0</v>
      </c>
      <c r="CQ70" s="131">
        <f>Seniori!CQ36</f>
        <v>0</v>
      </c>
      <c r="CR70" s="131">
        <f>Seniori!CR36</f>
        <v>0</v>
      </c>
      <c r="CS70" s="131">
        <f>Seniori!CS36</f>
        <v>0</v>
      </c>
      <c r="CT70" s="131">
        <f>Seniori!CT36</f>
        <v>0</v>
      </c>
      <c r="CU70" s="131">
        <f>Seniori!CU36</f>
        <v>0</v>
      </c>
      <c r="CV70" s="131">
        <f>Seniori!CV36</f>
        <v>0</v>
      </c>
      <c r="CW70" s="131">
        <f>Seniori!CW36</f>
        <v>0</v>
      </c>
      <c r="CX70" s="131">
        <f>Seniori!CX36</f>
        <v>0</v>
      </c>
      <c r="CY70" s="131">
        <f>Seniori!CY36</f>
        <v>0</v>
      </c>
      <c r="CZ70" s="131">
        <f>Seniori!CZ36</f>
        <v>0</v>
      </c>
      <c r="DA70" s="131">
        <f>Seniori!DA36</f>
        <v>0</v>
      </c>
      <c r="DB70" s="131">
        <f>Seniori!DB36</f>
        <v>0</v>
      </c>
      <c r="DC70" s="131">
        <f>Seniori!DC36</f>
        <v>0</v>
      </c>
      <c r="DD70" s="131">
        <f>Seniori!DD36</f>
        <v>0</v>
      </c>
      <c r="DE70" s="131">
        <f>Seniori!DE36</f>
        <v>0</v>
      </c>
      <c r="DF70" s="131">
        <f>Seniori!DF36</f>
        <v>0</v>
      </c>
      <c r="DG70" s="131">
        <f>Seniori!DG36</f>
        <v>0</v>
      </c>
      <c r="DH70" s="131">
        <f>Seniori!DH36</f>
        <v>0</v>
      </c>
      <c r="DI70" s="131">
        <f>Seniori!DI36</f>
        <v>0</v>
      </c>
      <c r="DJ70" s="131">
        <f>Seniori!DJ36</f>
        <v>0</v>
      </c>
      <c r="DK70" s="131">
        <f>Seniori!DK36</f>
        <v>0</v>
      </c>
      <c r="DL70" s="131">
        <f>Seniori!DL36</f>
        <v>0</v>
      </c>
      <c r="DM70" s="131">
        <f>Seniori!DM36</f>
        <v>0</v>
      </c>
      <c r="DN70" s="131">
        <f>Seniori!DN36</f>
        <v>0</v>
      </c>
      <c r="DO70" s="131">
        <f>Seniori!DO36</f>
        <v>0</v>
      </c>
      <c r="DP70" s="131">
        <f>Seniori!DP36</f>
        <v>0</v>
      </c>
      <c r="DQ70" s="131">
        <f>Seniori!DQ36</f>
        <v>0</v>
      </c>
      <c r="DR70" s="131">
        <f>Seniori!DR36</f>
        <v>0</v>
      </c>
      <c r="DS70" s="131">
        <f>Seniori!DS36</f>
        <v>0</v>
      </c>
      <c r="DT70" s="131">
        <f>Seniori!DT36</f>
        <v>0</v>
      </c>
      <c r="DU70" s="131">
        <f>Seniori!DU36</f>
        <v>0</v>
      </c>
      <c r="DV70" s="131">
        <f>Seniori!DV36</f>
        <v>0</v>
      </c>
      <c r="DW70" s="131">
        <f>Seniori!DW36</f>
        <v>0</v>
      </c>
      <c r="DX70" s="131">
        <f>Seniori!DX36</f>
        <v>0</v>
      </c>
      <c r="DY70" s="131">
        <f>Seniori!DY36</f>
        <v>0</v>
      </c>
      <c r="DZ70" s="131">
        <f>Seniori!DZ36</f>
        <v>0</v>
      </c>
      <c r="EA70" s="131">
        <f>Seniori!EA36</f>
        <v>0</v>
      </c>
      <c r="EB70" s="131">
        <f>Seniori!EB36</f>
        <v>0</v>
      </c>
      <c r="EC70" s="131">
        <f>Seniori!EC36</f>
        <v>0</v>
      </c>
      <c r="ED70" s="131">
        <f>Seniori!ED36</f>
        <v>0</v>
      </c>
      <c r="EE70" s="131">
        <f>Seniori!EE36</f>
        <v>0</v>
      </c>
      <c r="EF70" s="131">
        <f>Seniori!EF36</f>
        <v>0</v>
      </c>
      <c r="EG70" s="131">
        <f>Seniori!EG36</f>
        <v>0</v>
      </c>
      <c r="EH70" s="131">
        <f>Seniori!EH36</f>
        <v>0</v>
      </c>
      <c r="EI70" s="131">
        <f>Seniori!EI36</f>
        <v>0</v>
      </c>
      <c r="EJ70" s="131">
        <f>Seniori!EJ36</f>
        <v>0</v>
      </c>
      <c r="EK70" s="131">
        <f>Seniori!EK36</f>
        <v>0</v>
      </c>
      <c r="EL70" s="131">
        <f>Seniori!EL36</f>
        <v>0</v>
      </c>
      <c r="EM70" s="131">
        <f>Seniori!EM36</f>
        <v>0</v>
      </c>
      <c r="EN70" s="131">
        <f>Seniori!EN36</f>
        <v>0</v>
      </c>
      <c r="EO70" s="131">
        <f>Seniori!EO36</f>
        <v>0</v>
      </c>
      <c r="EP70" s="131">
        <f>Seniori!EP36</f>
        <v>0</v>
      </c>
      <c r="EQ70" s="131">
        <f>Seniori!EQ36</f>
        <v>0</v>
      </c>
      <c r="ER70" s="131">
        <f>Seniori!ER36</f>
        <v>0</v>
      </c>
      <c r="ES70" s="131">
        <f>Seniori!ES36</f>
        <v>0</v>
      </c>
      <c r="ET70" s="131">
        <f>Seniori!ET36</f>
        <v>0</v>
      </c>
      <c r="EU70" s="131">
        <f>Seniori!EU36</f>
        <v>0</v>
      </c>
      <c r="EV70" s="131">
        <f>Seniori!EV36</f>
        <v>0</v>
      </c>
      <c r="EW70" s="131">
        <f>Seniori!EW36</f>
        <v>0</v>
      </c>
      <c r="EX70" s="131">
        <f>Seniori!EX36</f>
        <v>0</v>
      </c>
      <c r="EY70" s="131">
        <f>Seniori!EY36</f>
        <v>0</v>
      </c>
      <c r="EZ70" s="131">
        <f>Seniori!EZ36</f>
        <v>0</v>
      </c>
      <c r="FA70" s="131">
        <f>Seniori!FA36</f>
        <v>0</v>
      </c>
      <c r="FB70" s="131">
        <f>Seniori!FB36</f>
        <v>0</v>
      </c>
      <c r="FC70" s="131">
        <f>Seniori!FC36</f>
        <v>0</v>
      </c>
      <c r="FD70" s="131">
        <f>Seniori!FD36</f>
        <v>0</v>
      </c>
      <c r="FE70" s="131">
        <f>Seniori!FE36</f>
        <v>0</v>
      </c>
      <c r="FF70" s="131">
        <f>Seniori!FF36</f>
        <v>0</v>
      </c>
      <c r="FG70" s="131">
        <f>Seniori!FG36</f>
        <v>0</v>
      </c>
      <c r="FH70" s="131">
        <f>Seniori!FH36</f>
        <v>0</v>
      </c>
      <c r="FI70" s="131">
        <f>Seniori!FI36</f>
        <v>0</v>
      </c>
      <c r="FJ70" s="131">
        <f>Seniori!FJ36</f>
        <v>0</v>
      </c>
      <c r="FK70" s="131">
        <f>Seniori!FK36</f>
        <v>0</v>
      </c>
      <c r="FL70" s="131">
        <f>Seniori!FL36</f>
        <v>0</v>
      </c>
      <c r="FM70" s="131">
        <f>Seniori!FM36</f>
        <v>0</v>
      </c>
      <c r="FN70" s="131">
        <f>Seniori!FN36</f>
        <v>0</v>
      </c>
      <c r="FO70" s="131">
        <f>Seniori!FO36</f>
        <v>0</v>
      </c>
      <c r="FP70" s="131">
        <f>Seniori!FP36</f>
        <v>0</v>
      </c>
      <c r="FQ70" s="131">
        <f>Seniori!FQ36</f>
        <v>0</v>
      </c>
      <c r="FR70" s="131">
        <f>Seniori!FR36</f>
        <v>0</v>
      </c>
      <c r="FS70" s="131">
        <f>Seniori!FS36</f>
        <v>0</v>
      </c>
      <c r="FT70" s="131">
        <f>Seniori!FT36</f>
        <v>0</v>
      </c>
      <c r="FU70" s="131">
        <f>Seniori!FU36</f>
        <v>0</v>
      </c>
      <c r="FV70" s="131">
        <f>Seniori!FV36</f>
        <v>0</v>
      </c>
      <c r="FW70" s="131">
        <f>Seniori!FW36</f>
        <v>0</v>
      </c>
      <c r="FX70" s="131">
        <f>Seniori!FX36</f>
        <v>0</v>
      </c>
      <c r="FY70" s="131">
        <f>Seniori!FY36</f>
        <v>0</v>
      </c>
      <c r="FZ70" s="131">
        <f>Seniori!FZ36</f>
        <v>0</v>
      </c>
      <c r="GA70" s="131">
        <f>Seniori!GA36</f>
        <v>0</v>
      </c>
      <c r="GB70" s="131">
        <f>Seniori!GB36</f>
        <v>0</v>
      </c>
      <c r="GC70" s="131">
        <f>Seniori!GC36</f>
        <v>0</v>
      </c>
      <c r="GD70" s="131">
        <f>Seniori!GD36</f>
        <v>0</v>
      </c>
      <c r="GE70" s="131">
        <f>Seniori!GE36</f>
        <v>0</v>
      </c>
      <c r="GF70" s="131">
        <f>Seniori!GF36</f>
        <v>0</v>
      </c>
      <c r="GG70" s="131">
        <f>Seniori!GG36</f>
        <v>0</v>
      </c>
      <c r="GH70" s="131">
        <f>Seniori!GH36</f>
        <v>0</v>
      </c>
      <c r="GI70" s="131">
        <f>Seniori!GI36</f>
        <v>0</v>
      </c>
      <c r="GJ70" s="131">
        <f>Seniori!GJ36</f>
        <v>0</v>
      </c>
      <c r="GK70" s="131">
        <f>Seniori!GK36</f>
        <v>0</v>
      </c>
      <c r="GL70" s="131">
        <f>Seniori!GL36</f>
        <v>0</v>
      </c>
      <c r="GM70" s="131">
        <f>Seniori!GM36</f>
        <v>0</v>
      </c>
      <c r="GN70" s="131">
        <f>Seniori!GN36</f>
        <v>0</v>
      </c>
      <c r="GO70" s="131">
        <f>Seniori!GO36</f>
        <v>0</v>
      </c>
      <c r="GP70" s="131">
        <f>Seniori!GP36</f>
        <v>0</v>
      </c>
      <c r="GQ70" s="131">
        <f>Seniori!GQ36</f>
        <v>0</v>
      </c>
      <c r="GR70" s="131">
        <f>Seniori!GR36</f>
        <v>0</v>
      </c>
      <c r="GS70" s="131">
        <f>Seniori!GS36</f>
        <v>0</v>
      </c>
      <c r="GT70" s="131">
        <f>Seniori!GT36</f>
        <v>0</v>
      </c>
      <c r="GU70" s="131">
        <f>Seniori!GU36</f>
        <v>0</v>
      </c>
      <c r="GV70" s="131">
        <f>Seniori!GV36</f>
        <v>0</v>
      </c>
      <c r="GW70" s="131">
        <f>Seniori!GW36</f>
        <v>0</v>
      </c>
      <c r="GX70" s="131">
        <f>Seniori!GX36</f>
        <v>0</v>
      </c>
      <c r="GY70" s="131">
        <f>Seniori!GY36</f>
        <v>0</v>
      </c>
      <c r="GZ70" s="131">
        <f>Seniori!GZ36</f>
        <v>0</v>
      </c>
      <c r="HA70" s="131">
        <f>Seniori!HA36</f>
        <v>0</v>
      </c>
      <c r="HB70" s="131">
        <f>Seniori!HB36</f>
        <v>0</v>
      </c>
      <c r="HC70" s="131">
        <f>Seniori!HC36</f>
        <v>0</v>
      </c>
      <c r="HD70" s="131">
        <f>Seniori!HD36</f>
        <v>0</v>
      </c>
      <c r="HE70" s="131">
        <f>Seniori!HE36</f>
        <v>0</v>
      </c>
      <c r="HF70" s="131">
        <f>Seniori!HF36</f>
        <v>0</v>
      </c>
      <c r="HG70" s="131">
        <f>Seniori!HG36</f>
        <v>0</v>
      </c>
      <c r="HH70" s="131">
        <f>Seniori!HH36</f>
        <v>0</v>
      </c>
      <c r="HI70" s="131">
        <f>Seniori!HI36</f>
        <v>0</v>
      </c>
      <c r="HJ70" s="131">
        <f>Seniori!HJ36</f>
        <v>0</v>
      </c>
      <c r="HK70" s="131">
        <f>Seniori!HK36</f>
        <v>0</v>
      </c>
      <c r="HL70" s="131">
        <f>Seniori!HL36</f>
        <v>0</v>
      </c>
      <c r="HM70" s="131">
        <f>Seniori!HM36</f>
        <v>0</v>
      </c>
      <c r="HN70" s="131">
        <f>Seniori!HN36</f>
        <v>0</v>
      </c>
      <c r="HO70" s="131">
        <f>Seniori!HO36</f>
        <v>0</v>
      </c>
      <c r="HP70" s="131">
        <f>Seniori!HP36</f>
        <v>0</v>
      </c>
      <c r="HQ70" s="131">
        <f>Seniori!HQ36</f>
        <v>0</v>
      </c>
      <c r="HR70" s="131">
        <f>Seniori!HR36</f>
        <v>0</v>
      </c>
      <c r="HS70" s="131">
        <f>Seniori!HS36</f>
        <v>0</v>
      </c>
      <c r="HT70" s="131">
        <f>Seniori!HT36</f>
        <v>0</v>
      </c>
      <c r="HU70" s="131">
        <f>Seniori!HU36</f>
        <v>0</v>
      </c>
      <c r="HV70" s="131">
        <f>Seniori!HV36</f>
        <v>0</v>
      </c>
      <c r="HW70" s="131">
        <f>Seniori!HW36</f>
        <v>0</v>
      </c>
      <c r="HX70" s="131">
        <f>Seniori!HX36</f>
        <v>0</v>
      </c>
      <c r="HY70" s="131">
        <f>Seniori!HY36</f>
        <v>0</v>
      </c>
      <c r="HZ70" s="131">
        <f>Seniori!HZ36</f>
        <v>0</v>
      </c>
      <c r="IA70" s="131">
        <f>Seniori!IA36</f>
        <v>0</v>
      </c>
      <c r="IB70" s="131">
        <f>Seniori!IB36</f>
        <v>0</v>
      </c>
      <c r="IC70" s="131">
        <f>Seniori!IC36</f>
        <v>0</v>
      </c>
      <c r="ID70" s="131">
        <f>Seniori!ID36</f>
        <v>0</v>
      </c>
      <c r="IE70" s="131">
        <f>Seniori!IE36</f>
        <v>0</v>
      </c>
      <c r="IF70" s="131">
        <f>Seniori!IF36</f>
        <v>0</v>
      </c>
      <c r="IG70" s="131">
        <f>Seniori!IG36</f>
        <v>0</v>
      </c>
      <c r="IH70" s="131">
        <f>Seniori!IH36</f>
        <v>0</v>
      </c>
      <c r="II70" s="131">
        <f>Seniori!II36</f>
        <v>0</v>
      </c>
      <c r="IJ70" s="131">
        <f>Seniori!IJ36</f>
        <v>0</v>
      </c>
      <c r="IK70" s="131">
        <f>Seniori!IK36</f>
        <v>0</v>
      </c>
      <c r="IL70" s="131">
        <f>Seniori!IL36</f>
        <v>0</v>
      </c>
      <c r="IM70" s="131">
        <f>Seniori!IM36</f>
        <v>0</v>
      </c>
      <c r="IN70" s="131">
        <f>Seniori!IN36</f>
        <v>0</v>
      </c>
      <c r="IO70" s="131">
        <f>Seniori!IO36</f>
        <v>0</v>
      </c>
      <c r="IP70" s="131">
        <f>Seniori!IP36</f>
        <v>0</v>
      </c>
      <c r="IQ70" s="131">
        <f>Seniori!IQ36</f>
        <v>0</v>
      </c>
      <c r="IR70" s="131">
        <f>Seniori!IR36</f>
        <v>0</v>
      </c>
      <c r="IS70" s="131">
        <f>Seniori!IS36</f>
        <v>0</v>
      </c>
      <c r="IT70" s="131">
        <f>Seniori!IT36</f>
        <v>0</v>
      </c>
      <c r="IU70" s="131">
        <f>Seniori!IU36</f>
        <v>0</v>
      </c>
      <c r="IV70" s="131">
        <f>Seniori!IV36</f>
        <v>0</v>
      </c>
      <c r="IW70" s="131">
        <f>Seniori!IW36</f>
        <v>0</v>
      </c>
      <c r="IX70" s="131">
        <f>Seniori!IX36</f>
        <v>0</v>
      </c>
      <c r="IY70" s="131">
        <f>Seniori!IY36</f>
        <v>0</v>
      </c>
      <c r="IZ70" s="131">
        <f>Seniori!IZ36</f>
        <v>0</v>
      </c>
      <c r="JA70" s="131">
        <f>Seniori!JA36</f>
        <v>0</v>
      </c>
      <c r="JB70" s="131">
        <f>Seniori!JB36</f>
        <v>0</v>
      </c>
      <c r="JC70" s="131">
        <f>Seniori!JC36</f>
        <v>0</v>
      </c>
      <c r="JD70" s="131">
        <f>Seniori!JD36</f>
        <v>0</v>
      </c>
      <c r="JE70" s="131">
        <f>Seniori!JE36</f>
        <v>0</v>
      </c>
      <c r="JF70" s="131">
        <f>Seniori!JF36</f>
        <v>0</v>
      </c>
      <c r="JG70" s="131">
        <f>Seniori!JG36</f>
        <v>0</v>
      </c>
      <c r="JH70" s="131">
        <f>Seniori!JH36</f>
        <v>0</v>
      </c>
      <c r="JI70" s="131">
        <f>Seniori!JI36</f>
        <v>0</v>
      </c>
      <c r="JJ70" s="131">
        <f>Seniori!JJ36</f>
        <v>0</v>
      </c>
      <c r="JK70" s="131">
        <f>Seniori!JK36</f>
        <v>0</v>
      </c>
      <c r="JL70" s="131">
        <f>Seniori!JL36</f>
        <v>0</v>
      </c>
      <c r="JM70" s="131">
        <f>Seniori!JM36</f>
        <v>0</v>
      </c>
      <c r="JN70" s="131">
        <f>Seniori!JN36</f>
        <v>0</v>
      </c>
      <c r="JO70" s="131">
        <f>Seniori!JO36</f>
        <v>0</v>
      </c>
      <c r="JP70" s="131">
        <f>Seniori!JP36</f>
        <v>0</v>
      </c>
      <c r="JQ70" s="131">
        <f>Seniori!JQ36</f>
        <v>0</v>
      </c>
      <c r="JR70" s="131">
        <f>Seniori!JR36</f>
        <v>0</v>
      </c>
      <c r="JS70" s="131">
        <f>Seniori!JS36</f>
        <v>0</v>
      </c>
      <c r="JT70" s="131">
        <f>Seniori!JT36</f>
        <v>0</v>
      </c>
      <c r="JU70" s="131">
        <f>Seniori!JU36</f>
        <v>0</v>
      </c>
      <c r="JV70" s="131">
        <f>Seniori!JV36</f>
        <v>0</v>
      </c>
      <c r="JW70" s="131">
        <f>Seniori!JW36</f>
        <v>0</v>
      </c>
      <c r="JX70" s="131">
        <f>Seniori!JX36</f>
        <v>0</v>
      </c>
      <c r="JY70" s="131">
        <f>Seniori!JY36</f>
        <v>0</v>
      </c>
      <c r="JZ70" s="131">
        <f>Seniori!JZ36</f>
        <v>0</v>
      </c>
      <c r="KA70" s="131">
        <f>Seniori!KA36</f>
        <v>0</v>
      </c>
      <c r="KB70" s="131">
        <f>Seniori!KB36</f>
        <v>0</v>
      </c>
      <c r="KC70" s="131">
        <f>Seniori!KC36</f>
        <v>0</v>
      </c>
      <c r="KD70" s="131">
        <f>Seniori!KD36</f>
        <v>0</v>
      </c>
      <c r="KE70" s="131">
        <f>Seniori!KE36</f>
        <v>0</v>
      </c>
      <c r="KF70" s="131">
        <f>Seniori!KF36</f>
        <v>0</v>
      </c>
      <c r="KG70" s="131">
        <f>Seniori!KG36</f>
        <v>0</v>
      </c>
      <c r="KH70" s="131">
        <f>Seniori!KH36</f>
        <v>0</v>
      </c>
      <c r="KI70" s="131">
        <f>Seniori!KI36</f>
        <v>0</v>
      </c>
      <c r="KJ70" s="131">
        <f>Seniori!KJ36</f>
        <v>0</v>
      </c>
      <c r="KK70" s="131">
        <f>Seniori!KK36</f>
        <v>0</v>
      </c>
      <c r="KL70" s="131">
        <f>Seniori!KL36</f>
        <v>0</v>
      </c>
      <c r="KM70" s="131">
        <f>Seniori!KM36</f>
        <v>0</v>
      </c>
      <c r="KN70" s="131">
        <f>Seniori!KN36</f>
        <v>0</v>
      </c>
      <c r="KO70" s="131">
        <f>Seniori!KO36</f>
        <v>0</v>
      </c>
      <c r="KP70" s="131">
        <f>Seniori!KP36</f>
        <v>0</v>
      </c>
      <c r="KQ70" s="131">
        <f>Seniori!KQ36</f>
        <v>0</v>
      </c>
      <c r="KR70" s="131">
        <f>Seniori!KR36</f>
        <v>0</v>
      </c>
      <c r="KS70" s="131">
        <f>Seniori!KS36</f>
        <v>0</v>
      </c>
      <c r="KT70" s="131">
        <f>Seniori!KT36</f>
        <v>0</v>
      </c>
      <c r="KU70" s="131">
        <f>Seniori!KU36</f>
        <v>0</v>
      </c>
      <c r="KV70" s="131">
        <f>Seniori!KV36</f>
        <v>0</v>
      </c>
      <c r="KW70" s="131">
        <f>Seniori!KW36</f>
        <v>0</v>
      </c>
      <c r="KX70" s="131">
        <f>Seniori!KX36</f>
        <v>0</v>
      </c>
      <c r="KY70" s="131">
        <f>Seniori!KY36</f>
        <v>0</v>
      </c>
      <c r="KZ70" s="131">
        <f>Seniori!KZ36</f>
        <v>0</v>
      </c>
      <c r="LA70" s="131">
        <f>Seniori!LA36</f>
        <v>0</v>
      </c>
      <c r="LB70" s="131">
        <f>Seniori!LB36</f>
        <v>0</v>
      </c>
      <c r="LC70" s="131">
        <f>Seniori!LC36</f>
        <v>0</v>
      </c>
      <c r="LD70" s="131">
        <f>Seniori!LD36</f>
        <v>0</v>
      </c>
      <c r="LE70" s="131">
        <f>Seniori!LE36</f>
        <v>0</v>
      </c>
      <c r="LF70" s="131">
        <f>Seniori!LF36</f>
        <v>0</v>
      </c>
      <c r="LG70" s="131">
        <f>Seniori!LG36</f>
        <v>0</v>
      </c>
      <c r="LH70" s="131">
        <f>Seniori!LH36</f>
        <v>0</v>
      </c>
      <c r="LI70" s="131">
        <f>Seniori!LI36</f>
        <v>0</v>
      </c>
      <c r="LJ70" s="131">
        <f>Seniori!LJ36</f>
        <v>0</v>
      </c>
      <c r="LK70" s="131">
        <f>Seniori!LK36</f>
        <v>0</v>
      </c>
      <c r="LL70" s="131">
        <f>Seniori!LL36</f>
        <v>0</v>
      </c>
      <c r="LM70" s="131">
        <f>Seniori!LM36</f>
        <v>0</v>
      </c>
      <c r="LN70" s="131">
        <f>Seniori!LN36</f>
        <v>0</v>
      </c>
      <c r="LO70" s="131">
        <f>Seniori!LO36</f>
        <v>0</v>
      </c>
      <c r="LP70" s="131">
        <f>Seniori!LP36</f>
        <v>0</v>
      </c>
      <c r="LQ70" s="131">
        <f>Seniori!LQ36</f>
        <v>0</v>
      </c>
      <c r="LR70" s="131">
        <f>Seniori!LR36</f>
        <v>0</v>
      </c>
      <c r="LS70" s="131">
        <f>Seniori!LS36</f>
        <v>0</v>
      </c>
      <c r="LT70" s="131">
        <f>Seniori!LT36</f>
        <v>0</v>
      </c>
      <c r="LU70" s="131">
        <f>Seniori!LU36</f>
        <v>0</v>
      </c>
      <c r="LV70" s="131">
        <f>Seniori!LV36</f>
        <v>0</v>
      </c>
      <c r="LW70" s="131">
        <f>Seniori!LW36</f>
        <v>0</v>
      </c>
      <c r="LX70" s="131">
        <f>Seniori!LX36</f>
        <v>0</v>
      </c>
      <c r="LY70" s="131">
        <f>Seniori!LY36</f>
        <v>0</v>
      </c>
      <c r="LZ70" s="131">
        <f>Seniori!LZ36</f>
        <v>0</v>
      </c>
      <c r="MA70" s="131">
        <f>Seniori!MA36</f>
        <v>0</v>
      </c>
      <c r="MB70" s="131">
        <f>Seniori!MB36</f>
        <v>0</v>
      </c>
      <c r="MC70" s="131">
        <f>Seniori!MC36</f>
        <v>0</v>
      </c>
      <c r="MD70" s="131">
        <f>Seniori!MD36</f>
        <v>0</v>
      </c>
      <c r="ME70" s="131">
        <f>Seniori!ME36</f>
        <v>0</v>
      </c>
    </row>
    <row r="71" spans="1:343" s="1" customFormat="1" ht="19.149999999999999" customHeight="1" x14ac:dyDescent="0.2">
      <c r="A71" s="12">
        <v>60</v>
      </c>
      <c r="B71" s="11" t="s">
        <v>43</v>
      </c>
      <c r="C71" s="1">
        <v>10993</v>
      </c>
      <c r="D71" s="1">
        <v>2016</v>
      </c>
      <c r="E71" t="s">
        <v>195</v>
      </c>
      <c r="F71" s="1">
        <v>9008</v>
      </c>
      <c r="G71" s="9" t="s">
        <v>225</v>
      </c>
      <c r="H71" s="4" t="s">
        <v>42</v>
      </c>
      <c r="I71" s="1">
        <f>SUM(K71:ME71)</f>
        <v>25.799999999999997</v>
      </c>
      <c r="J71" s="12">
        <f>Tabuľka3[[#This Row],[Stĺpec9]]</f>
        <v>25.799999999999997</v>
      </c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6" t="s">
        <v>241</v>
      </c>
      <c r="AJ71" s="131"/>
      <c r="AK71" s="136" t="s">
        <v>241</v>
      </c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>
        <f>1+2</f>
        <v>3</v>
      </c>
      <c r="DC71" s="131"/>
      <c r="DD71" s="136" t="s">
        <v>241</v>
      </c>
      <c r="DE71" s="131"/>
      <c r="DF71" s="131"/>
      <c r="DG71" s="131"/>
      <c r="DH71" s="131"/>
      <c r="DI71" s="131"/>
      <c r="DJ71" s="136" t="s">
        <v>241</v>
      </c>
      <c r="DK71" s="131">
        <v>1</v>
      </c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>
        <f>5*1.2</f>
        <v>6</v>
      </c>
      <c r="EO71" s="131"/>
      <c r="EP71" s="131"/>
      <c r="EQ71" s="131">
        <v>2</v>
      </c>
      <c r="ER71" s="131"/>
      <c r="ES71" s="131"/>
      <c r="ET71" s="131"/>
      <c r="EU71" s="131"/>
      <c r="EV71" s="131"/>
      <c r="EW71" s="131"/>
      <c r="EX71" s="136" t="s">
        <v>241</v>
      </c>
      <c r="EY71" s="131"/>
      <c r="EZ71" s="136" t="s">
        <v>241</v>
      </c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>
        <f>1+3</f>
        <v>4</v>
      </c>
      <c r="FU71" s="131" t="s">
        <v>241</v>
      </c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>
        <v>1</v>
      </c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>
        <f>3+1.2</f>
        <v>4.2</v>
      </c>
      <c r="HV71" s="131"/>
      <c r="HW71" s="131"/>
      <c r="HX71" s="131"/>
      <c r="HY71" s="131"/>
      <c r="HZ71" s="131">
        <f>(2+1)*1.2</f>
        <v>3.5999999999999996</v>
      </c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6" t="s">
        <v>241</v>
      </c>
      <c r="KO71" s="131"/>
      <c r="KP71" s="131"/>
      <c r="KQ71" s="131"/>
      <c r="KR71" s="131"/>
      <c r="KS71" s="131"/>
      <c r="KT71" s="131"/>
      <c r="KU71" s="131">
        <v>1</v>
      </c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</row>
    <row r="72" spans="1:343" s="1" customFormat="1" ht="18.75" customHeight="1" x14ac:dyDescent="0.2">
      <c r="A72" s="12">
        <v>61</v>
      </c>
      <c r="B72" s="11" t="s">
        <v>55</v>
      </c>
      <c r="C72" s="1">
        <v>11222</v>
      </c>
      <c r="D72" s="1">
        <v>2015</v>
      </c>
      <c r="E72" s="4" t="s">
        <v>53</v>
      </c>
      <c r="F72" s="1">
        <v>5185</v>
      </c>
      <c r="G72" s="9" t="s">
        <v>222</v>
      </c>
      <c r="H72" s="4" t="s">
        <v>34</v>
      </c>
      <c r="I72" s="1">
        <f t="shared" si="7"/>
        <v>24</v>
      </c>
      <c r="J72" s="12">
        <f>Tabuľka3[[#This Row],[Stĺpec9]]</f>
        <v>24</v>
      </c>
      <c r="K72" s="131">
        <f>Seniori!K58</f>
        <v>0</v>
      </c>
      <c r="L72" s="131">
        <f>Seniori!L58</f>
        <v>0</v>
      </c>
      <c r="M72" s="131">
        <f>Seniori!M58</f>
        <v>0</v>
      </c>
      <c r="N72" s="131">
        <f>Seniori!N58</f>
        <v>0</v>
      </c>
      <c r="O72" s="131">
        <f>Seniori!O58</f>
        <v>0</v>
      </c>
      <c r="P72" s="131">
        <f>Seniori!P58</f>
        <v>0</v>
      </c>
      <c r="Q72" s="131">
        <f>Seniori!Q58</f>
        <v>0</v>
      </c>
      <c r="R72" s="131">
        <f>Seniori!R58</f>
        <v>0</v>
      </c>
      <c r="S72" s="131">
        <f>Seniori!S58</f>
        <v>0</v>
      </c>
      <c r="T72" s="131">
        <f>Seniori!T58</f>
        <v>0</v>
      </c>
      <c r="U72" s="131">
        <f>Seniori!U58</f>
        <v>0</v>
      </c>
      <c r="V72" s="131">
        <f>Seniori!V58</f>
        <v>0</v>
      </c>
      <c r="W72" s="131">
        <f>Seniori!W58</f>
        <v>0</v>
      </c>
      <c r="X72" s="131">
        <f>Seniori!X58</f>
        <v>0</v>
      </c>
      <c r="Y72" s="131">
        <f>Seniori!Y58</f>
        <v>0</v>
      </c>
      <c r="Z72" s="131">
        <f>Seniori!Z58</f>
        <v>0</v>
      </c>
      <c r="AA72" s="131">
        <f>Seniori!AA58</f>
        <v>0</v>
      </c>
      <c r="AB72" s="131">
        <f>Seniori!AB58</f>
        <v>0</v>
      </c>
      <c r="AC72" s="131">
        <f>Seniori!AC58</f>
        <v>0</v>
      </c>
      <c r="AD72" s="131">
        <f>Seniori!AD58</f>
        <v>0</v>
      </c>
      <c r="AE72" s="131">
        <f>Seniori!AE58</f>
        <v>0</v>
      </c>
      <c r="AF72" s="131">
        <f>Seniori!AF58</f>
        <v>0</v>
      </c>
      <c r="AG72" s="131">
        <f>Seniori!AG58</f>
        <v>0</v>
      </c>
      <c r="AH72" s="131">
        <f>Seniori!AH58</f>
        <v>0</v>
      </c>
      <c r="AI72" s="131">
        <f>Seniori!AI58</f>
        <v>0</v>
      </c>
      <c r="AJ72" s="131">
        <f>Seniori!AJ58</f>
        <v>0</v>
      </c>
      <c r="AK72" s="131">
        <f>Seniori!AK58</f>
        <v>0</v>
      </c>
      <c r="AL72" s="131">
        <f>Seniori!AL58</f>
        <v>0</v>
      </c>
      <c r="AM72" s="131">
        <f>Seniori!AM58</f>
        <v>0</v>
      </c>
      <c r="AN72" s="131">
        <f>Seniori!AN58</f>
        <v>0</v>
      </c>
      <c r="AO72" s="131">
        <f>Seniori!AO58</f>
        <v>0</v>
      </c>
      <c r="AP72" s="131">
        <f>Seniori!AP58</f>
        <v>0</v>
      </c>
      <c r="AQ72" s="131">
        <f>Seniori!AQ58</f>
        <v>0</v>
      </c>
      <c r="AR72" s="131">
        <f>Seniori!AR58</f>
        <v>0</v>
      </c>
      <c r="AS72" s="131">
        <f>Seniori!AS58</f>
        <v>0</v>
      </c>
      <c r="AT72" s="131">
        <f>Seniori!AT58</f>
        <v>0</v>
      </c>
      <c r="AU72" s="131">
        <f>Seniori!AU58</f>
        <v>0</v>
      </c>
      <c r="AV72" s="131">
        <f>Seniori!AV58</f>
        <v>0</v>
      </c>
      <c r="AW72" s="131">
        <f>Seniori!AW58</f>
        <v>0</v>
      </c>
      <c r="AX72" s="131">
        <f>Seniori!AX58</f>
        <v>0</v>
      </c>
      <c r="AY72" s="131">
        <f>Seniori!AY58</f>
        <v>0</v>
      </c>
      <c r="AZ72" s="131">
        <f>Seniori!AZ58</f>
        <v>0</v>
      </c>
      <c r="BA72" s="131">
        <f>Seniori!BA58</f>
        <v>0</v>
      </c>
      <c r="BB72" s="131">
        <f>Seniori!BB58</f>
        <v>0</v>
      </c>
      <c r="BC72" s="131">
        <f>Seniori!BC58</f>
        <v>0</v>
      </c>
      <c r="BD72" s="131">
        <f>Seniori!BD58</f>
        <v>0</v>
      </c>
      <c r="BE72" s="131">
        <f>Seniori!BE58</f>
        <v>0</v>
      </c>
      <c r="BF72" s="131">
        <f>Seniori!BF58</f>
        <v>0</v>
      </c>
      <c r="BG72" s="131">
        <f>Seniori!BG58</f>
        <v>0</v>
      </c>
      <c r="BH72" s="131">
        <f>Seniori!BH58</f>
        <v>0</v>
      </c>
      <c r="BI72" s="131">
        <f>Seniori!BI58</f>
        <v>0</v>
      </c>
      <c r="BJ72" s="131">
        <f>Seniori!BJ58</f>
        <v>0</v>
      </c>
      <c r="BK72" s="131">
        <f>Seniori!BK58</f>
        <v>0</v>
      </c>
      <c r="BL72" s="131">
        <f>Seniori!BL58</f>
        <v>11</v>
      </c>
      <c r="BM72" s="131">
        <f>Seniori!BM58</f>
        <v>0</v>
      </c>
      <c r="BN72" s="131">
        <f>Seniori!BN58</f>
        <v>0</v>
      </c>
      <c r="BO72" s="131">
        <f>Seniori!BO58</f>
        <v>0</v>
      </c>
      <c r="BP72" s="131">
        <f>Seniori!BP58</f>
        <v>0</v>
      </c>
      <c r="BQ72" s="131">
        <f>Seniori!BQ58</f>
        <v>0</v>
      </c>
      <c r="BR72" s="131">
        <f>Seniori!BR58</f>
        <v>0</v>
      </c>
      <c r="BS72" s="131">
        <f>Seniori!BS58</f>
        <v>0</v>
      </c>
      <c r="BT72" s="131">
        <f>Seniori!BT58</f>
        <v>0</v>
      </c>
      <c r="BU72" s="131">
        <f>Seniori!BU58</f>
        <v>0</v>
      </c>
      <c r="BV72" s="131">
        <f>Seniori!BV58</f>
        <v>0</v>
      </c>
      <c r="BW72" s="131">
        <f>Seniori!BW58</f>
        <v>0</v>
      </c>
      <c r="BX72" s="131">
        <f>Seniori!BX58</f>
        <v>0</v>
      </c>
      <c r="BY72" s="131">
        <f>Seniori!BY58</f>
        <v>13</v>
      </c>
      <c r="BZ72" s="131">
        <f>Seniori!BZ58</f>
        <v>0</v>
      </c>
      <c r="CA72" s="131">
        <f>Seniori!CA58</f>
        <v>0</v>
      </c>
      <c r="CB72" s="131">
        <f>Seniori!CB58</f>
        <v>0</v>
      </c>
      <c r="CC72" s="131">
        <f>Seniori!CC58</f>
        <v>0</v>
      </c>
      <c r="CD72" s="131">
        <f>Seniori!CD58</f>
        <v>0</v>
      </c>
      <c r="CE72" s="131">
        <f>Seniori!CE58</f>
        <v>0</v>
      </c>
      <c r="CF72" s="131">
        <f>Seniori!CF58</f>
        <v>0</v>
      </c>
      <c r="CG72" s="131">
        <f>Seniori!CG58</f>
        <v>0</v>
      </c>
      <c r="CH72" s="131">
        <f>Seniori!CH58</f>
        <v>0</v>
      </c>
      <c r="CI72" s="131">
        <f>Seniori!CI58</f>
        <v>0</v>
      </c>
      <c r="CJ72" s="131">
        <f>Seniori!CJ58</f>
        <v>0</v>
      </c>
      <c r="CK72" s="131">
        <f>Seniori!CK58</f>
        <v>0</v>
      </c>
      <c r="CL72" s="131">
        <f>Seniori!CL58</f>
        <v>0</v>
      </c>
      <c r="CM72" s="131">
        <f>Seniori!CM58</f>
        <v>0</v>
      </c>
      <c r="CN72" s="131">
        <f>Seniori!CN58</f>
        <v>0</v>
      </c>
      <c r="CO72" s="131">
        <f>Seniori!CO58</f>
        <v>0</v>
      </c>
      <c r="CP72" s="131">
        <f>Seniori!CP58</f>
        <v>0</v>
      </c>
      <c r="CQ72" s="131">
        <f>Seniori!CQ58</f>
        <v>0</v>
      </c>
      <c r="CR72" s="131">
        <f>Seniori!CR58</f>
        <v>0</v>
      </c>
      <c r="CS72" s="131">
        <f>Seniori!CS58</f>
        <v>0</v>
      </c>
      <c r="CT72" s="131">
        <f>Seniori!CT58</f>
        <v>0</v>
      </c>
      <c r="CU72" s="131">
        <f>Seniori!CU58</f>
        <v>0</v>
      </c>
      <c r="CV72" s="131">
        <f>Seniori!CV58</f>
        <v>0</v>
      </c>
      <c r="CW72" s="131">
        <f>Seniori!CW58</f>
        <v>0</v>
      </c>
      <c r="CX72" s="131">
        <f>Seniori!CX58</f>
        <v>0</v>
      </c>
      <c r="CY72" s="131">
        <f>Seniori!CY58</f>
        <v>0</v>
      </c>
      <c r="CZ72" s="131">
        <f>Seniori!CZ58</f>
        <v>0</v>
      </c>
      <c r="DA72" s="131">
        <f>Seniori!DA58</f>
        <v>0</v>
      </c>
      <c r="DB72" s="131">
        <f>Seniori!DB58</f>
        <v>0</v>
      </c>
      <c r="DC72" s="131">
        <f>Seniori!DC58</f>
        <v>0</v>
      </c>
      <c r="DD72" s="131">
        <f>Seniori!DD58</f>
        <v>0</v>
      </c>
      <c r="DE72" s="131">
        <f>Seniori!DE58</f>
        <v>0</v>
      </c>
      <c r="DF72" s="131">
        <f>Seniori!DF58</f>
        <v>0</v>
      </c>
      <c r="DG72" s="131">
        <f>Seniori!DG58</f>
        <v>0</v>
      </c>
      <c r="DH72" s="131">
        <f>Seniori!DH58</f>
        <v>0</v>
      </c>
      <c r="DI72" s="131">
        <f>Seniori!DI58</f>
        <v>0</v>
      </c>
      <c r="DJ72" s="131">
        <f>Seniori!DJ58</f>
        <v>0</v>
      </c>
      <c r="DK72" s="131">
        <f>Seniori!DK58</f>
        <v>0</v>
      </c>
      <c r="DL72" s="131">
        <f>Seniori!DL58</f>
        <v>0</v>
      </c>
      <c r="DM72" s="131">
        <f>Seniori!DM58</f>
        <v>0</v>
      </c>
      <c r="DN72" s="131">
        <f>Seniori!DN58</f>
        <v>0</v>
      </c>
      <c r="DO72" s="131">
        <f>Seniori!DO58</f>
        <v>0</v>
      </c>
      <c r="DP72" s="131">
        <f>Seniori!DP58</f>
        <v>0</v>
      </c>
      <c r="DQ72" s="131">
        <f>Seniori!DQ58</f>
        <v>0</v>
      </c>
      <c r="DR72" s="131">
        <f>Seniori!DR58</f>
        <v>0</v>
      </c>
      <c r="DS72" s="131">
        <f>Seniori!DS58</f>
        <v>0</v>
      </c>
      <c r="DT72" s="131">
        <f>Seniori!DT58</f>
        <v>0</v>
      </c>
      <c r="DU72" s="131">
        <f>Seniori!DU58</f>
        <v>0</v>
      </c>
      <c r="DV72" s="131">
        <f>Seniori!DV58</f>
        <v>0</v>
      </c>
      <c r="DW72" s="131">
        <f>Seniori!DW58</f>
        <v>0</v>
      </c>
      <c r="DX72" s="131">
        <f>Seniori!DX58</f>
        <v>0</v>
      </c>
      <c r="DY72" s="131">
        <f>Seniori!DY58</f>
        <v>0</v>
      </c>
      <c r="DZ72" s="131">
        <f>Seniori!DZ58</f>
        <v>0</v>
      </c>
      <c r="EA72" s="131">
        <f>Seniori!EA58</f>
        <v>0</v>
      </c>
      <c r="EB72" s="131">
        <f>Seniori!EB58</f>
        <v>0</v>
      </c>
      <c r="EC72" s="131">
        <f>Seniori!EC58</f>
        <v>0</v>
      </c>
      <c r="ED72" s="131">
        <f>Seniori!ED58</f>
        <v>0</v>
      </c>
      <c r="EE72" s="131">
        <f>Seniori!EE58</f>
        <v>0</v>
      </c>
      <c r="EF72" s="131">
        <f>Seniori!EF58</f>
        <v>0</v>
      </c>
      <c r="EG72" s="131">
        <f>Seniori!EG58</f>
        <v>0</v>
      </c>
      <c r="EH72" s="131">
        <f>Seniori!EH58</f>
        <v>0</v>
      </c>
      <c r="EI72" s="131">
        <f>Seniori!EI58</f>
        <v>0</v>
      </c>
      <c r="EJ72" s="131">
        <f>Seniori!EJ58</f>
        <v>0</v>
      </c>
      <c r="EK72" s="131">
        <f>Seniori!EK58</f>
        <v>0</v>
      </c>
      <c r="EL72" s="131">
        <f>Seniori!EL58</f>
        <v>0</v>
      </c>
      <c r="EM72" s="131">
        <f>Seniori!EM58</f>
        <v>0</v>
      </c>
      <c r="EN72" s="131">
        <f>Seniori!EN58</f>
        <v>0</v>
      </c>
      <c r="EO72" s="131">
        <f>Seniori!EO58</f>
        <v>0</v>
      </c>
      <c r="EP72" s="131">
        <f>Seniori!EP58</f>
        <v>0</v>
      </c>
      <c r="EQ72" s="131">
        <f>Seniori!EQ58</f>
        <v>0</v>
      </c>
      <c r="ER72" s="131">
        <f>Seniori!ER58</f>
        <v>0</v>
      </c>
      <c r="ES72" s="131">
        <f>Seniori!ES58</f>
        <v>0</v>
      </c>
      <c r="ET72" s="131">
        <f>Seniori!ET58</f>
        <v>0</v>
      </c>
      <c r="EU72" s="131">
        <f>Seniori!EU58</f>
        <v>0</v>
      </c>
      <c r="EV72" s="131">
        <f>Seniori!EV58</f>
        <v>0</v>
      </c>
      <c r="EW72" s="131">
        <f>Seniori!EW58</f>
        <v>0</v>
      </c>
      <c r="EX72" s="131">
        <f>Seniori!EX58</f>
        <v>0</v>
      </c>
      <c r="EY72" s="131">
        <f>Seniori!EY58</f>
        <v>0</v>
      </c>
      <c r="EZ72" s="131">
        <f>Seniori!EZ58</f>
        <v>0</v>
      </c>
      <c r="FA72" s="131">
        <f>Seniori!FA58</f>
        <v>0</v>
      </c>
      <c r="FB72" s="131">
        <f>Seniori!FB58</f>
        <v>0</v>
      </c>
      <c r="FC72" s="131">
        <f>Seniori!FC58</f>
        <v>0</v>
      </c>
      <c r="FD72" s="131">
        <f>Seniori!FD58</f>
        <v>0</v>
      </c>
      <c r="FE72" s="131">
        <f>Seniori!FE58</f>
        <v>0</v>
      </c>
      <c r="FF72" s="131">
        <f>Seniori!FF58</f>
        <v>0</v>
      </c>
      <c r="FG72" s="131">
        <f>Seniori!FG58</f>
        <v>0</v>
      </c>
      <c r="FH72" s="131">
        <f>Seniori!FH58</f>
        <v>0</v>
      </c>
      <c r="FI72" s="131">
        <f>Seniori!FI58</f>
        <v>0</v>
      </c>
      <c r="FJ72" s="131">
        <f>Seniori!FJ58</f>
        <v>0</v>
      </c>
      <c r="FK72" s="131">
        <f>Seniori!FK58</f>
        <v>0</v>
      </c>
      <c r="FL72" s="131">
        <f>Seniori!FL58</f>
        <v>0</v>
      </c>
      <c r="FM72" s="131">
        <f>Seniori!FM58</f>
        <v>0</v>
      </c>
      <c r="FN72" s="131">
        <f>Seniori!FN58</f>
        <v>0</v>
      </c>
      <c r="FO72" s="131">
        <f>Seniori!FO58</f>
        <v>0</v>
      </c>
      <c r="FP72" s="131">
        <f>Seniori!FP58</f>
        <v>0</v>
      </c>
      <c r="FQ72" s="131">
        <f>Seniori!FQ58</f>
        <v>0</v>
      </c>
      <c r="FR72" s="131">
        <f>Seniori!FR58</f>
        <v>0</v>
      </c>
      <c r="FS72" s="131">
        <f>Seniori!FS58</f>
        <v>0</v>
      </c>
      <c r="FT72" s="131">
        <f>Seniori!FT58</f>
        <v>0</v>
      </c>
      <c r="FU72" s="131">
        <f>Seniori!FU58</f>
        <v>0</v>
      </c>
      <c r="FV72" s="131">
        <f>Seniori!FV58</f>
        <v>0</v>
      </c>
      <c r="FW72" s="131">
        <f>Seniori!FW58</f>
        <v>0</v>
      </c>
      <c r="FX72" s="131">
        <f>Seniori!FX58</f>
        <v>0</v>
      </c>
      <c r="FY72" s="131">
        <f>Seniori!FY58</f>
        <v>0</v>
      </c>
      <c r="FZ72" s="131">
        <f>Seniori!FZ58</f>
        <v>0</v>
      </c>
      <c r="GA72" s="131">
        <f>Seniori!GA58</f>
        <v>0</v>
      </c>
      <c r="GB72" s="131">
        <f>Seniori!GB58</f>
        <v>0</v>
      </c>
      <c r="GC72" s="131">
        <f>Seniori!GC58</f>
        <v>0</v>
      </c>
      <c r="GD72" s="131">
        <f>Seniori!GD58</f>
        <v>0</v>
      </c>
      <c r="GE72" s="131">
        <f>Seniori!GE58</f>
        <v>0</v>
      </c>
      <c r="GF72" s="131">
        <f>Seniori!GF58</f>
        <v>0</v>
      </c>
      <c r="GG72" s="131">
        <f>Seniori!GG58</f>
        <v>0</v>
      </c>
      <c r="GH72" s="131">
        <f>Seniori!GH58</f>
        <v>0</v>
      </c>
      <c r="GI72" s="131">
        <f>Seniori!GI58</f>
        <v>0</v>
      </c>
      <c r="GJ72" s="131">
        <f>Seniori!GJ58</f>
        <v>0</v>
      </c>
      <c r="GK72" s="131">
        <f>Seniori!GK58</f>
        <v>0</v>
      </c>
      <c r="GL72" s="131">
        <f>Seniori!GL58</f>
        <v>0</v>
      </c>
      <c r="GM72" s="131">
        <f>Seniori!GM58</f>
        <v>0</v>
      </c>
      <c r="GN72" s="131">
        <f>Seniori!GN58</f>
        <v>0</v>
      </c>
      <c r="GO72" s="131">
        <f>Seniori!GO58</f>
        <v>0</v>
      </c>
      <c r="GP72" s="131">
        <f>Seniori!GP58</f>
        <v>0</v>
      </c>
      <c r="GQ72" s="131">
        <f>Seniori!GQ58</f>
        <v>0</v>
      </c>
      <c r="GR72" s="131">
        <f>Seniori!GR58</f>
        <v>0</v>
      </c>
      <c r="GS72" s="131">
        <f>Seniori!GS58</f>
        <v>0</v>
      </c>
      <c r="GT72" s="131">
        <f>Seniori!GT58</f>
        <v>0</v>
      </c>
      <c r="GU72" s="131">
        <f>Seniori!GU58</f>
        <v>0</v>
      </c>
      <c r="GV72" s="131">
        <f>Seniori!GV58</f>
        <v>0</v>
      </c>
      <c r="GW72" s="131">
        <f>Seniori!GW58</f>
        <v>0</v>
      </c>
      <c r="GX72" s="131">
        <f>Seniori!GX58</f>
        <v>0</v>
      </c>
      <c r="GY72" s="131">
        <f>Seniori!GY58</f>
        <v>0</v>
      </c>
      <c r="GZ72" s="131">
        <f>Seniori!GZ58</f>
        <v>0</v>
      </c>
      <c r="HA72" s="131">
        <f>Seniori!HA58</f>
        <v>0</v>
      </c>
      <c r="HB72" s="131">
        <f>Seniori!HB58</f>
        <v>0</v>
      </c>
      <c r="HC72" s="131">
        <f>Seniori!HC58</f>
        <v>0</v>
      </c>
      <c r="HD72" s="131">
        <f>Seniori!HD58</f>
        <v>0</v>
      </c>
      <c r="HE72" s="131">
        <f>Seniori!HE58</f>
        <v>0</v>
      </c>
      <c r="HF72" s="131">
        <f>Seniori!HF58</f>
        <v>0</v>
      </c>
      <c r="HG72" s="131">
        <f>Seniori!HG58</f>
        <v>0</v>
      </c>
      <c r="HH72" s="131">
        <f>Seniori!HH58</f>
        <v>0</v>
      </c>
      <c r="HI72" s="131">
        <f>Seniori!HI58</f>
        <v>0</v>
      </c>
      <c r="HJ72" s="131">
        <f>Seniori!HJ58</f>
        <v>0</v>
      </c>
      <c r="HK72" s="131">
        <f>Seniori!HK58</f>
        <v>0</v>
      </c>
      <c r="HL72" s="131">
        <f>Seniori!HL58</f>
        <v>0</v>
      </c>
      <c r="HM72" s="131">
        <f>Seniori!HM58</f>
        <v>0</v>
      </c>
      <c r="HN72" s="131">
        <f>Seniori!HN58</f>
        <v>0</v>
      </c>
      <c r="HO72" s="131">
        <f>Seniori!HO58</f>
        <v>0</v>
      </c>
      <c r="HP72" s="131">
        <f>Seniori!HP58</f>
        <v>0</v>
      </c>
      <c r="HQ72" s="131">
        <f>Seniori!HQ58</f>
        <v>0</v>
      </c>
      <c r="HR72" s="131">
        <f>Seniori!HR58</f>
        <v>0</v>
      </c>
      <c r="HS72" s="131">
        <f>Seniori!HS58</f>
        <v>0</v>
      </c>
      <c r="HT72" s="131">
        <f>Seniori!HT58</f>
        <v>0</v>
      </c>
      <c r="HU72" s="131">
        <f>Seniori!HU58</f>
        <v>0</v>
      </c>
      <c r="HV72" s="131">
        <f>Seniori!HV58</f>
        <v>0</v>
      </c>
      <c r="HW72" s="131">
        <f>Seniori!HW58</f>
        <v>0</v>
      </c>
      <c r="HX72" s="131">
        <f>Seniori!HX58</f>
        <v>0</v>
      </c>
      <c r="HY72" s="131">
        <f>Seniori!HY58</f>
        <v>0</v>
      </c>
      <c r="HZ72" s="131">
        <f>Seniori!HZ58</f>
        <v>0</v>
      </c>
      <c r="IA72" s="131">
        <f>Seniori!IA58</f>
        <v>0</v>
      </c>
      <c r="IB72" s="131">
        <f>Seniori!IB58</f>
        <v>0</v>
      </c>
      <c r="IC72" s="131">
        <f>Seniori!IC58</f>
        <v>0</v>
      </c>
      <c r="ID72" s="131">
        <f>Seniori!ID58</f>
        <v>0</v>
      </c>
      <c r="IE72" s="131">
        <f>Seniori!IE58</f>
        <v>0</v>
      </c>
      <c r="IF72" s="131">
        <f>Seniori!IF58</f>
        <v>0</v>
      </c>
      <c r="IG72" s="131">
        <f>Seniori!IG58</f>
        <v>0</v>
      </c>
      <c r="IH72" s="131">
        <f>Seniori!IH58</f>
        <v>0</v>
      </c>
      <c r="II72" s="131">
        <f>Seniori!II58</f>
        <v>0</v>
      </c>
      <c r="IJ72" s="131">
        <f>Seniori!IJ58</f>
        <v>0</v>
      </c>
      <c r="IK72" s="131">
        <f>Seniori!IK58</f>
        <v>0</v>
      </c>
      <c r="IL72" s="131">
        <f>Seniori!IL58</f>
        <v>0</v>
      </c>
      <c r="IM72" s="131">
        <f>Seniori!IM58</f>
        <v>0</v>
      </c>
      <c r="IN72" s="131">
        <f>Seniori!IN58</f>
        <v>0</v>
      </c>
      <c r="IO72" s="131">
        <f>Seniori!IO58</f>
        <v>0</v>
      </c>
      <c r="IP72" s="131">
        <f>Seniori!IP58</f>
        <v>0</v>
      </c>
      <c r="IQ72" s="131">
        <f>Seniori!IQ58</f>
        <v>0</v>
      </c>
      <c r="IR72" s="131">
        <f>Seniori!IR58</f>
        <v>0</v>
      </c>
      <c r="IS72" s="131">
        <f>Seniori!IS58</f>
        <v>0</v>
      </c>
      <c r="IT72" s="131">
        <f>Seniori!IT58</f>
        <v>0</v>
      </c>
      <c r="IU72" s="131">
        <f>Seniori!IU58</f>
        <v>0</v>
      </c>
      <c r="IV72" s="131">
        <f>Seniori!IV58</f>
        <v>0</v>
      </c>
      <c r="IW72" s="131">
        <f>Seniori!IW58</f>
        <v>0</v>
      </c>
      <c r="IX72" s="131">
        <f>Seniori!IX58</f>
        <v>0</v>
      </c>
      <c r="IY72" s="131">
        <f>Seniori!IY58</f>
        <v>0</v>
      </c>
      <c r="IZ72" s="131">
        <f>Seniori!IZ58</f>
        <v>0</v>
      </c>
      <c r="JA72" s="131">
        <f>Seniori!JA58</f>
        <v>0</v>
      </c>
      <c r="JB72" s="131">
        <f>Seniori!JB58</f>
        <v>0</v>
      </c>
      <c r="JC72" s="131">
        <f>Seniori!JC58</f>
        <v>0</v>
      </c>
      <c r="JD72" s="131">
        <f>Seniori!JD58</f>
        <v>0</v>
      </c>
      <c r="JE72" s="131">
        <f>Seniori!JE58</f>
        <v>0</v>
      </c>
      <c r="JF72" s="131">
        <f>Seniori!JF58</f>
        <v>0</v>
      </c>
      <c r="JG72" s="131">
        <f>Seniori!JG58</f>
        <v>0</v>
      </c>
      <c r="JH72" s="131">
        <f>Seniori!JH58</f>
        <v>0</v>
      </c>
      <c r="JI72" s="131">
        <f>Seniori!JI58</f>
        <v>0</v>
      </c>
      <c r="JJ72" s="131">
        <f>Seniori!JJ58</f>
        <v>0</v>
      </c>
      <c r="JK72" s="131">
        <f>Seniori!JK58</f>
        <v>0</v>
      </c>
      <c r="JL72" s="131">
        <f>Seniori!JL58</f>
        <v>0</v>
      </c>
      <c r="JM72" s="131">
        <f>Seniori!JM58</f>
        <v>0</v>
      </c>
      <c r="JN72" s="131">
        <f>Seniori!JN58</f>
        <v>0</v>
      </c>
      <c r="JO72" s="131">
        <f>Seniori!JO58</f>
        <v>0</v>
      </c>
      <c r="JP72" s="131">
        <f>Seniori!JP58</f>
        <v>0</v>
      </c>
      <c r="JQ72" s="131">
        <f>Seniori!JQ58</f>
        <v>0</v>
      </c>
      <c r="JR72" s="131">
        <f>Seniori!JR58</f>
        <v>0</v>
      </c>
      <c r="JS72" s="131">
        <f>Seniori!JS58</f>
        <v>0</v>
      </c>
      <c r="JT72" s="131">
        <f>Seniori!JT58</f>
        <v>0</v>
      </c>
      <c r="JU72" s="131">
        <f>Seniori!JU58</f>
        <v>0</v>
      </c>
      <c r="JV72" s="131">
        <f>Seniori!JV58</f>
        <v>0</v>
      </c>
      <c r="JW72" s="131">
        <f>Seniori!JW58</f>
        <v>0</v>
      </c>
      <c r="JX72" s="131">
        <f>Seniori!JX58</f>
        <v>0</v>
      </c>
      <c r="JY72" s="131">
        <f>Seniori!JY58</f>
        <v>0</v>
      </c>
      <c r="JZ72" s="131">
        <f>Seniori!JZ58</f>
        <v>0</v>
      </c>
      <c r="KA72" s="131">
        <f>Seniori!KA58</f>
        <v>0</v>
      </c>
      <c r="KB72" s="131">
        <f>Seniori!KB58</f>
        <v>0</v>
      </c>
      <c r="KC72" s="131">
        <f>Seniori!KC58</f>
        <v>0</v>
      </c>
      <c r="KD72" s="131">
        <f>Seniori!KD58</f>
        <v>0</v>
      </c>
      <c r="KE72" s="131">
        <f>Seniori!KE58</f>
        <v>0</v>
      </c>
      <c r="KF72" s="131">
        <f>Seniori!KF58</f>
        <v>0</v>
      </c>
      <c r="KG72" s="131">
        <f>Seniori!KG58</f>
        <v>0</v>
      </c>
      <c r="KH72" s="131">
        <f>Seniori!KH58</f>
        <v>0</v>
      </c>
      <c r="KI72" s="131">
        <f>Seniori!KI58</f>
        <v>0</v>
      </c>
      <c r="KJ72" s="131">
        <f>Seniori!KJ58</f>
        <v>0</v>
      </c>
      <c r="KK72" s="131">
        <f>Seniori!KK58</f>
        <v>0</v>
      </c>
      <c r="KL72" s="131">
        <f>Seniori!KL58</f>
        <v>0</v>
      </c>
      <c r="KM72" s="131">
        <f>Seniori!KM58</f>
        <v>0</v>
      </c>
      <c r="KN72" s="131">
        <f>Seniori!KN58</f>
        <v>0</v>
      </c>
      <c r="KO72" s="131">
        <f>Seniori!KO58</f>
        <v>0</v>
      </c>
      <c r="KP72" s="131">
        <f>Seniori!KP58</f>
        <v>0</v>
      </c>
      <c r="KQ72" s="131">
        <f>Seniori!KQ58</f>
        <v>0</v>
      </c>
      <c r="KR72" s="131">
        <f>Seniori!KR58</f>
        <v>0</v>
      </c>
      <c r="KS72" s="131">
        <f>Seniori!KS58</f>
        <v>0</v>
      </c>
      <c r="KT72" s="131">
        <f>Seniori!KT58</f>
        <v>0</v>
      </c>
      <c r="KU72" s="131">
        <f>Seniori!KU58</f>
        <v>0</v>
      </c>
      <c r="KV72" s="131">
        <f>Seniori!KV58</f>
        <v>0</v>
      </c>
      <c r="KW72" s="131">
        <f>Seniori!KW58</f>
        <v>0</v>
      </c>
      <c r="KX72" s="131">
        <f>Seniori!KX58</f>
        <v>0</v>
      </c>
      <c r="KY72" s="131">
        <f>Seniori!KY58</f>
        <v>0</v>
      </c>
      <c r="KZ72" s="131">
        <f>Seniori!KZ58</f>
        <v>0</v>
      </c>
      <c r="LA72" s="131">
        <f>Seniori!LA58</f>
        <v>0</v>
      </c>
      <c r="LB72" s="131">
        <f>Seniori!LB58</f>
        <v>0</v>
      </c>
      <c r="LC72" s="131">
        <f>Seniori!LC58</f>
        <v>0</v>
      </c>
      <c r="LD72" s="131">
        <f>Seniori!LD58</f>
        <v>0</v>
      </c>
      <c r="LE72" s="131">
        <f>Seniori!LE58</f>
        <v>0</v>
      </c>
      <c r="LF72" s="131">
        <f>Seniori!LF58</f>
        <v>0</v>
      </c>
      <c r="LG72" s="131">
        <f>Seniori!LG58</f>
        <v>0</v>
      </c>
      <c r="LH72" s="131">
        <f>Seniori!LH58</f>
        <v>0</v>
      </c>
      <c r="LI72" s="131">
        <f>Seniori!LI58</f>
        <v>0</v>
      </c>
      <c r="LJ72" s="131">
        <f>Seniori!LJ58</f>
        <v>0</v>
      </c>
      <c r="LK72" s="131">
        <f>Seniori!LK58</f>
        <v>0</v>
      </c>
      <c r="LL72" s="131">
        <f>Seniori!LL58</f>
        <v>0</v>
      </c>
      <c r="LM72" s="131">
        <f>Seniori!LM58</f>
        <v>0</v>
      </c>
      <c r="LN72" s="131">
        <f>Seniori!LN58</f>
        <v>0</v>
      </c>
      <c r="LO72" s="131">
        <f>Seniori!LO58</f>
        <v>0</v>
      </c>
      <c r="LP72" s="131">
        <f>Seniori!LP58</f>
        <v>0</v>
      </c>
      <c r="LQ72" s="131">
        <f>Seniori!LQ58</f>
        <v>0</v>
      </c>
      <c r="LR72" s="131">
        <f>Seniori!LR58</f>
        <v>0</v>
      </c>
      <c r="LS72" s="131">
        <f>Seniori!LS58</f>
        <v>0</v>
      </c>
      <c r="LT72" s="131">
        <f>Seniori!LT58</f>
        <v>0</v>
      </c>
      <c r="LU72" s="131">
        <f>Seniori!LU58</f>
        <v>0</v>
      </c>
      <c r="LV72" s="131">
        <f>Seniori!LV58</f>
        <v>0</v>
      </c>
      <c r="LW72" s="131">
        <f>Seniori!LW58</f>
        <v>0</v>
      </c>
      <c r="LX72" s="131">
        <f>Seniori!LX58</f>
        <v>0</v>
      </c>
      <c r="LY72" s="131">
        <f>Seniori!LY58</f>
        <v>0</v>
      </c>
      <c r="LZ72" s="131">
        <f>Seniori!LZ58</f>
        <v>0</v>
      </c>
      <c r="MA72" s="131">
        <f>Seniori!MA58</f>
        <v>0</v>
      </c>
      <c r="MB72" s="131">
        <f>Seniori!MB58</f>
        <v>0</v>
      </c>
      <c r="MC72" s="131">
        <f>Seniori!MC58</f>
        <v>0</v>
      </c>
      <c r="MD72" s="131">
        <f>Seniori!MD58</f>
        <v>0</v>
      </c>
      <c r="ME72" s="131">
        <f>Seniori!ME58</f>
        <v>0</v>
      </c>
    </row>
    <row r="73" spans="1:343" s="1" customFormat="1" ht="18.600000000000001" customHeight="1" x14ac:dyDescent="0.2">
      <c r="A73" s="12">
        <v>61</v>
      </c>
      <c r="B73" s="11" t="s">
        <v>410</v>
      </c>
      <c r="C73" s="9">
        <v>10168</v>
      </c>
      <c r="E73" s="4" t="s">
        <v>133</v>
      </c>
      <c r="F73" s="9">
        <v>7089</v>
      </c>
      <c r="G73" s="9" t="s">
        <v>224</v>
      </c>
      <c r="H73" s="4" t="s">
        <v>108</v>
      </c>
      <c r="I73" s="1">
        <f>SUM(K73:ME73)</f>
        <v>24</v>
      </c>
      <c r="J73" s="12">
        <f>Tabuľka3[[#This Row],[Stĺpec9]]</f>
        <v>24</v>
      </c>
      <c r="K73" s="131">
        <f>'Mladí jazdci'!K13</f>
        <v>0</v>
      </c>
      <c r="L73" s="131">
        <f>'Mladí jazdci'!L13</f>
        <v>0</v>
      </c>
      <c r="M73" s="131">
        <f>'Mladí jazdci'!M13</f>
        <v>0</v>
      </c>
      <c r="N73" s="131">
        <f>'Mladí jazdci'!N13</f>
        <v>0</v>
      </c>
      <c r="O73" s="131">
        <f>'Mladí jazdci'!O13</f>
        <v>0</v>
      </c>
      <c r="P73" s="131">
        <f>'Mladí jazdci'!P13</f>
        <v>0</v>
      </c>
      <c r="Q73" s="131">
        <f>'Mladí jazdci'!Q13</f>
        <v>0</v>
      </c>
      <c r="R73" s="131">
        <f>'Mladí jazdci'!R13</f>
        <v>0</v>
      </c>
      <c r="S73" s="131">
        <f>'Mladí jazdci'!S13</f>
        <v>0</v>
      </c>
      <c r="T73" s="131">
        <f>'Mladí jazdci'!T13</f>
        <v>0</v>
      </c>
      <c r="U73" s="131">
        <f>'Mladí jazdci'!U13</f>
        <v>0</v>
      </c>
      <c r="V73" s="131">
        <f>'Mladí jazdci'!V13</f>
        <v>0</v>
      </c>
      <c r="W73" s="131">
        <f>'Mladí jazdci'!W13</f>
        <v>0</v>
      </c>
      <c r="X73" s="131">
        <f>'Mladí jazdci'!X13</f>
        <v>0</v>
      </c>
      <c r="Y73" s="131">
        <f>'Mladí jazdci'!Y13</f>
        <v>0</v>
      </c>
      <c r="Z73" s="131">
        <f>'Mladí jazdci'!Z13</f>
        <v>0</v>
      </c>
      <c r="AA73" s="131">
        <f>'Mladí jazdci'!AA13</f>
        <v>0</v>
      </c>
      <c r="AB73" s="131">
        <f>'Mladí jazdci'!AB13</f>
        <v>0</v>
      </c>
      <c r="AC73" s="131">
        <f>'Mladí jazdci'!AC13</f>
        <v>0</v>
      </c>
      <c r="AD73" s="131">
        <f>'Mladí jazdci'!AD13</f>
        <v>0</v>
      </c>
      <c r="AE73" s="131">
        <f>'Mladí jazdci'!AE13</f>
        <v>0</v>
      </c>
      <c r="AF73" s="131">
        <f>'Mladí jazdci'!AF13</f>
        <v>0</v>
      </c>
      <c r="AG73" s="131">
        <f>'Mladí jazdci'!AG13</f>
        <v>0</v>
      </c>
      <c r="AH73" s="131">
        <f>'Mladí jazdci'!AH13</f>
        <v>0</v>
      </c>
      <c r="AI73" s="131">
        <f>'Mladí jazdci'!AI13</f>
        <v>0</v>
      </c>
      <c r="AJ73" s="131">
        <f>'Mladí jazdci'!AJ13</f>
        <v>0</v>
      </c>
      <c r="AK73" s="131">
        <f>'Mladí jazdci'!AK13</f>
        <v>0</v>
      </c>
      <c r="AL73" s="131">
        <f>'Mladí jazdci'!AL13</f>
        <v>0</v>
      </c>
      <c r="AM73" s="131">
        <f>'Mladí jazdci'!AM13</f>
        <v>0</v>
      </c>
      <c r="AN73" s="131">
        <f>'Mladí jazdci'!AN13</f>
        <v>0</v>
      </c>
      <c r="AO73" s="131">
        <f>'Mladí jazdci'!AO13</f>
        <v>0</v>
      </c>
      <c r="AP73" s="131">
        <f>'Mladí jazdci'!AP13</f>
        <v>0</v>
      </c>
      <c r="AQ73" s="131">
        <f>'Mladí jazdci'!AQ13</f>
        <v>0</v>
      </c>
      <c r="AR73" s="131">
        <f>'Mladí jazdci'!AR13</f>
        <v>0</v>
      </c>
      <c r="AS73" s="131">
        <f>'Mladí jazdci'!AS13</f>
        <v>0</v>
      </c>
      <c r="AT73" s="131">
        <f>'Mladí jazdci'!AT13</f>
        <v>0</v>
      </c>
      <c r="AU73" s="131">
        <f>'Mladí jazdci'!AU13</f>
        <v>0</v>
      </c>
      <c r="AV73" s="131">
        <f>'Mladí jazdci'!AV13</f>
        <v>0</v>
      </c>
      <c r="AW73" s="131">
        <f>'Mladí jazdci'!AW13</f>
        <v>0</v>
      </c>
      <c r="AX73" s="131">
        <f>'Mladí jazdci'!AX13</f>
        <v>0</v>
      </c>
      <c r="AY73" s="131">
        <f>'Mladí jazdci'!AY13</f>
        <v>0</v>
      </c>
      <c r="AZ73" s="131">
        <f>'Mladí jazdci'!AZ13</f>
        <v>0</v>
      </c>
      <c r="BA73" s="131">
        <f>'Mladí jazdci'!BA13</f>
        <v>0</v>
      </c>
      <c r="BB73" s="131">
        <f>'Mladí jazdci'!BB13</f>
        <v>0</v>
      </c>
      <c r="BC73" s="131">
        <f>'Mladí jazdci'!BC13</f>
        <v>0</v>
      </c>
      <c r="BD73" s="131">
        <f>'Mladí jazdci'!BD13</f>
        <v>0</v>
      </c>
      <c r="BE73" s="131">
        <f>'Mladí jazdci'!BE13</f>
        <v>0</v>
      </c>
      <c r="BF73" s="131">
        <f>'Mladí jazdci'!BF13</f>
        <v>0</v>
      </c>
      <c r="BG73" s="131">
        <f>'Mladí jazdci'!BG13</f>
        <v>0</v>
      </c>
      <c r="BH73" s="131">
        <f>'Mladí jazdci'!BH13</f>
        <v>0</v>
      </c>
      <c r="BI73" s="131">
        <f>'Mladí jazdci'!BI13</f>
        <v>0</v>
      </c>
      <c r="BJ73" s="131">
        <f>'Mladí jazdci'!BJ13</f>
        <v>0</v>
      </c>
      <c r="BK73" s="131">
        <f>'Mladí jazdci'!BK13</f>
        <v>0</v>
      </c>
      <c r="BL73" s="131">
        <f>'Mladí jazdci'!BL13</f>
        <v>0</v>
      </c>
      <c r="BM73" s="131">
        <f>'Mladí jazdci'!BM13</f>
        <v>0</v>
      </c>
      <c r="BN73" s="131">
        <f>'Mladí jazdci'!BN13</f>
        <v>0</v>
      </c>
      <c r="BO73" s="131">
        <f>'Mladí jazdci'!BO13</f>
        <v>0</v>
      </c>
      <c r="BP73" s="131">
        <f>'Mladí jazdci'!BP13</f>
        <v>0</v>
      </c>
      <c r="BQ73" s="131">
        <f>'Mladí jazdci'!BQ13</f>
        <v>0</v>
      </c>
      <c r="BR73" s="131">
        <f>'Mladí jazdci'!BR13</f>
        <v>0</v>
      </c>
      <c r="BS73" s="131">
        <f>'Mladí jazdci'!BS13</f>
        <v>0</v>
      </c>
      <c r="BT73" s="131">
        <f>'Mladí jazdci'!BT13</f>
        <v>0</v>
      </c>
      <c r="BU73" s="131">
        <f>'Mladí jazdci'!BU13</f>
        <v>0</v>
      </c>
      <c r="BV73" s="131">
        <f>'Mladí jazdci'!BV13</f>
        <v>0</v>
      </c>
      <c r="BW73" s="131">
        <f>'Mladí jazdci'!BW13</f>
        <v>0</v>
      </c>
      <c r="BX73" s="131">
        <f>'Mladí jazdci'!BX13</f>
        <v>0</v>
      </c>
      <c r="BY73" s="131">
        <f>'Mladí jazdci'!BY13</f>
        <v>0</v>
      </c>
      <c r="BZ73" s="131">
        <f>'Mladí jazdci'!BZ13</f>
        <v>0</v>
      </c>
      <c r="CA73" s="131">
        <f>'Mladí jazdci'!CA13</f>
        <v>0</v>
      </c>
      <c r="CB73" s="131">
        <f>'Mladí jazdci'!CB13</f>
        <v>0</v>
      </c>
      <c r="CC73" s="131">
        <f>'Mladí jazdci'!CC13</f>
        <v>0</v>
      </c>
      <c r="CD73" s="131">
        <f>'Mladí jazdci'!CD13</f>
        <v>0</v>
      </c>
      <c r="CE73" s="131">
        <f>'Mladí jazdci'!CE13</f>
        <v>0</v>
      </c>
      <c r="CF73" s="131">
        <f>'Mladí jazdci'!CF13</f>
        <v>0</v>
      </c>
      <c r="CG73" s="131">
        <f>'Mladí jazdci'!CG13</f>
        <v>0</v>
      </c>
      <c r="CH73" s="131">
        <f>'Mladí jazdci'!CH13</f>
        <v>0</v>
      </c>
      <c r="CI73" s="131">
        <f>'Mladí jazdci'!CI13</f>
        <v>0</v>
      </c>
      <c r="CJ73" s="131">
        <f>'Mladí jazdci'!CJ13</f>
        <v>0</v>
      </c>
      <c r="CK73" s="131">
        <f>'Mladí jazdci'!CK13</f>
        <v>0</v>
      </c>
      <c r="CL73" s="131">
        <f>'Mladí jazdci'!CL13</f>
        <v>0</v>
      </c>
      <c r="CM73" s="131">
        <f>'Mladí jazdci'!CM13</f>
        <v>0</v>
      </c>
      <c r="CN73" s="131">
        <f>'Mladí jazdci'!CN13</f>
        <v>0</v>
      </c>
      <c r="CO73" s="131">
        <f>'Mladí jazdci'!CO13</f>
        <v>0</v>
      </c>
      <c r="CP73" s="131">
        <f>'Mladí jazdci'!CP13</f>
        <v>0</v>
      </c>
      <c r="CQ73" s="131">
        <f>'Mladí jazdci'!CQ13</f>
        <v>0</v>
      </c>
      <c r="CR73" s="131">
        <f>'Mladí jazdci'!CR13</f>
        <v>0</v>
      </c>
      <c r="CS73" s="131">
        <f>'Mladí jazdci'!CS13</f>
        <v>0</v>
      </c>
      <c r="CT73" s="131">
        <f>'Mladí jazdci'!CT13</f>
        <v>0</v>
      </c>
      <c r="CU73" s="131">
        <f>'Mladí jazdci'!CU13</f>
        <v>0</v>
      </c>
      <c r="CV73" s="131">
        <f>'Mladí jazdci'!CV13</f>
        <v>0</v>
      </c>
      <c r="CW73" s="131">
        <f>'Mladí jazdci'!CW13</f>
        <v>3</v>
      </c>
      <c r="CX73" s="131">
        <f>'Mladí jazdci'!CX13</f>
        <v>1</v>
      </c>
      <c r="CY73" s="131">
        <f>'Mladí jazdci'!CY13</f>
        <v>0</v>
      </c>
      <c r="CZ73" s="131">
        <f>'Mladí jazdci'!CZ13</f>
        <v>0</v>
      </c>
      <c r="DA73" s="131">
        <f>'Mladí jazdci'!DA13</f>
        <v>0</v>
      </c>
      <c r="DB73" s="131">
        <f>'Mladí jazdci'!DB13</f>
        <v>0</v>
      </c>
      <c r="DC73" s="131">
        <f>'Mladí jazdci'!DC13</f>
        <v>0</v>
      </c>
      <c r="DD73" s="131">
        <f>'Mladí jazdci'!DD13</f>
        <v>0</v>
      </c>
      <c r="DE73" s="131">
        <f>'Mladí jazdci'!DE13</f>
        <v>0</v>
      </c>
      <c r="DF73" s="131">
        <f>'Mladí jazdci'!DF13</f>
        <v>0</v>
      </c>
      <c r="DG73" s="131">
        <f>'Mladí jazdci'!DG13</f>
        <v>0</v>
      </c>
      <c r="DH73" s="131">
        <f>'Mladí jazdci'!DH13</f>
        <v>0</v>
      </c>
      <c r="DI73" s="131">
        <f>'Mladí jazdci'!DI13</f>
        <v>0</v>
      </c>
      <c r="DJ73" s="131">
        <f>'Mladí jazdci'!DJ13</f>
        <v>0</v>
      </c>
      <c r="DK73" s="131">
        <f>'Mladí jazdci'!DK13</f>
        <v>0</v>
      </c>
      <c r="DL73" s="131">
        <f>'Mladí jazdci'!DL13</f>
        <v>0</v>
      </c>
      <c r="DM73" s="131">
        <f>'Mladí jazdci'!DM13</f>
        <v>0</v>
      </c>
      <c r="DN73" s="131">
        <f>'Mladí jazdci'!DN13</f>
        <v>0</v>
      </c>
      <c r="DO73" s="131">
        <f>'Mladí jazdci'!DO13</f>
        <v>0</v>
      </c>
      <c r="DP73" s="131">
        <f>'Mladí jazdci'!DP13</f>
        <v>0</v>
      </c>
      <c r="DQ73" s="131">
        <f>'Mladí jazdci'!DQ13</f>
        <v>0</v>
      </c>
      <c r="DR73" s="131">
        <f>'Mladí jazdci'!DR13</f>
        <v>0</v>
      </c>
      <c r="DS73" s="131">
        <f>'Mladí jazdci'!DS13</f>
        <v>0</v>
      </c>
      <c r="DT73" s="131">
        <f>'Mladí jazdci'!DT13</f>
        <v>0</v>
      </c>
      <c r="DU73" s="131">
        <f>'Mladí jazdci'!DU13</f>
        <v>0</v>
      </c>
      <c r="DV73" s="131">
        <f>'Mladí jazdci'!DV13</f>
        <v>0</v>
      </c>
      <c r="DW73" s="131">
        <f>'Mladí jazdci'!DW13</f>
        <v>0</v>
      </c>
      <c r="DX73" s="131">
        <f>'Mladí jazdci'!DX13</f>
        <v>0</v>
      </c>
      <c r="DY73" s="131">
        <f>'Mladí jazdci'!DY13</f>
        <v>0</v>
      </c>
      <c r="DZ73" s="131">
        <f>'Mladí jazdci'!DZ13</f>
        <v>0</v>
      </c>
      <c r="EA73" s="131">
        <f>'Mladí jazdci'!EA13</f>
        <v>0</v>
      </c>
      <c r="EB73" s="131">
        <f>'Mladí jazdci'!EB13</f>
        <v>0</v>
      </c>
      <c r="EC73" s="131">
        <f>'Mladí jazdci'!EC13</f>
        <v>0</v>
      </c>
      <c r="ED73" s="131">
        <f>'Mladí jazdci'!ED13</f>
        <v>0</v>
      </c>
      <c r="EE73" s="131">
        <f>'Mladí jazdci'!EE13</f>
        <v>0</v>
      </c>
      <c r="EF73" s="131">
        <f>'Mladí jazdci'!EF13</f>
        <v>0</v>
      </c>
      <c r="EG73" s="131">
        <f>'Mladí jazdci'!EG13</f>
        <v>0</v>
      </c>
      <c r="EH73" s="131">
        <f>'Mladí jazdci'!EH13</f>
        <v>0</v>
      </c>
      <c r="EI73" s="131">
        <f>'Mladí jazdci'!EI13</f>
        <v>0</v>
      </c>
      <c r="EJ73" s="131">
        <f>'Mladí jazdci'!EJ13</f>
        <v>0</v>
      </c>
      <c r="EK73" s="131">
        <f>'Mladí jazdci'!EK13</f>
        <v>0</v>
      </c>
      <c r="EL73" s="131">
        <f>'Mladí jazdci'!EL13</f>
        <v>0</v>
      </c>
      <c r="EM73" s="131">
        <f>'Mladí jazdci'!EM13</f>
        <v>0</v>
      </c>
      <c r="EN73" s="131">
        <f>'Mladí jazdci'!EN13</f>
        <v>0</v>
      </c>
      <c r="EO73" s="131">
        <f>'Mladí jazdci'!EO13</f>
        <v>0</v>
      </c>
      <c r="EP73" s="131">
        <f>'Mladí jazdci'!EP13</f>
        <v>0</v>
      </c>
      <c r="EQ73" s="131">
        <f>'Mladí jazdci'!EQ13</f>
        <v>0</v>
      </c>
      <c r="ER73" s="131">
        <f>'Mladí jazdci'!ER13</f>
        <v>0</v>
      </c>
      <c r="ES73" s="131">
        <f>'Mladí jazdci'!ES13</f>
        <v>0</v>
      </c>
      <c r="ET73" s="131">
        <f>'Mladí jazdci'!ET13</f>
        <v>0</v>
      </c>
      <c r="EU73" s="131">
        <f>'Mladí jazdci'!EU13</f>
        <v>0</v>
      </c>
      <c r="EV73" s="131">
        <f>'Mladí jazdci'!EV13</f>
        <v>0</v>
      </c>
      <c r="EW73" s="131">
        <f>'Mladí jazdci'!EW13</f>
        <v>0</v>
      </c>
      <c r="EX73" s="131">
        <f>'Mladí jazdci'!EX13</f>
        <v>0</v>
      </c>
      <c r="EY73" s="131">
        <f>'Mladí jazdci'!EY13</f>
        <v>0</v>
      </c>
      <c r="EZ73" s="131">
        <f>'Mladí jazdci'!EZ13</f>
        <v>0</v>
      </c>
      <c r="FA73" s="131">
        <f>'Mladí jazdci'!FA13</f>
        <v>0</v>
      </c>
      <c r="FB73" s="131">
        <f>'Mladí jazdci'!FB13</f>
        <v>0</v>
      </c>
      <c r="FC73" s="131">
        <f>'Mladí jazdci'!FC13</f>
        <v>0</v>
      </c>
      <c r="FD73" s="131">
        <f>'Mladí jazdci'!FD13</f>
        <v>0</v>
      </c>
      <c r="FE73" s="131">
        <f>'Mladí jazdci'!FE13</f>
        <v>0</v>
      </c>
      <c r="FF73" s="131">
        <f>'Mladí jazdci'!FF13</f>
        <v>0</v>
      </c>
      <c r="FG73" s="131">
        <f>'Mladí jazdci'!FG13</f>
        <v>0</v>
      </c>
      <c r="FH73" s="131">
        <f>'Mladí jazdci'!FH13</f>
        <v>0</v>
      </c>
      <c r="FI73" s="131">
        <f>'Mladí jazdci'!FI13</f>
        <v>0</v>
      </c>
      <c r="FJ73" s="131">
        <f>'Mladí jazdci'!FJ13</f>
        <v>0</v>
      </c>
      <c r="FK73" s="131">
        <f>'Mladí jazdci'!FK13</f>
        <v>0</v>
      </c>
      <c r="FL73" s="131">
        <f>'Mladí jazdci'!FL13</f>
        <v>0</v>
      </c>
      <c r="FM73" s="131">
        <f>'Mladí jazdci'!FM13</f>
        <v>0</v>
      </c>
      <c r="FN73" s="131">
        <f>'Mladí jazdci'!FN13</f>
        <v>0</v>
      </c>
      <c r="FO73" s="131">
        <f>'Mladí jazdci'!FO13</f>
        <v>0</v>
      </c>
      <c r="FP73" s="131">
        <f>'Mladí jazdci'!FP13</f>
        <v>0</v>
      </c>
      <c r="FQ73" s="131">
        <f>'Mladí jazdci'!FQ13</f>
        <v>0</v>
      </c>
      <c r="FR73" s="131">
        <f>'Mladí jazdci'!FR13</f>
        <v>0</v>
      </c>
      <c r="FS73" s="131">
        <f>'Mladí jazdci'!FS13</f>
        <v>0</v>
      </c>
      <c r="FT73" s="131">
        <f>'Mladí jazdci'!FT13</f>
        <v>0</v>
      </c>
      <c r="FU73" s="131">
        <f>'Mladí jazdci'!FU13</f>
        <v>0</v>
      </c>
      <c r="FV73" s="131">
        <f>'Mladí jazdci'!FV13</f>
        <v>0</v>
      </c>
      <c r="FW73" s="131">
        <f>'Mladí jazdci'!FW13</f>
        <v>0</v>
      </c>
      <c r="FX73" s="131">
        <f>'Mladí jazdci'!FX13</f>
        <v>0</v>
      </c>
      <c r="FY73" s="131">
        <f>'Mladí jazdci'!FY13</f>
        <v>0</v>
      </c>
      <c r="FZ73" s="131">
        <f>'Mladí jazdci'!FZ13</f>
        <v>0</v>
      </c>
      <c r="GA73" s="131">
        <f>'Mladí jazdci'!GA13</f>
        <v>0</v>
      </c>
      <c r="GB73" s="131">
        <f>'Mladí jazdci'!GB13</f>
        <v>0</v>
      </c>
      <c r="GC73" s="131">
        <f>'Mladí jazdci'!GC13</f>
        <v>0</v>
      </c>
      <c r="GD73" s="131">
        <f>'Mladí jazdci'!GD13</f>
        <v>0</v>
      </c>
      <c r="GE73" s="131">
        <f>'Mladí jazdci'!GE13</f>
        <v>0</v>
      </c>
      <c r="GF73" s="131">
        <f>'Mladí jazdci'!GF13</f>
        <v>0</v>
      </c>
      <c r="GG73" s="131">
        <f>'Mladí jazdci'!GG13</f>
        <v>0</v>
      </c>
      <c r="GH73" s="131">
        <f>'Mladí jazdci'!GH13</f>
        <v>0</v>
      </c>
      <c r="GI73" s="131">
        <f>'Mladí jazdci'!GI13</f>
        <v>0</v>
      </c>
      <c r="GJ73" s="131">
        <f>'Mladí jazdci'!GJ13</f>
        <v>0</v>
      </c>
      <c r="GK73" s="131">
        <f>'Mladí jazdci'!GK13</f>
        <v>10</v>
      </c>
      <c r="GL73" s="131">
        <f>'Mladí jazdci'!GL13</f>
        <v>10</v>
      </c>
      <c r="GM73" s="131">
        <f>'Mladí jazdci'!GM13</f>
        <v>0</v>
      </c>
      <c r="GN73" s="131">
        <f>'Mladí jazdci'!GN13</f>
        <v>0</v>
      </c>
      <c r="GO73" s="131">
        <f>'Mladí jazdci'!GO13</f>
        <v>0</v>
      </c>
      <c r="GP73" s="131">
        <f>'Mladí jazdci'!GP13</f>
        <v>0</v>
      </c>
      <c r="GQ73" s="131">
        <f>'Mladí jazdci'!GQ13</f>
        <v>0</v>
      </c>
      <c r="GR73" s="131">
        <f>'Mladí jazdci'!GR13</f>
        <v>0</v>
      </c>
      <c r="GS73" s="131">
        <f>'Mladí jazdci'!GS13</f>
        <v>0</v>
      </c>
      <c r="GT73" s="131">
        <f>'Mladí jazdci'!GT13</f>
        <v>0</v>
      </c>
      <c r="GU73" s="131">
        <f>'Mladí jazdci'!GU13</f>
        <v>0</v>
      </c>
      <c r="GV73" s="131">
        <f>'Mladí jazdci'!GV13</f>
        <v>0</v>
      </c>
      <c r="GW73" s="131">
        <f>'Mladí jazdci'!GW13</f>
        <v>0</v>
      </c>
      <c r="GX73" s="131">
        <f>'Mladí jazdci'!GX13</f>
        <v>0</v>
      </c>
      <c r="GY73" s="131">
        <f>'Mladí jazdci'!GY13</f>
        <v>0</v>
      </c>
      <c r="GZ73" s="131">
        <f>'Mladí jazdci'!GZ13</f>
        <v>0</v>
      </c>
      <c r="HA73" s="131">
        <f>'Mladí jazdci'!HA13</f>
        <v>0</v>
      </c>
      <c r="HB73" s="131">
        <f>'Mladí jazdci'!HB13</f>
        <v>0</v>
      </c>
      <c r="HC73" s="131">
        <f>'Mladí jazdci'!HC13</f>
        <v>0</v>
      </c>
      <c r="HD73" s="131">
        <f>'Mladí jazdci'!HD13</f>
        <v>0</v>
      </c>
      <c r="HE73" s="131">
        <f>'Mladí jazdci'!HE13</f>
        <v>0</v>
      </c>
      <c r="HF73" s="131">
        <f>'Mladí jazdci'!HF13</f>
        <v>0</v>
      </c>
      <c r="HG73" s="131">
        <f>'Mladí jazdci'!HG13</f>
        <v>0</v>
      </c>
      <c r="HH73" s="131">
        <f>'Mladí jazdci'!HH13</f>
        <v>0</v>
      </c>
      <c r="HI73" s="131">
        <f>'Mladí jazdci'!HI13</f>
        <v>0</v>
      </c>
      <c r="HJ73" s="131">
        <f>'Mladí jazdci'!HJ13</f>
        <v>0</v>
      </c>
      <c r="HK73" s="131">
        <f>'Mladí jazdci'!HK13</f>
        <v>0</v>
      </c>
      <c r="HL73" s="131">
        <f>'Mladí jazdci'!HL13</f>
        <v>0</v>
      </c>
      <c r="HM73" s="131">
        <f>'Mladí jazdci'!HM13</f>
        <v>0</v>
      </c>
      <c r="HN73" s="131">
        <f>'Mladí jazdci'!HN13</f>
        <v>0</v>
      </c>
      <c r="HO73" s="131">
        <f>'Mladí jazdci'!HO13</f>
        <v>0</v>
      </c>
      <c r="HP73" s="131">
        <f>'Mladí jazdci'!HP13</f>
        <v>0</v>
      </c>
      <c r="HQ73" s="131">
        <f>'Mladí jazdci'!HQ13</f>
        <v>0</v>
      </c>
      <c r="HR73" s="131">
        <f>'Mladí jazdci'!HR13</f>
        <v>0</v>
      </c>
      <c r="HS73" s="131">
        <f>'Mladí jazdci'!HS13</f>
        <v>0</v>
      </c>
      <c r="HT73" s="131">
        <f>'Mladí jazdci'!HT13</f>
        <v>0</v>
      </c>
      <c r="HU73" s="131">
        <f>'Mladí jazdci'!HU13</f>
        <v>0</v>
      </c>
      <c r="HV73" s="131">
        <f>'Mladí jazdci'!HV13</f>
        <v>0</v>
      </c>
      <c r="HW73" s="131">
        <f>'Mladí jazdci'!HW13</f>
        <v>0</v>
      </c>
      <c r="HX73" s="131">
        <f>'Mladí jazdci'!HX13</f>
        <v>0</v>
      </c>
      <c r="HY73" s="131">
        <f>'Mladí jazdci'!HY13</f>
        <v>0</v>
      </c>
      <c r="HZ73" s="131">
        <f>'Mladí jazdci'!HZ13</f>
        <v>0</v>
      </c>
      <c r="IA73" s="131">
        <f>'Mladí jazdci'!IA13</f>
        <v>0</v>
      </c>
      <c r="IB73" s="131">
        <f>'Mladí jazdci'!IB13</f>
        <v>0</v>
      </c>
      <c r="IC73" s="131">
        <f>'Mladí jazdci'!IC13</f>
        <v>0</v>
      </c>
      <c r="ID73" s="131">
        <f>'Mladí jazdci'!ID13</f>
        <v>0</v>
      </c>
      <c r="IE73" s="131">
        <f>'Mladí jazdci'!IE13</f>
        <v>0</v>
      </c>
      <c r="IF73" s="131">
        <f>'Mladí jazdci'!IF13</f>
        <v>0</v>
      </c>
      <c r="IG73" s="131">
        <f>'Mladí jazdci'!IG13</f>
        <v>0</v>
      </c>
      <c r="IH73" s="131">
        <f>'Mladí jazdci'!IH13</f>
        <v>0</v>
      </c>
      <c r="II73" s="131">
        <f>'Mladí jazdci'!II13</f>
        <v>0</v>
      </c>
      <c r="IJ73" s="131">
        <f>'Mladí jazdci'!IJ13</f>
        <v>0</v>
      </c>
      <c r="IK73" s="131">
        <f>'Mladí jazdci'!IK13</f>
        <v>0</v>
      </c>
      <c r="IL73" s="131">
        <f>'Mladí jazdci'!IL13</f>
        <v>0</v>
      </c>
      <c r="IM73" s="131">
        <f>'Mladí jazdci'!IM13</f>
        <v>0</v>
      </c>
      <c r="IN73" s="131">
        <f>'Mladí jazdci'!IN13</f>
        <v>0</v>
      </c>
      <c r="IO73" s="131">
        <f>'Mladí jazdci'!IO13</f>
        <v>0</v>
      </c>
      <c r="IP73" s="131">
        <f>'Mladí jazdci'!IP13</f>
        <v>0</v>
      </c>
      <c r="IQ73" s="131">
        <f>'Mladí jazdci'!IQ13</f>
        <v>0</v>
      </c>
      <c r="IR73" s="131">
        <f>'Mladí jazdci'!IR13</f>
        <v>0</v>
      </c>
      <c r="IS73" s="131">
        <f>'Mladí jazdci'!IS13</f>
        <v>0</v>
      </c>
      <c r="IT73" s="131">
        <f>'Mladí jazdci'!IT13</f>
        <v>0</v>
      </c>
      <c r="IU73" s="131">
        <f>'Mladí jazdci'!IU13</f>
        <v>0</v>
      </c>
      <c r="IV73" s="131">
        <f>'Mladí jazdci'!IV13</f>
        <v>0</v>
      </c>
      <c r="IW73" s="131">
        <f>'Mladí jazdci'!IW13</f>
        <v>0</v>
      </c>
      <c r="IX73" s="131">
        <f>'Mladí jazdci'!IX13</f>
        <v>0</v>
      </c>
      <c r="IY73" s="131">
        <f>'Mladí jazdci'!IY13</f>
        <v>0</v>
      </c>
      <c r="IZ73" s="131">
        <f>'Mladí jazdci'!IZ13</f>
        <v>0</v>
      </c>
      <c r="JA73" s="131">
        <f>'Mladí jazdci'!JA13</f>
        <v>0</v>
      </c>
      <c r="JB73" s="131">
        <f>'Mladí jazdci'!JB13</f>
        <v>0</v>
      </c>
      <c r="JC73" s="131">
        <f>'Mladí jazdci'!JC13</f>
        <v>0</v>
      </c>
      <c r="JD73" s="131">
        <f>'Mladí jazdci'!JD13</f>
        <v>0</v>
      </c>
      <c r="JE73" s="131">
        <f>'Mladí jazdci'!JE13</f>
        <v>0</v>
      </c>
      <c r="JF73" s="131">
        <f>'Mladí jazdci'!JF13</f>
        <v>0</v>
      </c>
      <c r="JG73" s="131">
        <f>'Mladí jazdci'!JG13</f>
        <v>0</v>
      </c>
      <c r="JH73" s="131">
        <f>'Mladí jazdci'!JH13</f>
        <v>0</v>
      </c>
      <c r="JI73" s="131">
        <f>'Mladí jazdci'!JI13</f>
        <v>0</v>
      </c>
      <c r="JJ73" s="131">
        <f>'Mladí jazdci'!JJ13</f>
        <v>0</v>
      </c>
      <c r="JK73" s="131">
        <f>'Mladí jazdci'!JK13</f>
        <v>0</v>
      </c>
      <c r="JL73" s="131">
        <f>'Mladí jazdci'!JL13</f>
        <v>0</v>
      </c>
      <c r="JM73" s="131">
        <f>'Mladí jazdci'!JM13</f>
        <v>0</v>
      </c>
      <c r="JN73" s="131">
        <f>'Mladí jazdci'!JN13</f>
        <v>0</v>
      </c>
      <c r="JO73" s="131">
        <f>'Mladí jazdci'!JO13</f>
        <v>0</v>
      </c>
      <c r="JP73" s="131">
        <f>'Mladí jazdci'!JP13</f>
        <v>0</v>
      </c>
      <c r="JQ73" s="131">
        <f>'Mladí jazdci'!JQ13</f>
        <v>0</v>
      </c>
      <c r="JR73" s="131">
        <f>'Mladí jazdci'!JR13</f>
        <v>0</v>
      </c>
      <c r="JS73" s="131">
        <f>'Mladí jazdci'!JS13</f>
        <v>0</v>
      </c>
      <c r="JT73" s="131">
        <f>'Mladí jazdci'!JT13</f>
        <v>0</v>
      </c>
      <c r="JU73" s="131">
        <f>'Mladí jazdci'!JU13</f>
        <v>0</v>
      </c>
      <c r="JV73" s="131">
        <f>'Mladí jazdci'!JV13</f>
        <v>0</v>
      </c>
      <c r="JW73" s="131">
        <f>'Mladí jazdci'!JW13</f>
        <v>0</v>
      </c>
      <c r="JX73" s="131">
        <f>'Mladí jazdci'!JX13</f>
        <v>0</v>
      </c>
      <c r="JY73" s="131">
        <f>'Mladí jazdci'!JY13</f>
        <v>0</v>
      </c>
      <c r="JZ73" s="131">
        <f>'Mladí jazdci'!JZ13</f>
        <v>0</v>
      </c>
      <c r="KA73" s="131">
        <f>'Mladí jazdci'!KA13</f>
        <v>0</v>
      </c>
      <c r="KB73" s="131">
        <f>'Mladí jazdci'!KB13</f>
        <v>0</v>
      </c>
      <c r="KC73" s="131">
        <f>'Mladí jazdci'!KC13</f>
        <v>0</v>
      </c>
      <c r="KD73" s="131">
        <f>'Mladí jazdci'!KD13</f>
        <v>0</v>
      </c>
      <c r="KE73" s="131">
        <f>'Mladí jazdci'!KE13</f>
        <v>0</v>
      </c>
      <c r="KF73" s="131">
        <f>'Mladí jazdci'!KF13</f>
        <v>0</v>
      </c>
      <c r="KG73" s="131">
        <f>'Mladí jazdci'!KG13</f>
        <v>0</v>
      </c>
      <c r="KH73" s="131">
        <f>'Mladí jazdci'!KH13</f>
        <v>0</v>
      </c>
      <c r="KI73" s="131">
        <f>'Mladí jazdci'!KI13</f>
        <v>0</v>
      </c>
      <c r="KJ73" s="131">
        <f>'Mladí jazdci'!KJ13</f>
        <v>0</v>
      </c>
      <c r="KK73" s="131">
        <f>'Mladí jazdci'!KK13</f>
        <v>0</v>
      </c>
      <c r="KL73" s="131">
        <f>'Mladí jazdci'!KL13</f>
        <v>0</v>
      </c>
      <c r="KM73" s="131">
        <f>'Mladí jazdci'!KM13</f>
        <v>0</v>
      </c>
      <c r="KN73" s="131">
        <f>'Mladí jazdci'!KN13</f>
        <v>0</v>
      </c>
      <c r="KO73" s="131">
        <f>'Mladí jazdci'!KO13</f>
        <v>0</v>
      </c>
      <c r="KP73" s="131">
        <f>'Mladí jazdci'!KP13</f>
        <v>0</v>
      </c>
      <c r="KQ73" s="131">
        <f>'Mladí jazdci'!KQ13</f>
        <v>0</v>
      </c>
      <c r="KR73" s="131">
        <f>'Mladí jazdci'!KR13</f>
        <v>0</v>
      </c>
      <c r="KS73" s="131">
        <f>'Mladí jazdci'!KS13</f>
        <v>0</v>
      </c>
      <c r="KT73" s="131">
        <f>'Mladí jazdci'!KT13</f>
        <v>0</v>
      </c>
      <c r="KU73" s="131">
        <f>'Mladí jazdci'!KU13</f>
        <v>0</v>
      </c>
      <c r="KV73" s="131">
        <f>'Mladí jazdci'!KV13</f>
        <v>0</v>
      </c>
      <c r="KW73" s="131">
        <f>'Mladí jazdci'!KW13</f>
        <v>0</v>
      </c>
      <c r="KX73" s="131">
        <f>'Mladí jazdci'!KX13</f>
        <v>0</v>
      </c>
      <c r="KY73" s="131">
        <f>'Mladí jazdci'!KY13</f>
        <v>0</v>
      </c>
      <c r="KZ73" s="131">
        <f>'Mladí jazdci'!KZ13</f>
        <v>0</v>
      </c>
      <c r="LA73" s="131">
        <f>'Mladí jazdci'!LA13</f>
        <v>0</v>
      </c>
      <c r="LB73" s="131">
        <f>'Mladí jazdci'!LB13</f>
        <v>0</v>
      </c>
      <c r="LC73" s="131">
        <f>'Mladí jazdci'!LC13</f>
        <v>0</v>
      </c>
      <c r="LD73" s="131">
        <f>'Mladí jazdci'!LD13</f>
        <v>0</v>
      </c>
      <c r="LE73" s="131">
        <f>'Mladí jazdci'!LE13</f>
        <v>0</v>
      </c>
      <c r="LF73" s="131">
        <f>'Mladí jazdci'!LF13</f>
        <v>0</v>
      </c>
      <c r="LG73" s="131">
        <f>'Mladí jazdci'!LG13</f>
        <v>0</v>
      </c>
      <c r="LH73" s="131">
        <f>'Mladí jazdci'!LH13</f>
        <v>0</v>
      </c>
      <c r="LI73" s="131">
        <f>'Mladí jazdci'!LI13</f>
        <v>0</v>
      </c>
      <c r="LJ73" s="131">
        <f>'Mladí jazdci'!LJ13</f>
        <v>0</v>
      </c>
      <c r="LK73" s="131">
        <f>'Mladí jazdci'!LK13</f>
        <v>0</v>
      </c>
      <c r="LL73" s="131">
        <f>'Mladí jazdci'!LL13</f>
        <v>0</v>
      </c>
      <c r="LM73" s="131">
        <f>'Mladí jazdci'!LM13</f>
        <v>0</v>
      </c>
      <c r="LN73" s="131">
        <f>'Mladí jazdci'!LN13</f>
        <v>0</v>
      </c>
      <c r="LO73" s="131">
        <f>'Mladí jazdci'!LO13</f>
        <v>0</v>
      </c>
      <c r="LP73" s="131">
        <f>'Mladí jazdci'!LP13</f>
        <v>0</v>
      </c>
      <c r="LQ73" s="131">
        <f>'Mladí jazdci'!LQ13</f>
        <v>0</v>
      </c>
      <c r="LR73" s="131">
        <f>'Mladí jazdci'!LR13</f>
        <v>0</v>
      </c>
      <c r="LS73" s="131">
        <f>'Mladí jazdci'!LS13</f>
        <v>0</v>
      </c>
      <c r="LT73" s="131">
        <f>'Mladí jazdci'!LT13</f>
        <v>0</v>
      </c>
      <c r="LU73" s="131">
        <f>'Mladí jazdci'!LU13</f>
        <v>0</v>
      </c>
      <c r="LV73" s="131">
        <f>'Mladí jazdci'!LV13</f>
        <v>0</v>
      </c>
      <c r="LW73" s="131">
        <f>'Mladí jazdci'!LW13</f>
        <v>0</v>
      </c>
      <c r="LX73" s="131">
        <f>'Mladí jazdci'!LX13</f>
        <v>0</v>
      </c>
      <c r="LY73" s="131">
        <f>'Mladí jazdci'!LY13</f>
        <v>0</v>
      </c>
      <c r="LZ73" s="131">
        <f>'Mladí jazdci'!LZ13</f>
        <v>0</v>
      </c>
      <c r="MA73" s="131">
        <f>'Mladí jazdci'!MA13</f>
        <v>0</v>
      </c>
      <c r="MB73" s="131">
        <f>'Mladí jazdci'!MB13</f>
        <v>0</v>
      </c>
      <c r="MC73" s="131">
        <f>'Mladí jazdci'!MC13</f>
        <v>0</v>
      </c>
      <c r="MD73" s="131">
        <f>'Mladí jazdci'!MD13</f>
        <v>0</v>
      </c>
      <c r="ME73" s="131">
        <f>'Mladí jazdci'!ME13</f>
        <v>0</v>
      </c>
    </row>
    <row r="74" spans="1:343" s="1" customFormat="1" ht="18.600000000000001" customHeight="1" x14ac:dyDescent="0.2">
      <c r="A74" s="12">
        <v>63</v>
      </c>
      <c r="B74" s="11" t="s">
        <v>518</v>
      </c>
      <c r="C74" s="9">
        <v>11889</v>
      </c>
      <c r="D74" s="1">
        <v>2011</v>
      </c>
      <c r="E74" s="4" t="s">
        <v>152</v>
      </c>
      <c r="F74" s="9">
        <v>6761</v>
      </c>
      <c r="G74" s="9" t="s">
        <v>220</v>
      </c>
      <c r="H74" s="4" t="s">
        <v>34</v>
      </c>
      <c r="I74" s="1">
        <v>23</v>
      </c>
      <c r="J74" s="12">
        <f>Tabuľka3[[#This Row],[Stĺpec9]]</f>
        <v>23</v>
      </c>
      <c r="K74" s="131">
        <f>Juniori!K14</f>
        <v>0</v>
      </c>
      <c r="L74" s="131">
        <f>Juniori!L14</f>
        <v>0</v>
      </c>
      <c r="M74" s="131">
        <f>Juniori!M14</f>
        <v>0</v>
      </c>
      <c r="N74" s="131">
        <f>Juniori!N14</f>
        <v>0</v>
      </c>
      <c r="O74" s="131">
        <f>Juniori!O14</f>
        <v>0</v>
      </c>
      <c r="P74" s="131">
        <f>Juniori!P14</f>
        <v>0</v>
      </c>
      <c r="Q74" s="131">
        <f>Juniori!Q14</f>
        <v>0</v>
      </c>
      <c r="R74" s="131">
        <f>Juniori!R14</f>
        <v>0</v>
      </c>
      <c r="S74" s="131">
        <f>Juniori!S14</f>
        <v>0</v>
      </c>
      <c r="T74" s="131">
        <f>Juniori!T14</f>
        <v>0</v>
      </c>
      <c r="U74" s="131">
        <f>Juniori!U14</f>
        <v>0</v>
      </c>
      <c r="V74" s="131">
        <f>Juniori!V14</f>
        <v>0</v>
      </c>
      <c r="W74" s="131">
        <f>Juniori!W14</f>
        <v>0</v>
      </c>
      <c r="X74" s="131">
        <f>Juniori!X14</f>
        <v>0</v>
      </c>
      <c r="Y74" s="131">
        <f>Juniori!Y14</f>
        <v>0</v>
      </c>
      <c r="Z74" s="131">
        <f>Juniori!Z14</f>
        <v>0</v>
      </c>
      <c r="AA74" s="131">
        <f>Juniori!AA14</f>
        <v>0</v>
      </c>
      <c r="AB74" s="131">
        <f>Juniori!AB14</f>
        <v>0</v>
      </c>
      <c r="AC74" s="131">
        <f>Juniori!AC14</f>
        <v>0</v>
      </c>
      <c r="AD74" s="131">
        <f>Juniori!AD14</f>
        <v>0</v>
      </c>
      <c r="AE74" s="131">
        <f>Juniori!AE14</f>
        <v>0</v>
      </c>
      <c r="AF74" s="131">
        <f>Juniori!AF14</f>
        <v>0</v>
      </c>
      <c r="AG74" s="131">
        <f>Juniori!AG14</f>
        <v>0</v>
      </c>
      <c r="AH74" s="131">
        <f>Juniori!AH14</f>
        <v>0</v>
      </c>
      <c r="AI74" s="131">
        <f>Juniori!AI14</f>
        <v>0</v>
      </c>
      <c r="AJ74" s="131">
        <f>Juniori!AJ14</f>
        <v>0</v>
      </c>
      <c r="AK74" s="131">
        <f>Juniori!AK14</f>
        <v>0</v>
      </c>
      <c r="AL74" s="131">
        <f>Juniori!AL14</f>
        <v>0</v>
      </c>
      <c r="AM74" s="131">
        <f>Juniori!AM14</f>
        <v>0</v>
      </c>
      <c r="AN74" s="131">
        <f>Juniori!AN14</f>
        <v>0</v>
      </c>
      <c r="AO74" s="131">
        <f>Juniori!AO14</f>
        <v>0</v>
      </c>
      <c r="AP74" s="131">
        <f>Juniori!AP14</f>
        <v>0</v>
      </c>
      <c r="AQ74" s="131">
        <f>Juniori!AQ14</f>
        <v>0</v>
      </c>
      <c r="AR74" s="131">
        <f>Juniori!AR14</f>
        <v>0</v>
      </c>
      <c r="AS74" s="131">
        <f>Juniori!AS14</f>
        <v>0</v>
      </c>
      <c r="AT74" s="131">
        <f>Juniori!AT14</f>
        <v>0</v>
      </c>
      <c r="AU74" s="131">
        <f>Juniori!AU14</f>
        <v>0</v>
      </c>
      <c r="AV74" s="131">
        <f>Juniori!AV14</f>
        <v>0</v>
      </c>
      <c r="AW74" s="131">
        <f>Juniori!AW14</f>
        <v>0</v>
      </c>
      <c r="AX74" s="131">
        <f>Juniori!AX14</f>
        <v>0</v>
      </c>
      <c r="AY74" s="131">
        <f>Juniori!AY14</f>
        <v>0</v>
      </c>
      <c r="AZ74" s="131">
        <f>Juniori!AZ14</f>
        <v>0</v>
      </c>
      <c r="BA74" s="131">
        <f>Juniori!BA14</f>
        <v>0</v>
      </c>
      <c r="BB74" s="131">
        <f>Juniori!BB14</f>
        <v>0</v>
      </c>
      <c r="BC74" s="131">
        <f>Juniori!BC14</f>
        <v>0</v>
      </c>
      <c r="BD74" s="131">
        <f>Juniori!BD14</f>
        <v>0</v>
      </c>
      <c r="BE74" s="131">
        <f>Juniori!BE14</f>
        <v>0</v>
      </c>
      <c r="BF74" s="131">
        <f>Juniori!BF14</f>
        <v>0</v>
      </c>
      <c r="BG74" s="131">
        <f>Juniori!BG14</f>
        <v>0</v>
      </c>
      <c r="BH74" s="131">
        <f>Juniori!BH14</f>
        <v>0</v>
      </c>
      <c r="BI74" s="131">
        <f>Juniori!BI14</f>
        <v>0</v>
      </c>
      <c r="BJ74" s="131">
        <f>Juniori!BJ14</f>
        <v>0</v>
      </c>
      <c r="BK74" s="131">
        <f>Juniori!BK14</f>
        <v>0</v>
      </c>
      <c r="BL74" s="131">
        <f>Juniori!BL14</f>
        <v>0</v>
      </c>
      <c r="BM74" s="131">
        <f>Juniori!BM14</f>
        <v>0</v>
      </c>
      <c r="BN74" s="131">
        <f>Juniori!BN14</f>
        <v>0</v>
      </c>
      <c r="BO74" s="131">
        <f>Juniori!BO14</f>
        <v>0</v>
      </c>
      <c r="BP74" s="131">
        <f>Juniori!BP14</f>
        <v>0</v>
      </c>
      <c r="BQ74" s="131">
        <f>Juniori!BQ14</f>
        <v>0</v>
      </c>
      <c r="BR74" s="131">
        <f>Juniori!BR14</f>
        <v>0</v>
      </c>
      <c r="BS74" s="131">
        <f>Juniori!BS14</f>
        <v>0</v>
      </c>
      <c r="BT74" s="131">
        <f>Juniori!BT14</f>
        <v>0</v>
      </c>
      <c r="BU74" s="131">
        <f>Juniori!BU14</f>
        <v>0</v>
      </c>
      <c r="BV74" s="131">
        <f>Juniori!BV14</f>
        <v>0</v>
      </c>
      <c r="BW74" s="131">
        <f>Juniori!BW14</f>
        <v>0</v>
      </c>
      <c r="BX74" s="131">
        <f>Juniori!BX14</f>
        <v>0</v>
      </c>
      <c r="BY74" s="131">
        <f>Juniori!BY14</f>
        <v>0</v>
      </c>
      <c r="BZ74" s="131">
        <f>Juniori!BZ14</f>
        <v>0</v>
      </c>
      <c r="CA74" s="131">
        <f>Juniori!CA14</f>
        <v>0</v>
      </c>
      <c r="CB74" s="131">
        <f>Juniori!CB14</f>
        <v>0</v>
      </c>
      <c r="CC74" s="131">
        <f>Juniori!CC14</f>
        <v>0</v>
      </c>
      <c r="CD74" s="131">
        <f>Juniori!CD14</f>
        <v>0</v>
      </c>
      <c r="CE74" s="131">
        <f>Juniori!CE14</f>
        <v>0</v>
      </c>
      <c r="CF74" s="131">
        <f>Juniori!CF14</f>
        <v>0</v>
      </c>
      <c r="CG74" s="131">
        <f>Juniori!CG14</f>
        <v>0</v>
      </c>
      <c r="CH74" s="131">
        <f>Juniori!CH14</f>
        <v>0</v>
      </c>
      <c r="CI74" s="131">
        <f>Juniori!CI14</f>
        <v>0</v>
      </c>
      <c r="CJ74" s="131">
        <f>Juniori!CJ14</f>
        <v>0</v>
      </c>
      <c r="CK74" s="131">
        <f>Juniori!CK14</f>
        <v>0</v>
      </c>
      <c r="CL74" s="131">
        <f>Juniori!CL14</f>
        <v>0</v>
      </c>
      <c r="CM74" s="131">
        <f>Juniori!CM14</f>
        <v>0</v>
      </c>
      <c r="CN74" s="131">
        <f>Juniori!CN14</f>
        <v>0</v>
      </c>
      <c r="CO74" s="131">
        <f>Juniori!CO14</f>
        <v>0</v>
      </c>
      <c r="CP74" s="131">
        <f>Juniori!CP14</f>
        <v>0</v>
      </c>
      <c r="CQ74" s="131">
        <f>Juniori!CQ14</f>
        <v>0</v>
      </c>
      <c r="CR74" s="131">
        <f>Juniori!CR14</f>
        <v>0</v>
      </c>
      <c r="CS74" s="131">
        <f>Juniori!CS14</f>
        <v>0</v>
      </c>
      <c r="CT74" s="131">
        <f>Juniori!CT14</f>
        <v>0</v>
      </c>
      <c r="CU74" s="131">
        <f>Juniori!CU14</f>
        <v>0</v>
      </c>
      <c r="CV74" s="131">
        <f>Juniori!CV14</f>
        <v>0</v>
      </c>
      <c r="CW74" s="131">
        <f>Juniori!CW14</f>
        <v>0</v>
      </c>
      <c r="CX74" s="131">
        <f>Juniori!CX14</f>
        <v>0</v>
      </c>
      <c r="CY74" s="131">
        <f>Juniori!CY14</f>
        <v>0</v>
      </c>
      <c r="CZ74" s="131">
        <f>Juniori!CZ14</f>
        <v>0</v>
      </c>
      <c r="DA74" s="131">
        <f>Juniori!DA14</f>
        <v>0</v>
      </c>
      <c r="DB74" s="131">
        <f>Juniori!DB14</f>
        <v>0</v>
      </c>
      <c r="DC74" s="131">
        <f>Juniori!DC14</f>
        <v>0</v>
      </c>
      <c r="DD74" s="131">
        <f>Juniori!DD14</f>
        <v>0</v>
      </c>
      <c r="DE74" s="131">
        <f>Juniori!DE14</f>
        <v>0</v>
      </c>
      <c r="DF74" s="131">
        <f>Juniori!DF14</f>
        <v>0</v>
      </c>
      <c r="DG74" s="131">
        <f>Juniori!DG14</f>
        <v>0</v>
      </c>
      <c r="DH74" s="131">
        <f>Juniori!DH14</f>
        <v>0</v>
      </c>
      <c r="DI74" s="131">
        <f>Juniori!DI14</f>
        <v>0</v>
      </c>
      <c r="DJ74" s="131">
        <f>Juniori!DJ14</f>
        <v>0</v>
      </c>
      <c r="DK74" s="131">
        <f>Juniori!DK14</f>
        <v>0</v>
      </c>
      <c r="DL74" s="131">
        <f>Juniori!DL14</f>
        <v>0</v>
      </c>
      <c r="DM74" s="131">
        <f>Juniori!DM14</f>
        <v>0</v>
      </c>
      <c r="DN74" s="131">
        <f>Juniori!DN14</f>
        <v>0</v>
      </c>
      <c r="DO74" s="131">
        <f>Juniori!DO14</f>
        <v>0</v>
      </c>
      <c r="DP74" s="131">
        <f>Juniori!DP14</f>
        <v>0</v>
      </c>
      <c r="DQ74" s="131">
        <f>Juniori!DQ14</f>
        <v>0</v>
      </c>
      <c r="DR74" s="131">
        <f>Juniori!DR14</f>
        <v>0</v>
      </c>
      <c r="DS74" s="131">
        <f>Juniori!DS14</f>
        <v>0</v>
      </c>
      <c r="DT74" s="131">
        <f>Juniori!DT14</f>
        <v>0</v>
      </c>
      <c r="DU74" s="131">
        <f>Juniori!DU14</f>
        <v>0</v>
      </c>
      <c r="DV74" s="131">
        <f>Juniori!DV14</f>
        <v>0</v>
      </c>
      <c r="DW74" s="131">
        <f>Juniori!DW14</f>
        <v>0</v>
      </c>
      <c r="DX74" s="131">
        <f>Juniori!DX14</f>
        <v>0</v>
      </c>
      <c r="DY74" s="131">
        <f>Juniori!DY14</f>
        <v>0</v>
      </c>
      <c r="DZ74" s="131">
        <f>Juniori!DZ14</f>
        <v>0</v>
      </c>
      <c r="EA74" s="131">
        <f>Juniori!EA14</f>
        <v>8</v>
      </c>
      <c r="EB74" s="131">
        <f>Juniori!EB14</f>
        <v>15</v>
      </c>
      <c r="EC74" s="131">
        <f>Juniori!EC14</f>
        <v>0</v>
      </c>
      <c r="ED74" s="131">
        <f>Juniori!ED14</f>
        <v>0</v>
      </c>
      <c r="EE74" s="131">
        <f>Juniori!EE14</f>
        <v>0</v>
      </c>
      <c r="EF74" s="131">
        <f>Juniori!EF14</f>
        <v>0</v>
      </c>
      <c r="EG74" s="131">
        <f>Juniori!EG14</f>
        <v>0</v>
      </c>
      <c r="EH74" s="131">
        <f>Juniori!EH14</f>
        <v>0</v>
      </c>
      <c r="EI74" s="131">
        <f>Juniori!EI14</f>
        <v>0</v>
      </c>
      <c r="EJ74" s="131">
        <f>Juniori!EJ14</f>
        <v>0</v>
      </c>
      <c r="EK74" s="131">
        <f>Juniori!EK14</f>
        <v>0</v>
      </c>
      <c r="EL74" s="131">
        <f>Juniori!EL14</f>
        <v>0</v>
      </c>
      <c r="EM74" s="131">
        <f>Juniori!EM14</f>
        <v>0</v>
      </c>
      <c r="EN74" s="131">
        <f>Juniori!EN14</f>
        <v>0</v>
      </c>
      <c r="EO74" s="131">
        <f>Juniori!EO14</f>
        <v>0</v>
      </c>
      <c r="EP74" s="131">
        <f>Juniori!EP14</f>
        <v>0</v>
      </c>
      <c r="EQ74" s="131">
        <f>Juniori!EQ14</f>
        <v>0</v>
      </c>
      <c r="ER74" s="131">
        <f>Juniori!ER14</f>
        <v>0</v>
      </c>
      <c r="ES74" s="131">
        <f>Juniori!ES14</f>
        <v>0</v>
      </c>
      <c r="ET74" s="131">
        <f>Juniori!ET14</f>
        <v>0</v>
      </c>
      <c r="EU74" s="131">
        <f>Juniori!EU14</f>
        <v>0</v>
      </c>
      <c r="EV74" s="131">
        <f>Juniori!EV14</f>
        <v>0</v>
      </c>
      <c r="EW74" s="131">
        <f>Juniori!EW14</f>
        <v>0</v>
      </c>
      <c r="EX74" s="131">
        <f>Juniori!EX14</f>
        <v>0</v>
      </c>
      <c r="EY74" s="131">
        <f>Juniori!EY14</f>
        <v>0</v>
      </c>
      <c r="EZ74" s="131">
        <f>Juniori!EZ14</f>
        <v>0</v>
      </c>
      <c r="FA74" s="131">
        <f>Juniori!FA14</f>
        <v>0</v>
      </c>
      <c r="FB74" s="131">
        <f>Juniori!FB14</f>
        <v>0</v>
      </c>
      <c r="FC74" s="131">
        <f>Juniori!FC14</f>
        <v>0</v>
      </c>
      <c r="FD74" s="131">
        <f>Juniori!FD14</f>
        <v>0</v>
      </c>
      <c r="FE74" s="131">
        <f>Juniori!FE14</f>
        <v>0</v>
      </c>
      <c r="FF74" s="131">
        <f>Juniori!FF14</f>
        <v>0</v>
      </c>
      <c r="FG74" s="131">
        <f>Juniori!FG14</f>
        <v>0</v>
      </c>
      <c r="FH74" s="131">
        <f>Juniori!FH14</f>
        <v>0</v>
      </c>
      <c r="FI74" s="131">
        <f>Juniori!FI14</f>
        <v>0</v>
      </c>
      <c r="FJ74" s="131">
        <f>Juniori!FJ14</f>
        <v>0</v>
      </c>
      <c r="FK74" s="131">
        <f>Juniori!FK14</f>
        <v>0</v>
      </c>
      <c r="FL74" s="131">
        <f>Juniori!FL14</f>
        <v>0</v>
      </c>
      <c r="FM74" s="131">
        <f>Juniori!FM14</f>
        <v>0</v>
      </c>
      <c r="FN74" s="131">
        <f>Juniori!FN14</f>
        <v>0</v>
      </c>
      <c r="FO74" s="131">
        <f>Juniori!FO14</f>
        <v>0</v>
      </c>
      <c r="FP74" s="131">
        <f>Juniori!FP14</f>
        <v>0</v>
      </c>
      <c r="FQ74" s="131">
        <f>Juniori!FQ14</f>
        <v>0</v>
      </c>
      <c r="FR74" s="131">
        <f>Juniori!FR14</f>
        <v>0</v>
      </c>
      <c r="FS74" s="131">
        <f>Juniori!FS14</f>
        <v>0</v>
      </c>
      <c r="FT74" s="131">
        <f>Juniori!FT14</f>
        <v>0</v>
      </c>
      <c r="FU74" s="131">
        <f>Juniori!FU14</f>
        <v>0</v>
      </c>
      <c r="FV74" s="131">
        <f>Juniori!FV14</f>
        <v>0</v>
      </c>
      <c r="FW74" s="131">
        <f>Juniori!FW14</f>
        <v>0</v>
      </c>
      <c r="FX74" s="131">
        <f>Juniori!FX14</f>
        <v>0</v>
      </c>
      <c r="FY74" s="131">
        <f>Juniori!FY14</f>
        <v>0</v>
      </c>
      <c r="FZ74" s="131">
        <f>Juniori!FZ14</f>
        <v>0</v>
      </c>
      <c r="GA74" s="131">
        <f>Juniori!GA14</f>
        <v>0</v>
      </c>
      <c r="GB74" s="131">
        <f>Juniori!GB14</f>
        <v>0</v>
      </c>
      <c r="GC74" s="131">
        <f>Juniori!GC14</f>
        <v>0</v>
      </c>
      <c r="GD74" s="131">
        <f>Juniori!GD14</f>
        <v>0</v>
      </c>
      <c r="GE74" s="131">
        <f>Juniori!GE14</f>
        <v>0</v>
      </c>
      <c r="GF74" s="131">
        <f>Juniori!GF14</f>
        <v>0</v>
      </c>
      <c r="GG74" s="131">
        <f>Juniori!GG14</f>
        <v>0</v>
      </c>
      <c r="GH74" s="131">
        <f>Juniori!GH14</f>
        <v>0</v>
      </c>
      <c r="GI74" s="131">
        <f>Juniori!GI14</f>
        <v>0</v>
      </c>
      <c r="GJ74" s="131">
        <f>Juniori!GJ14</f>
        <v>0</v>
      </c>
      <c r="GK74" s="131">
        <f>Juniori!GK14</f>
        <v>0</v>
      </c>
      <c r="GL74" s="131">
        <f>Juniori!GL14</f>
        <v>0</v>
      </c>
      <c r="GM74" s="131">
        <f>Juniori!GM14</f>
        <v>0</v>
      </c>
      <c r="GN74" s="131">
        <f>Juniori!GN14</f>
        <v>0</v>
      </c>
      <c r="GO74" s="131">
        <f>Juniori!GO14</f>
        <v>0</v>
      </c>
      <c r="GP74" s="131">
        <f>Juniori!GP14</f>
        <v>0</v>
      </c>
      <c r="GQ74" s="131">
        <f>Juniori!GQ14</f>
        <v>0</v>
      </c>
      <c r="GR74" s="131">
        <f>Juniori!GR14</f>
        <v>0</v>
      </c>
      <c r="GS74" s="131">
        <f>Juniori!GS14</f>
        <v>0</v>
      </c>
      <c r="GT74" s="131">
        <f>Juniori!GT14</f>
        <v>0</v>
      </c>
      <c r="GU74" s="131">
        <f>Juniori!GU14</f>
        <v>0</v>
      </c>
      <c r="GV74" s="131">
        <f>Juniori!GV14</f>
        <v>0</v>
      </c>
      <c r="GW74" s="131">
        <f>Juniori!GW14</f>
        <v>0</v>
      </c>
      <c r="GX74" s="131">
        <f>Juniori!GX14</f>
        <v>0</v>
      </c>
      <c r="GY74" s="131">
        <f>Juniori!GY14</f>
        <v>0</v>
      </c>
      <c r="GZ74" s="131">
        <f>Juniori!GZ14</f>
        <v>0</v>
      </c>
      <c r="HA74" s="131">
        <f>Juniori!HA14</f>
        <v>0</v>
      </c>
      <c r="HB74" s="131">
        <f>Juniori!HB14</f>
        <v>0</v>
      </c>
      <c r="HC74" s="131">
        <f>Juniori!HC14</f>
        <v>0</v>
      </c>
      <c r="HD74" s="131">
        <f>Juniori!HD14</f>
        <v>0</v>
      </c>
      <c r="HE74" s="131">
        <f>Juniori!HE14</f>
        <v>0</v>
      </c>
      <c r="HF74" s="131">
        <f>Juniori!HF14</f>
        <v>0</v>
      </c>
      <c r="HG74" s="131">
        <f>Juniori!HG14</f>
        <v>0</v>
      </c>
      <c r="HH74" s="131">
        <f>Juniori!HH14</f>
        <v>0</v>
      </c>
      <c r="HI74" s="131">
        <f>Juniori!HI14</f>
        <v>0</v>
      </c>
      <c r="HJ74" s="131">
        <f>Juniori!HJ14</f>
        <v>0</v>
      </c>
      <c r="HK74" s="131">
        <f>Juniori!HK14</f>
        <v>0</v>
      </c>
      <c r="HL74" s="131">
        <f>Juniori!HL14</f>
        <v>0</v>
      </c>
      <c r="HM74" s="131">
        <f>Juniori!HM14</f>
        <v>0</v>
      </c>
      <c r="HN74" s="131">
        <f>Juniori!HN14</f>
        <v>0</v>
      </c>
      <c r="HO74" s="131">
        <f>Juniori!HO14</f>
        <v>0</v>
      </c>
      <c r="HP74" s="131">
        <f>Juniori!HP14</f>
        <v>0</v>
      </c>
      <c r="HQ74" s="131">
        <f>Juniori!HQ14</f>
        <v>0</v>
      </c>
      <c r="HR74" s="131">
        <f>Juniori!HR14</f>
        <v>0</v>
      </c>
      <c r="HS74" s="131">
        <f>Juniori!HS14</f>
        <v>0</v>
      </c>
      <c r="HT74" s="131">
        <f>Juniori!HT14</f>
        <v>0</v>
      </c>
      <c r="HU74" s="131">
        <f>Juniori!HU14</f>
        <v>0</v>
      </c>
      <c r="HV74" s="131">
        <f>Juniori!HV14</f>
        <v>0</v>
      </c>
      <c r="HW74" s="131">
        <f>Juniori!HW14</f>
        <v>0</v>
      </c>
      <c r="HX74" s="131">
        <f>Juniori!HX14</f>
        <v>0</v>
      </c>
      <c r="HY74" s="131">
        <f>Juniori!HY14</f>
        <v>0</v>
      </c>
      <c r="HZ74" s="131">
        <f>Juniori!HZ14</f>
        <v>0</v>
      </c>
      <c r="IA74" s="131">
        <f>Juniori!IA14</f>
        <v>0</v>
      </c>
      <c r="IB74" s="131">
        <f>Juniori!IB14</f>
        <v>0</v>
      </c>
      <c r="IC74" s="131">
        <f>Juniori!IC14</f>
        <v>0</v>
      </c>
      <c r="ID74" s="131">
        <f>Juniori!ID14</f>
        <v>0</v>
      </c>
      <c r="IE74" s="131">
        <f>Juniori!IE14</f>
        <v>0</v>
      </c>
      <c r="IF74" s="131">
        <f>Juniori!IF14</f>
        <v>0</v>
      </c>
      <c r="IG74" s="131">
        <f>Juniori!IG14</f>
        <v>0</v>
      </c>
      <c r="IH74" s="131">
        <f>Juniori!IH14</f>
        <v>0</v>
      </c>
      <c r="II74" s="131">
        <f>Juniori!II14</f>
        <v>0</v>
      </c>
      <c r="IJ74" s="131">
        <f>Juniori!IJ14</f>
        <v>0</v>
      </c>
      <c r="IK74" s="131">
        <f>Juniori!IK14</f>
        <v>0</v>
      </c>
      <c r="IL74" s="131">
        <f>Juniori!IL14</f>
        <v>0</v>
      </c>
      <c r="IM74" s="131">
        <f>Juniori!IM14</f>
        <v>0</v>
      </c>
      <c r="IN74" s="131">
        <f>Juniori!IN14</f>
        <v>0</v>
      </c>
      <c r="IO74" s="131">
        <f>Juniori!IO14</f>
        <v>0</v>
      </c>
      <c r="IP74" s="131">
        <f>Juniori!IP14</f>
        <v>0</v>
      </c>
      <c r="IQ74" s="131">
        <f>Juniori!IQ14</f>
        <v>0</v>
      </c>
      <c r="IR74" s="131">
        <f>Juniori!IR14</f>
        <v>0</v>
      </c>
      <c r="IS74" s="131">
        <f>Juniori!IS14</f>
        <v>0</v>
      </c>
      <c r="IT74" s="131">
        <f>Juniori!IT14</f>
        <v>0</v>
      </c>
      <c r="IU74" s="131">
        <f>Juniori!IU14</f>
        <v>0</v>
      </c>
      <c r="IV74" s="131">
        <f>Juniori!IV14</f>
        <v>0</v>
      </c>
      <c r="IW74" s="131">
        <f>Juniori!IW14</f>
        <v>0</v>
      </c>
      <c r="IX74" s="131">
        <f>Juniori!IX14</f>
        <v>0</v>
      </c>
      <c r="IY74" s="131">
        <f>Juniori!IY14</f>
        <v>0</v>
      </c>
      <c r="IZ74" s="131">
        <f>Juniori!IZ14</f>
        <v>0</v>
      </c>
      <c r="JA74" s="131">
        <f>Juniori!JA14</f>
        <v>0</v>
      </c>
      <c r="JB74" s="131">
        <f>Juniori!JB14</f>
        <v>0</v>
      </c>
      <c r="JC74" s="131">
        <f>Juniori!JC14</f>
        <v>0</v>
      </c>
      <c r="JD74" s="131">
        <f>Juniori!JD14</f>
        <v>0</v>
      </c>
      <c r="JE74" s="131">
        <f>Juniori!JE14</f>
        <v>0</v>
      </c>
      <c r="JF74" s="131">
        <f>Juniori!JF14</f>
        <v>0</v>
      </c>
      <c r="JG74" s="131">
        <f>Juniori!JG14</f>
        <v>0</v>
      </c>
      <c r="JH74" s="131">
        <f>Juniori!JH14</f>
        <v>0</v>
      </c>
      <c r="JI74" s="131">
        <f>Juniori!JI14</f>
        <v>0</v>
      </c>
      <c r="JJ74" s="131">
        <f>Juniori!JJ14</f>
        <v>0</v>
      </c>
      <c r="JK74" s="131">
        <f>Juniori!JK14</f>
        <v>0</v>
      </c>
      <c r="JL74" s="131">
        <f>Juniori!JL14</f>
        <v>0</v>
      </c>
      <c r="JM74" s="131">
        <f>Juniori!JM14</f>
        <v>0</v>
      </c>
      <c r="JN74" s="131">
        <f>Juniori!JN14</f>
        <v>0</v>
      </c>
      <c r="JO74" s="131">
        <f>Juniori!JO14</f>
        <v>0</v>
      </c>
      <c r="JP74" s="131">
        <f>Juniori!JP14</f>
        <v>0</v>
      </c>
      <c r="JQ74" s="131">
        <f>Juniori!JQ14</f>
        <v>0</v>
      </c>
      <c r="JR74" s="131">
        <f>Juniori!JR14</f>
        <v>0</v>
      </c>
      <c r="JS74" s="131">
        <f>Juniori!JS14</f>
        <v>0</v>
      </c>
      <c r="JT74" s="131">
        <f>Juniori!JT14</f>
        <v>0</v>
      </c>
      <c r="JU74" s="131">
        <f>Juniori!JU14</f>
        <v>0</v>
      </c>
      <c r="JV74" s="131">
        <f>Juniori!JV14</f>
        <v>0</v>
      </c>
      <c r="JW74" s="131">
        <f>Juniori!JW14</f>
        <v>0</v>
      </c>
      <c r="JX74" s="131">
        <f>Juniori!JX14</f>
        <v>0</v>
      </c>
      <c r="JY74" s="131">
        <f>Juniori!JY14</f>
        <v>0</v>
      </c>
      <c r="JZ74" s="131">
        <f>Juniori!JZ14</f>
        <v>0</v>
      </c>
      <c r="KA74" s="131">
        <f>Juniori!KA14</f>
        <v>0</v>
      </c>
      <c r="KB74" s="131">
        <f>Juniori!KB14</f>
        <v>0</v>
      </c>
      <c r="KC74" s="131">
        <f>Juniori!KC14</f>
        <v>0</v>
      </c>
      <c r="KD74" s="131">
        <f>Juniori!KD14</f>
        <v>0</v>
      </c>
      <c r="KE74" s="131">
        <f>Juniori!KE14</f>
        <v>0</v>
      </c>
      <c r="KF74" s="131">
        <f>Juniori!KF14</f>
        <v>0</v>
      </c>
      <c r="KG74" s="131">
        <f>Juniori!KG14</f>
        <v>0</v>
      </c>
      <c r="KH74" s="131">
        <f>Juniori!KH14</f>
        <v>0</v>
      </c>
      <c r="KI74" s="131">
        <f>Juniori!KI14</f>
        <v>0</v>
      </c>
      <c r="KJ74" s="131">
        <f>Juniori!KJ14</f>
        <v>0</v>
      </c>
      <c r="KK74" s="131">
        <f>Juniori!KK14</f>
        <v>0</v>
      </c>
      <c r="KL74" s="131">
        <f>Juniori!KL14</f>
        <v>0</v>
      </c>
      <c r="KM74" s="131">
        <f>Juniori!KM14</f>
        <v>0</v>
      </c>
      <c r="KN74" s="131">
        <f>Juniori!KN14</f>
        <v>0</v>
      </c>
      <c r="KO74" s="131">
        <f>Juniori!KO14</f>
        <v>0</v>
      </c>
      <c r="KP74" s="131">
        <f>Juniori!KP14</f>
        <v>0</v>
      </c>
      <c r="KQ74" s="131">
        <f>Juniori!KQ14</f>
        <v>0</v>
      </c>
      <c r="KR74" s="131">
        <f>Juniori!KR14</f>
        <v>0</v>
      </c>
      <c r="KS74" s="131">
        <f>Juniori!KS14</f>
        <v>0</v>
      </c>
      <c r="KT74" s="131">
        <f>Juniori!KT14</f>
        <v>0</v>
      </c>
      <c r="KU74" s="131">
        <f>Juniori!KU14</f>
        <v>0</v>
      </c>
      <c r="KV74" s="131">
        <f>Juniori!KV14</f>
        <v>0</v>
      </c>
      <c r="KW74" s="131">
        <f>Juniori!KW14</f>
        <v>0</v>
      </c>
      <c r="KX74" s="131">
        <f>Juniori!KX14</f>
        <v>0</v>
      </c>
      <c r="KY74" s="131">
        <f>Juniori!KY14</f>
        <v>0</v>
      </c>
      <c r="KZ74" s="131">
        <f>Juniori!KZ14</f>
        <v>0</v>
      </c>
      <c r="LA74" s="131">
        <f>Juniori!LA14</f>
        <v>0</v>
      </c>
      <c r="LB74" s="131">
        <f>Juniori!LB14</f>
        <v>0</v>
      </c>
      <c r="LC74" s="131">
        <f>Juniori!LC14</f>
        <v>0</v>
      </c>
      <c r="LD74" s="131">
        <f>Juniori!LD14</f>
        <v>0</v>
      </c>
      <c r="LE74" s="131">
        <f>Juniori!LE14</f>
        <v>0</v>
      </c>
      <c r="LF74" s="131">
        <f>Juniori!LF14</f>
        <v>0</v>
      </c>
      <c r="LG74" s="131">
        <f>Juniori!LG14</f>
        <v>0</v>
      </c>
      <c r="LH74" s="131">
        <f>Juniori!LH14</f>
        <v>0</v>
      </c>
      <c r="LI74" s="131">
        <f>Juniori!LI14</f>
        <v>0</v>
      </c>
      <c r="LJ74" s="131">
        <f>Juniori!LJ14</f>
        <v>0</v>
      </c>
      <c r="LK74" s="131">
        <f>Juniori!LK14</f>
        <v>0</v>
      </c>
      <c r="LL74" s="131">
        <f>Juniori!LL14</f>
        <v>0</v>
      </c>
      <c r="LM74" s="131">
        <f>Juniori!LM14</f>
        <v>0</v>
      </c>
      <c r="LN74" s="131">
        <f>Juniori!LN14</f>
        <v>0</v>
      </c>
      <c r="LO74" s="131">
        <f>Juniori!LO14</f>
        <v>0</v>
      </c>
      <c r="LP74" s="131">
        <f>Juniori!LP14</f>
        <v>0</v>
      </c>
      <c r="LQ74" s="131">
        <f>Juniori!LQ14</f>
        <v>0</v>
      </c>
      <c r="LR74" s="131">
        <f>Juniori!LR14</f>
        <v>0</v>
      </c>
      <c r="LS74" s="131">
        <f>Juniori!LS14</f>
        <v>0</v>
      </c>
      <c r="LT74" s="131">
        <f>Juniori!LT14</f>
        <v>0</v>
      </c>
      <c r="LU74" s="131">
        <f>Juniori!LU14</f>
        <v>0</v>
      </c>
      <c r="LV74" s="131">
        <f>Juniori!LV14</f>
        <v>0</v>
      </c>
      <c r="LW74" s="131">
        <f>Juniori!LW14</f>
        <v>0</v>
      </c>
      <c r="LX74" s="131">
        <f>Juniori!LX14</f>
        <v>0</v>
      </c>
      <c r="LY74" s="131">
        <f>Juniori!LY14</f>
        <v>0</v>
      </c>
      <c r="LZ74" s="131">
        <f>Juniori!LZ14</f>
        <v>0</v>
      </c>
      <c r="MA74" s="131">
        <f>Juniori!MA14</f>
        <v>0</v>
      </c>
      <c r="MB74" s="131">
        <f>Juniori!MB14</f>
        <v>0</v>
      </c>
      <c r="MC74" s="131">
        <f>Juniori!MC14</f>
        <v>0</v>
      </c>
      <c r="MD74" s="131">
        <f>Juniori!MD14</f>
        <v>0</v>
      </c>
      <c r="ME74" s="131">
        <f>Juniori!ME14</f>
        <v>0</v>
      </c>
    </row>
    <row r="75" spans="1:343" s="1" customFormat="1" ht="18" customHeight="1" x14ac:dyDescent="0.2">
      <c r="A75" s="12">
        <v>64</v>
      </c>
      <c r="B75" s="11" t="s">
        <v>392</v>
      </c>
      <c r="C75" s="1">
        <v>10225</v>
      </c>
      <c r="E75" s="4" t="s">
        <v>391</v>
      </c>
      <c r="F75" s="1">
        <v>8552</v>
      </c>
      <c r="G75" s="9" t="s">
        <v>224</v>
      </c>
      <c r="H75" s="4" t="s">
        <v>39</v>
      </c>
      <c r="I75" s="1">
        <f t="shared" si="7"/>
        <v>22</v>
      </c>
      <c r="J75" s="12">
        <f>Tabuľka3[[#This Row],[Stĺpec9]]</f>
        <v>22</v>
      </c>
      <c r="K75" s="131">
        <f>'Mladí jazdci'!K15</f>
        <v>0</v>
      </c>
      <c r="L75" s="131">
        <f>'Mladí jazdci'!L15</f>
        <v>0</v>
      </c>
      <c r="M75" s="131">
        <f>'Mladí jazdci'!M15</f>
        <v>0</v>
      </c>
      <c r="N75" s="131">
        <f>'Mladí jazdci'!N15</f>
        <v>0</v>
      </c>
      <c r="O75" s="131">
        <f>'Mladí jazdci'!O15</f>
        <v>0</v>
      </c>
      <c r="P75" s="131">
        <f>'Mladí jazdci'!P15</f>
        <v>0</v>
      </c>
      <c r="Q75" s="131">
        <f>'Mladí jazdci'!Q15</f>
        <v>0</v>
      </c>
      <c r="R75" s="131">
        <f>'Mladí jazdci'!R15</f>
        <v>0</v>
      </c>
      <c r="S75" s="131">
        <f>'Mladí jazdci'!S15</f>
        <v>0</v>
      </c>
      <c r="T75" s="131">
        <f>'Mladí jazdci'!T15</f>
        <v>0</v>
      </c>
      <c r="U75" s="131">
        <f>'Mladí jazdci'!U15</f>
        <v>0</v>
      </c>
      <c r="V75" s="131">
        <f>'Mladí jazdci'!V15</f>
        <v>0</v>
      </c>
      <c r="W75" s="131">
        <f>'Mladí jazdci'!W15</f>
        <v>0</v>
      </c>
      <c r="X75" s="131">
        <f>'Mladí jazdci'!X15</f>
        <v>0</v>
      </c>
      <c r="Y75" s="131">
        <f>'Mladí jazdci'!Y15</f>
        <v>0</v>
      </c>
      <c r="Z75" s="131">
        <f>'Mladí jazdci'!Z15</f>
        <v>0</v>
      </c>
      <c r="AA75" s="131">
        <f>'Mladí jazdci'!AA15</f>
        <v>0</v>
      </c>
      <c r="AB75" s="131">
        <f>'Mladí jazdci'!AB15</f>
        <v>0</v>
      </c>
      <c r="AC75" s="131">
        <f>'Mladí jazdci'!AC15</f>
        <v>0</v>
      </c>
      <c r="AD75" s="131">
        <f>'Mladí jazdci'!AD15</f>
        <v>0</v>
      </c>
      <c r="AE75" s="131">
        <f>'Mladí jazdci'!AE15</f>
        <v>0</v>
      </c>
      <c r="AF75" s="131">
        <f>'Mladí jazdci'!AF15</f>
        <v>0</v>
      </c>
      <c r="AG75" s="131">
        <f>'Mladí jazdci'!AG15</f>
        <v>0</v>
      </c>
      <c r="AH75" s="131">
        <f>'Mladí jazdci'!AH15</f>
        <v>0</v>
      </c>
      <c r="AI75" s="131">
        <f>'Mladí jazdci'!AI15</f>
        <v>0</v>
      </c>
      <c r="AJ75" s="131">
        <f>'Mladí jazdci'!AJ15</f>
        <v>0</v>
      </c>
      <c r="AK75" s="131">
        <f>'Mladí jazdci'!AK15</f>
        <v>0</v>
      </c>
      <c r="AL75" s="131">
        <f>'Mladí jazdci'!AL15</f>
        <v>0</v>
      </c>
      <c r="AM75" s="131">
        <f>'Mladí jazdci'!AM15</f>
        <v>0</v>
      </c>
      <c r="AN75" s="131">
        <f>'Mladí jazdci'!AN15</f>
        <v>0</v>
      </c>
      <c r="AO75" s="131">
        <f>'Mladí jazdci'!AO15</f>
        <v>0</v>
      </c>
      <c r="AP75" s="131">
        <f>'Mladí jazdci'!AP15</f>
        <v>0</v>
      </c>
      <c r="AQ75" s="131">
        <f>'Mladí jazdci'!AQ15</f>
        <v>0</v>
      </c>
      <c r="AR75" s="131">
        <f>'Mladí jazdci'!AR15</f>
        <v>0</v>
      </c>
      <c r="AS75" s="131">
        <f>'Mladí jazdci'!AS15</f>
        <v>0</v>
      </c>
      <c r="AT75" s="131">
        <f>'Mladí jazdci'!AT15</f>
        <v>0</v>
      </c>
      <c r="AU75" s="131">
        <f>'Mladí jazdci'!AU15</f>
        <v>0</v>
      </c>
      <c r="AV75" s="131">
        <f>'Mladí jazdci'!AV15</f>
        <v>0</v>
      </c>
      <c r="AW75" s="131">
        <f>'Mladí jazdci'!AW15</f>
        <v>0</v>
      </c>
      <c r="AX75" s="131">
        <f>'Mladí jazdci'!AX15</f>
        <v>0</v>
      </c>
      <c r="AY75" s="131">
        <f>'Mladí jazdci'!AY15</f>
        <v>0</v>
      </c>
      <c r="AZ75" s="131">
        <f>'Mladí jazdci'!AZ15</f>
        <v>0</v>
      </c>
      <c r="BA75" s="131">
        <f>'Mladí jazdci'!BA15</f>
        <v>0</v>
      </c>
      <c r="BB75" s="131">
        <f>'Mladí jazdci'!BB15</f>
        <v>0</v>
      </c>
      <c r="BC75" s="131">
        <f>'Mladí jazdci'!BC15</f>
        <v>0</v>
      </c>
      <c r="BD75" s="131">
        <f>'Mladí jazdci'!BD15</f>
        <v>0</v>
      </c>
      <c r="BE75" s="131">
        <f>'Mladí jazdci'!BE15</f>
        <v>0</v>
      </c>
      <c r="BF75" s="131">
        <f>'Mladí jazdci'!BF15</f>
        <v>0</v>
      </c>
      <c r="BG75" s="131">
        <f>'Mladí jazdci'!BG15</f>
        <v>0</v>
      </c>
      <c r="BH75" s="131">
        <f>'Mladí jazdci'!BH15</f>
        <v>0</v>
      </c>
      <c r="BI75" s="131">
        <f>'Mladí jazdci'!BI15</f>
        <v>0</v>
      </c>
      <c r="BJ75" s="131">
        <f>'Mladí jazdci'!BJ15</f>
        <v>0</v>
      </c>
      <c r="BK75" s="131">
        <f>'Mladí jazdci'!BK15</f>
        <v>0</v>
      </c>
      <c r="BL75" s="131">
        <f>'Mladí jazdci'!BL15</f>
        <v>0</v>
      </c>
      <c r="BM75" s="131">
        <f>'Mladí jazdci'!BM15</f>
        <v>0</v>
      </c>
      <c r="BN75" s="131">
        <f>'Mladí jazdci'!BN15</f>
        <v>0</v>
      </c>
      <c r="BO75" s="131">
        <f>'Mladí jazdci'!BO15</f>
        <v>0</v>
      </c>
      <c r="BP75" s="131">
        <f>'Mladí jazdci'!BP15</f>
        <v>0</v>
      </c>
      <c r="BQ75" s="131">
        <f>'Mladí jazdci'!BQ15</f>
        <v>0</v>
      </c>
      <c r="BR75" s="131">
        <f>'Mladí jazdci'!BR15</f>
        <v>0</v>
      </c>
      <c r="BS75" s="131">
        <f>'Mladí jazdci'!BS15</f>
        <v>0</v>
      </c>
      <c r="BT75" s="131">
        <f>'Mladí jazdci'!BT15</f>
        <v>0</v>
      </c>
      <c r="BU75" s="131">
        <f>'Mladí jazdci'!BU15</f>
        <v>0</v>
      </c>
      <c r="BV75" s="131">
        <f>'Mladí jazdci'!BV15</f>
        <v>0</v>
      </c>
      <c r="BW75" s="131">
        <f>'Mladí jazdci'!BW15</f>
        <v>0</v>
      </c>
      <c r="BX75" s="131">
        <f>'Mladí jazdci'!BX15</f>
        <v>0</v>
      </c>
      <c r="BY75" s="131">
        <f>'Mladí jazdci'!BY15</f>
        <v>0</v>
      </c>
      <c r="BZ75" s="131">
        <f>'Mladí jazdci'!BZ15</f>
        <v>0</v>
      </c>
      <c r="CA75" s="131">
        <f>'Mladí jazdci'!CA15</f>
        <v>0</v>
      </c>
      <c r="CB75" s="131">
        <f>'Mladí jazdci'!CB15</f>
        <v>0</v>
      </c>
      <c r="CC75" s="131">
        <f>'Mladí jazdci'!CC15</f>
        <v>0</v>
      </c>
      <c r="CD75" s="131">
        <f>'Mladí jazdci'!CD15</f>
        <v>7</v>
      </c>
      <c r="CE75" s="131">
        <f>'Mladí jazdci'!CE15</f>
        <v>0</v>
      </c>
      <c r="CF75" s="131">
        <f>'Mladí jazdci'!CF15</f>
        <v>0</v>
      </c>
      <c r="CG75" s="131">
        <f>'Mladí jazdci'!CG15</f>
        <v>0</v>
      </c>
      <c r="CH75" s="131">
        <f>'Mladí jazdci'!CH15</f>
        <v>0</v>
      </c>
      <c r="CI75" s="131">
        <f>'Mladí jazdci'!CI15</f>
        <v>0</v>
      </c>
      <c r="CJ75" s="131">
        <f>'Mladí jazdci'!CJ15</f>
        <v>0</v>
      </c>
      <c r="CK75" s="131">
        <f>'Mladí jazdci'!CK15</f>
        <v>0</v>
      </c>
      <c r="CL75" s="131">
        <f>'Mladí jazdci'!CL15</f>
        <v>0</v>
      </c>
      <c r="CM75" s="131">
        <f>'Mladí jazdci'!CM15</f>
        <v>0</v>
      </c>
      <c r="CN75" s="131">
        <f>'Mladí jazdci'!CN15</f>
        <v>0</v>
      </c>
      <c r="CO75" s="131">
        <f>'Mladí jazdci'!CO15</f>
        <v>0</v>
      </c>
      <c r="CP75" s="131">
        <f>'Mladí jazdci'!CP15</f>
        <v>0</v>
      </c>
      <c r="CQ75" s="131">
        <f>'Mladí jazdci'!CQ15</f>
        <v>0</v>
      </c>
      <c r="CR75" s="131">
        <f>'Mladí jazdci'!CR15</f>
        <v>0</v>
      </c>
      <c r="CS75" s="131">
        <f>'Mladí jazdci'!CS15</f>
        <v>0</v>
      </c>
      <c r="CT75" s="131">
        <f>'Mladí jazdci'!CT15</f>
        <v>0</v>
      </c>
      <c r="CU75" s="131">
        <f>'Mladí jazdci'!CU15</f>
        <v>0</v>
      </c>
      <c r="CV75" s="131">
        <f>'Mladí jazdci'!CV15</f>
        <v>0</v>
      </c>
      <c r="CW75" s="131">
        <f>'Mladí jazdci'!CW15</f>
        <v>0</v>
      </c>
      <c r="CX75" s="131">
        <f>'Mladí jazdci'!CX15</f>
        <v>4</v>
      </c>
      <c r="CY75" s="131">
        <f>'Mladí jazdci'!CY15</f>
        <v>0</v>
      </c>
      <c r="CZ75" s="131">
        <f>'Mladí jazdci'!CZ15</f>
        <v>0</v>
      </c>
      <c r="DA75" s="131">
        <f>'Mladí jazdci'!DA15</f>
        <v>0</v>
      </c>
      <c r="DB75" s="131">
        <f>'Mladí jazdci'!DB15</f>
        <v>0</v>
      </c>
      <c r="DC75" s="131">
        <f>'Mladí jazdci'!DC15</f>
        <v>0</v>
      </c>
      <c r="DD75" s="131">
        <f>'Mladí jazdci'!DD15</f>
        <v>0</v>
      </c>
      <c r="DE75" s="131">
        <f>'Mladí jazdci'!DE15</f>
        <v>0</v>
      </c>
      <c r="DF75" s="131">
        <f>'Mladí jazdci'!DF15</f>
        <v>0</v>
      </c>
      <c r="DG75" s="131">
        <f>'Mladí jazdci'!DG15</f>
        <v>0</v>
      </c>
      <c r="DH75" s="131">
        <f>'Mladí jazdci'!DH15</f>
        <v>0</v>
      </c>
      <c r="DI75" s="131">
        <f>'Mladí jazdci'!DI15</f>
        <v>0</v>
      </c>
      <c r="DJ75" s="131">
        <f>'Mladí jazdci'!DJ15</f>
        <v>0</v>
      </c>
      <c r="DK75" s="131">
        <f>'Mladí jazdci'!DK15</f>
        <v>0</v>
      </c>
      <c r="DL75" s="131">
        <f>'Mladí jazdci'!DL15</f>
        <v>0</v>
      </c>
      <c r="DM75" s="131">
        <f>'Mladí jazdci'!DM15</f>
        <v>0</v>
      </c>
      <c r="DN75" s="131">
        <f>'Mladí jazdci'!DN15</f>
        <v>0</v>
      </c>
      <c r="DO75" s="131">
        <f>'Mladí jazdci'!DO15</f>
        <v>0</v>
      </c>
      <c r="DP75" s="131">
        <f>'Mladí jazdci'!DP15</f>
        <v>0</v>
      </c>
      <c r="DQ75" s="131">
        <f>'Mladí jazdci'!DQ15</f>
        <v>0</v>
      </c>
      <c r="DR75" s="131">
        <f>'Mladí jazdci'!DR15</f>
        <v>0</v>
      </c>
      <c r="DS75" s="131">
        <f>'Mladí jazdci'!DS15</f>
        <v>0</v>
      </c>
      <c r="DT75" s="131">
        <f>'Mladí jazdci'!DT15</f>
        <v>0</v>
      </c>
      <c r="DU75" s="131">
        <f>'Mladí jazdci'!DU15</f>
        <v>0</v>
      </c>
      <c r="DV75" s="131">
        <f>'Mladí jazdci'!DV15</f>
        <v>0</v>
      </c>
      <c r="DW75" s="131">
        <f>'Mladí jazdci'!DW15</f>
        <v>0</v>
      </c>
      <c r="DX75" s="131">
        <f>'Mladí jazdci'!DX15</f>
        <v>0</v>
      </c>
      <c r="DY75" s="131">
        <f>'Mladí jazdci'!DY15</f>
        <v>0</v>
      </c>
      <c r="DZ75" s="131">
        <f>'Mladí jazdci'!DZ15</f>
        <v>0</v>
      </c>
      <c r="EA75" s="131">
        <f>'Mladí jazdci'!EA15</f>
        <v>0</v>
      </c>
      <c r="EB75" s="131">
        <f>'Mladí jazdci'!EB15</f>
        <v>0</v>
      </c>
      <c r="EC75" s="131">
        <f>'Mladí jazdci'!EC15</f>
        <v>0</v>
      </c>
      <c r="ED75" s="131">
        <f>'Mladí jazdci'!ED15</f>
        <v>0</v>
      </c>
      <c r="EE75" s="131">
        <f>'Mladí jazdci'!EE15</f>
        <v>0</v>
      </c>
      <c r="EF75" s="131">
        <f>'Mladí jazdci'!EF15</f>
        <v>0</v>
      </c>
      <c r="EG75" s="131">
        <f>'Mladí jazdci'!EG15</f>
        <v>0</v>
      </c>
      <c r="EH75" s="131">
        <f>'Mladí jazdci'!EH15</f>
        <v>3</v>
      </c>
      <c r="EI75" s="131">
        <f>'Mladí jazdci'!EI15</f>
        <v>8</v>
      </c>
      <c r="EJ75" s="131">
        <f>'Mladí jazdci'!EJ15</f>
        <v>0</v>
      </c>
      <c r="EK75" s="131">
        <f>'Mladí jazdci'!EK15</f>
        <v>0</v>
      </c>
      <c r="EL75" s="131">
        <f>'Mladí jazdci'!EL15</f>
        <v>0</v>
      </c>
      <c r="EM75" s="131">
        <f>'Mladí jazdci'!EM15</f>
        <v>0</v>
      </c>
      <c r="EN75" s="131">
        <f>'Mladí jazdci'!EN15</f>
        <v>0</v>
      </c>
      <c r="EO75" s="131">
        <f>'Mladí jazdci'!EO15</f>
        <v>0</v>
      </c>
      <c r="EP75" s="131">
        <f>'Mladí jazdci'!EP15</f>
        <v>0</v>
      </c>
      <c r="EQ75" s="131">
        <f>'Mladí jazdci'!EQ15</f>
        <v>0</v>
      </c>
      <c r="ER75" s="131">
        <f>'Mladí jazdci'!ER15</f>
        <v>0</v>
      </c>
      <c r="ES75" s="131">
        <f>'Mladí jazdci'!ES15</f>
        <v>0</v>
      </c>
      <c r="ET75" s="131">
        <f>'Mladí jazdci'!ET15</f>
        <v>0</v>
      </c>
      <c r="EU75" s="131">
        <f>'Mladí jazdci'!EU15</f>
        <v>0</v>
      </c>
      <c r="EV75" s="131">
        <f>'Mladí jazdci'!EV15</f>
        <v>0</v>
      </c>
      <c r="EW75" s="131">
        <f>'Mladí jazdci'!EW15</f>
        <v>0</v>
      </c>
      <c r="EX75" s="131">
        <f>'Mladí jazdci'!EX15</f>
        <v>0</v>
      </c>
      <c r="EY75" s="131">
        <f>'Mladí jazdci'!EY15</f>
        <v>0</v>
      </c>
      <c r="EZ75" s="131">
        <f>'Mladí jazdci'!EZ15</f>
        <v>0</v>
      </c>
      <c r="FA75" s="131">
        <f>'Mladí jazdci'!FA15</f>
        <v>0</v>
      </c>
      <c r="FB75" s="131">
        <f>'Mladí jazdci'!FB15</f>
        <v>0</v>
      </c>
      <c r="FC75" s="131">
        <f>'Mladí jazdci'!FC15</f>
        <v>0</v>
      </c>
      <c r="FD75" s="131">
        <f>'Mladí jazdci'!FD15</f>
        <v>0</v>
      </c>
      <c r="FE75" s="131">
        <f>'Mladí jazdci'!FE15</f>
        <v>0</v>
      </c>
      <c r="FF75" s="131">
        <f>'Mladí jazdci'!FF15</f>
        <v>0</v>
      </c>
      <c r="FG75" s="131">
        <f>'Mladí jazdci'!FG15</f>
        <v>0</v>
      </c>
      <c r="FH75" s="131">
        <f>'Mladí jazdci'!FH15</f>
        <v>0</v>
      </c>
      <c r="FI75" s="131">
        <f>'Mladí jazdci'!FI15</f>
        <v>0</v>
      </c>
      <c r="FJ75" s="131">
        <f>'Mladí jazdci'!FJ15</f>
        <v>0</v>
      </c>
      <c r="FK75" s="131">
        <f>'Mladí jazdci'!FK15</f>
        <v>0</v>
      </c>
      <c r="FL75" s="131">
        <f>'Mladí jazdci'!FL15</f>
        <v>0</v>
      </c>
      <c r="FM75" s="131">
        <f>'Mladí jazdci'!FM15</f>
        <v>0</v>
      </c>
      <c r="FN75" s="131">
        <f>'Mladí jazdci'!FN15</f>
        <v>0</v>
      </c>
      <c r="FO75" s="131">
        <f>'Mladí jazdci'!FO15</f>
        <v>0</v>
      </c>
      <c r="FP75" s="131">
        <f>'Mladí jazdci'!FP15</f>
        <v>0</v>
      </c>
      <c r="FQ75" s="131">
        <f>'Mladí jazdci'!FQ15</f>
        <v>0</v>
      </c>
      <c r="FR75" s="131">
        <f>'Mladí jazdci'!FR15</f>
        <v>0</v>
      </c>
      <c r="FS75" s="131">
        <f>'Mladí jazdci'!FS15</f>
        <v>0</v>
      </c>
      <c r="FT75" s="131">
        <f>'Mladí jazdci'!FT15</f>
        <v>0</v>
      </c>
      <c r="FU75" s="131">
        <f>'Mladí jazdci'!FU15</f>
        <v>0</v>
      </c>
      <c r="FV75" s="131">
        <f>'Mladí jazdci'!FV15</f>
        <v>0</v>
      </c>
      <c r="FW75" s="131">
        <f>'Mladí jazdci'!FW15</f>
        <v>0</v>
      </c>
      <c r="FX75" s="131">
        <f>'Mladí jazdci'!FX15</f>
        <v>0</v>
      </c>
      <c r="FY75" s="131">
        <f>'Mladí jazdci'!FY15</f>
        <v>0</v>
      </c>
      <c r="FZ75" s="131">
        <f>'Mladí jazdci'!FZ15</f>
        <v>0</v>
      </c>
      <c r="GA75" s="131">
        <f>'Mladí jazdci'!GA15</f>
        <v>0</v>
      </c>
      <c r="GB75" s="131">
        <f>'Mladí jazdci'!GB15</f>
        <v>0</v>
      </c>
      <c r="GC75" s="131">
        <f>'Mladí jazdci'!GC15</f>
        <v>0</v>
      </c>
      <c r="GD75" s="131">
        <f>'Mladí jazdci'!GD15</f>
        <v>0</v>
      </c>
      <c r="GE75" s="131">
        <f>'Mladí jazdci'!GE15</f>
        <v>0</v>
      </c>
      <c r="GF75" s="131">
        <f>'Mladí jazdci'!GF15</f>
        <v>0</v>
      </c>
      <c r="GG75" s="131">
        <f>'Mladí jazdci'!GG15</f>
        <v>0</v>
      </c>
      <c r="GH75" s="131">
        <f>'Mladí jazdci'!GH15</f>
        <v>0</v>
      </c>
      <c r="GI75" s="131">
        <f>'Mladí jazdci'!GI15</f>
        <v>0</v>
      </c>
      <c r="GJ75" s="131">
        <f>'Mladí jazdci'!GJ15</f>
        <v>0</v>
      </c>
      <c r="GK75" s="131">
        <f>'Mladí jazdci'!GK15</f>
        <v>0</v>
      </c>
      <c r="GL75" s="131">
        <f>'Mladí jazdci'!GL15</f>
        <v>0</v>
      </c>
      <c r="GM75" s="131">
        <f>'Mladí jazdci'!GM15</f>
        <v>0</v>
      </c>
      <c r="GN75" s="131">
        <f>'Mladí jazdci'!GN15</f>
        <v>0</v>
      </c>
      <c r="GO75" s="131">
        <f>'Mladí jazdci'!GO15</f>
        <v>0</v>
      </c>
      <c r="GP75" s="131">
        <f>'Mladí jazdci'!GP15</f>
        <v>0</v>
      </c>
      <c r="GQ75" s="131">
        <f>'Mladí jazdci'!GQ15</f>
        <v>0</v>
      </c>
      <c r="GR75" s="131">
        <f>'Mladí jazdci'!GR15</f>
        <v>0</v>
      </c>
      <c r="GS75" s="131">
        <f>'Mladí jazdci'!GS15</f>
        <v>0</v>
      </c>
      <c r="GT75" s="131">
        <f>'Mladí jazdci'!GT15</f>
        <v>0</v>
      </c>
      <c r="GU75" s="131">
        <f>'Mladí jazdci'!GU15</f>
        <v>0</v>
      </c>
      <c r="GV75" s="131">
        <f>'Mladí jazdci'!GV15</f>
        <v>0</v>
      </c>
      <c r="GW75" s="131">
        <f>'Mladí jazdci'!GW15</f>
        <v>0</v>
      </c>
      <c r="GX75" s="131">
        <f>'Mladí jazdci'!GX15</f>
        <v>0</v>
      </c>
      <c r="GY75" s="131">
        <f>'Mladí jazdci'!GY15</f>
        <v>0</v>
      </c>
      <c r="GZ75" s="131">
        <f>'Mladí jazdci'!GZ15</f>
        <v>0</v>
      </c>
      <c r="HA75" s="131">
        <f>'Mladí jazdci'!HA15</f>
        <v>0</v>
      </c>
      <c r="HB75" s="131">
        <f>'Mladí jazdci'!HB15</f>
        <v>0</v>
      </c>
      <c r="HC75" s="131">
        <f>'Mladí jazdci'!HC15</f>
        <v>0</v>
      </c>
      <c r="HD75" s="131">
        <f>'Mladí jazdci'!HD15</f>
        <v>0</v>
      </c>
      <c r="HE75" s="131">
        <f>'Mladí jazdci'!HE15</f>
        <v>0</v>
      </c>
      <c r="HF75" s="131">
        <f>'Mladí jazdci'!HF15</f>
        <v>0</v>
      </c>
      <c r="HG75" s="131">
        <f>'Mladí jazdci'!HG15</f>
        <v>0</v>
      </c>
      <c r="HH75" s="131">
        <f>'Mladí jazdci'!HH15</f>
        <v>0</v>
      </c>
      <c r="HI75" s="131">
        <f>'Mladí jazdci'!HI15</f>
        <v>0</v>
      </c>
      <c r="HJ75" s="131">
        <f>'Mladí jazdci'!HJ15</f>
        <v>0</v>
      </c>
      <c r="HK75" s="131">
        <f>'Mladí jazdci'!HK15</f>
        <v>0</v>
      </c>
      <c r="HL75" s="131">
        <f>'Mladí jazdci'!HL15</f>
        <v>0</v>
      </c>
      <c r="HM75" s="131">
        <f>'Mladí jazdci'!HM15</f>
        <v>0</v>
      </c>
      <c r="HN75" s="131">
        <f>'Mladí jazdci'!HN15</f>
        <v>0</v>
      </c>
      <c r="HO75" s="131">
        <f>'Mladí jazdci'!HO15</f>
        <v>0</v>
      </c>
      <c r="HP75" s="131">
        <f>'Mladí jazdci'!HP15</f>
        <v>0</v>
      </c>
      <c r="HQ75" s="131">
        <f>'Mladí jazdci'!HQ15</f>
        <v>0</v>
      </c>
      <c r="HR75" s="131">
        <f>'Mladí jazdci'!HR15</f>
        <v>0</v>
      </c>
      <c r="HS75" s="131">
        <f>'Mladí jazdci'!HS15</f>
        <v>0</v>
      </c>
      <c r="HT75" s="131">
        <f>'Mladí jazdci'!HT15</f>
        <v>0</v>
      </c>
      <c r="HU75" s="131">
        <f>'Mladí jazdci'!HU15</f>
        <v>0</v>
      </c>
      <c r="HV75" s="131">
        <f>'Mladí jazdci'!HV15</f>
        <v>0</v>
      </c>
      <c r="HW75" s="131">
        <f>'Mladí jazdci'!HW15</f>
        <v>0</v>
      </c>
      <c r="HX75" s="131">
        <f>'Mladí jazdci'!HX15</f>
        <v>0</v>
      </c>
      <c r="HY75" s="131">
        <f>'Mladí jazdci'!HY15</f>
        <v>0</v>
      </c>
      <c r="HZ75" s="131">
        <f>'Mladí jazdci'!HZ15</f>
        <v>0</v>
      </c>
      <c r="IA75" s="131">
        <f>'Mladí jazdci'!IA15</f>
        <v>0</v>
      </c>
      <c r="IB75" s="131">
        <f>'Mladí jazdci'!IB15</f>
        <v>0</v>
      </c>
      <c r="IC75" s="131">
        <f>'Mladí jazdci'!IC15</f>
        <v>0</v>
      </c>
      <c r="ID75" s="131">
        <f>'Mladí jazdci'!ID15</f>
        <v>0</v>
      </c>
      <c r="IE75" s="131">
        <f>'Mladí jazdci'!IE15</f>
        <v>0</v>
      </c>
      <c r="IF75" s="131">
        <f>'Mladí jazdci'!IF15</f>
        <v>0</v>
      </c>
      <c r="IG75" s="131">
        <f>'Mladí jazdci'!IG15</f>
        <v>0</v>
      </c>
      <c r="IH75" s="131">
        <f>'Mladí jazdci'!IH15</f>
        <v>0</v>
      </c>
      <c r="II75" s="131">
        <f>'Mladí jazdci'!II15</f>
        <v>0</v>
      </c>
      <c r="IJ75" s="131">
        <f>'Mladí jazdci'!IJ15</f>
        <v>0</v>
      </c>
      <c r="IK75" s="131">
        <f>'Mladí jazdci'!IK15</f>
        <v>0</v>
      </c>
      <c r="IL75" s="131">
        <f>'Mladí jazdci'!IL15</f>
        <v>0</v>
      </c>
      <c r="IM75" s="131">
        <f>'Mladí jazdci'!IM15</f>
        <v>0</v>
      </c>
      <c r="IN75" s="131">
        <f>'Mladí jazdci'!IN15</f>
        <v>0</v>
      </c>
      <c r="IO75" s="131">
        <f>'Mladí jazdci'!IO15</f>
        <v>0</v>
      </c>
      <c r="IP75" s="131">
        <f>'Mladí jazdci'!IP15</f>
        <v>0</v>
      </c>
      <c r="IQ75" s="131">
        <f>'Mladí jazdci'!IQ15</f>
        <v>0</v>
      </c>
      <c r="IR75" s="131">
        <f>'Mladí jazdci'!IR15</f>
        <v>0</v>
      </c>
      <c r="IS75" s="131">
        <f>'Mladí jazdci'!IS15</f>
        <v>0</v>
      </c>
      <c r="IT75" s="131">
        <f>'Mladí jazdci'!IT15</f>
        <v>0</v>
      </c>
      <c r="IU75" s="131">
        <f>'Mladí jazdci'!IU15</f>
        <v>0</v>
      </c>
      <c r="IV75" s="131">
        <f>'Mladí jazdci'!IV15</f>
        <v>0</v>
      </c>
      <c r="IW75" s="131">
        <f>'Mladí jazdci'!IW15</f>
        <v>0</v>
      </c>
      <c r="IX75" s="131">
        <f>'Mladí jazdci'!IX15</f>
        <v>0</v>
      </c>
      <c r="IY75" s="131">
        <f>'Mladí jazdci'!IY15</f>
        <v>0</v>
      </c>
      <c r="IZ75" s="131">
        <f>'Mladí jazdci'!IZ15</f>
        <v>0</v>
      </c>
      <c r="JA75" s="131">
        <f>'Mladí jazdci'!JA15</f>
        <v>0</v>
      </c>
      <c r="JB75" s="131">
        <f>'Mladí jazdci'!JB15</f>
        <v>0</v>
      </c>
      <c r="JC75" s="131">
        <f>'Mladí jazdci'!JC15</f>
        <v>0</v>
      </c>
      <c r="JD75" s="131">
        <f>'Mladí jazdci'!JD15</f>
        <v>0</v>
      </c>
      <c r="JE75" s="131">
        <f>'Mladí jazdci'!JE15</f>
        <v>0</v>
      </c>
      <c r="JF75" s="131">
        <f>'Mladí jazdci'!JF15</f>
        <v>0</v>
      </c>
      <c r="JG75" s="131">
        <f>'Mladí jazdci'!JG15</f>
        <v>0</v>
      </c>
      <c r="JH75" s="131">
        <f>'Mladí jazdci'!JH15</f>
        <v>0</v>
      </c>
      <c r="JI75" s="131">
        <f>'Mladí jazdci'!JI15</f>
        <v>0</v>
      </c>
      <c r="JJ75" s="131">
        <f>'Mladí jazdci'!JJ15</f>
        <v>0</v>
      </c>
      <c r="JK75" s="131">
        <f>'Mladí jazdci'!JK15</f>
        <v>0</v>
      </c>
      <c r="JL75" s="131">
        <f>'Mladí jazdci'!JL15</f>
        <v>0</v>
      </c>
      <c r="JM75" s="131">
        <f>'Mladí jazdci'!JM15</f>
        <v>0</v>
      </c>
      <c r="JN75" s="131">
        <f>'Mladí jazdci'!JN15</f>
        <v>0</v>
      </c>
      <c r="JO75" s="131">
        <f>'Mladí jazdci'!JO15</f>
        <v>0</v>
      </c>
      <c r="JP75" s="131">
        <f>'Mladí jazdci'!JP15</f>
        <v>0</v>
      </c>
      <c r="JQ75" s="131">
        <f>'Mladí jazdci'!JQ15</f>
        <v>0</v>
      </c>
      <c r="JR75" s="131">
        <f>'Mladí jazdci'!JR15</f>
        <v>0</v>
      </c>
      <c r="JS75" s="131">
        <f>'Mladí jazdci'!JS15</f>
        <v>0</v>
      </c>
      <c r="JT75" s="131">
        <f>'Mladí jazdci'!JT15</f>
        <v>0</v>
      </c>
      <c r="JU75" s="131">
        <f>'Mladí jazdci'!JU15</f>
        <v>0</v>
      </c>
      <c r="JV75" s="131">
        <f>'Mladí jazdci'!JV15</f>
        <v>0</v>
      </c>
      <c r="JW75" s="131">
        <f>'Mladí jazdci'!JW15</f>
        <v>0</v>
      </c>
      <c r="JX75" s="131">
        <f>'Mladí jazdci'!JX15</f>
        <v>0</v>
      </c>
      <c r="JY75" s="131">
        <f>'Mladí jazdci'!JY15</f>
        <v>0</v>
      </c>
      <c r="JZ75" s="131">
        <f>'Mladí jazdci'!JZ15</f>
        <v>0</v>
      </c>
      <c r="KA75" s="131">
        <f>'Mladí jazdci'!KA15</f>
        <v>0</v>
      </c>
      <c r="KB75" s="131">
        <f>'Mladí jazdci'!KB15</f>
        <v>0</v>
      </c>
      <c r="KC75" s="131">
        <f>'Mladí jazdci'!KC15</f>
        <v>0</v>
      </c>
      <c r="KD75" s="131">
        <f>'Mladí jazdci'!KD15</f>
        <v>0</v>
      </c>
      <c r="KE75" s="131">
        <f>'Mladí jazdci'!KE15</f>
        <v>0</v>
      </c>
      <c r="KF75" s="131">
        <f>'Mladí jazdci'!KF15</f>
        <v>0</v>
      </c>
      <c r="KG75" s="131">
        <f>'Mladí jazdci'!KG15</f>
        <v>0</v>
      </c>
      <c r="KH75" s="131">
        <f>'Mladí jazdci'!KH15</f>
        <v>0</v>
      </c>
      <c r="KI75" s="131">
        <f>'Mladí jazdci'!KI15</f>
        <v>0</v>
      </c>
      <c r="KJ75" s="131">
        <f>'Mladí jazdci'!KJ15</f>
        <v>0</v>
      </c>
      <c r="KK75" s="131">
        <f>'Mladí jazdci'!KK15</f>
        <v>0</v>
      </c>
      <c r="KL75" s="131">
        <f>'Mladí jazdci'!KL15</f>
        <v>0</v>
      </c>
      <c r="KM75" s="131">
        <f>'Mladí jazdci'!KM15</f>
        <v>0</v>
      </c>
      <c r="KN75" s="131">
        <f>'Mladí jazdci'!KN15</f>
        <v>0</v>
      </c>
      <c r="KO75" s="131">
        <f>'Mladí jazdci'!KO15</f>
        <v>0</v>
      </c>
      <c r="KP75" s="131">
        <f>'Mladí jazdci'!KP15</f>
        <v>0</v>
      </c>
      <c r="KQ75" s="131">
        <f>'Mladí jazdci'!KQ15</f>
        <v>0</v>
      </c>
      <c r="KR75" s="131">
        <f>'Mladí jazdci'!KR15</f>
        <v>0</v>
      </c>
      <c r="KS75" s="131">
        <f>'Mladí jazdci'!KS15</f>
        <v>0</v>
      </c>
      <c r="KT75" s="131">
        <f>'Mladí jazdci'!KT15</f>
        <v>0</v>
      </c>
      <c r="KU75" s="131">
        <f>'Mladí jazdci'!KU15</f>
        <v>0</v>
      </c>
      <c r="KV75" s="131">
        <f>'Mladí jazdci'!KV15</f>
        <v>0</v>
      </c>
      <c r="KW75" s="131">
        <f>'Mladí jazdci'!KW15</f>
        <v>0</v>
      </c>
      <c r="KX75" s="131">
        <f>'Mladí jazdci'!KX15</f>
        <v>0</v>
      </c>
      <c r="KY75" s="131">
        <f>'Mladí jazdci'!KY15</f>
        <v>0</v>
      </c>
      <c r="KZ75" s="131">
        <f>'Mladí jazdci'!KZ15</f>
        <v>0</v>
      </c>
      <c r="LA75" s="131">
        <f>'Mladí jazdci'!LA15</f>
        <v>0</v>
      </c>
      <c r="LB75" s="131">
        <f>'Mladí jazdci'!LB15</f>
        <v>0</v>
      </c>
      <c r="LC75" s="131">
        <f>'Mladí jazdci'!LC15</f>
        <v>0</v>
      </c>
      <c r="LD75" s="131">
        <f>'Mladí jazdci'!LD15</f>
        <v>0</v>
      </c>
      <c r="LE75" s="131">
        <f>'Mladí jazdci'!LE15</f>
        <v>0</v>
      </c>
      <c r="LF75" s="131">
        <f>'Mladí jazdci'!LF15</f>
        <v>0</v>
      </c>
      <c r="LG75" s="131">
        <f>'Mladí jazdci'!LG15</f>
        <v>0</v>
      </c>
      <c r="LH75" s="131">
        <f>'Mladí jazdci'!LH15</f>
        <v>0</v>
      </c>
      <c r="LI75" s="131">
        <f>'Mladí jazdci'!LI15</f>
        <v>0</v>
      </c>
      <c r="LJ75" s="131">
        <f>'Mladí jazdci'!LJ15</f>
        <v>0</v>
      </c>
      <c r="LK75" s="131">
        <f>'Mladí jazdci'!LK15</f>
        <v>0</v>
      </c>
      <c r="LL75" s="131">
        <f>'Mladí jazdci'!LL15</f>
        <v>0</v>
      </c>
      <c r="LM75" s="131">
        <f>'Mladí jazdci'!LM15</f>
        <v>0</v>
      </c>
      <c r="LN75" s="131">
        <f>'Mladí jazdci'!LN15</f>
        <v>0</v>
      </c>
      <c r="LO75" s="131">
        <f>'Mladí jazdci'!LO15</f>
        <v>0</v>
      </c>
      <c r="LP75" s="131">
        <f>'Mladí jazdci'!LP15</f>
        <v>0</v>
      </c>
      <c r="LQ75" s="131">
        <f>'Mladí jazdci'!LQ15</f>
        <v>0</v>
      </c>
      <c r="LR75" s="131">
        <f>'Mladí jazdci'!LR15</f>
        <v>0</v>
      </c>
      <c r="LS75" s="131">
        <f>'Mladí jazdci'!LS15</f>
        <v>0</v>
      </c>
      <c r="LT75" s="131">
        <f>'Mladí jazdci'!LT15</f>
        <v>0</v>
      </c>
      <c r="LU75" s="131">
        <f>'Mladí jazdci'!LU15</f>
        <v>0</v>
      </c>
      <c r="LV75" s="131">
        <f>'Mladí jazdci'!LV15</f>
        <v>0</v>
      </c>
      <c r="LW75" s="131">
        <f>'Mladí jazdci'!LW15</f>
        <v>0</v>
      </c>
      <c r="LX75" s="131">
        <f>'Mladí jazdci'!LX15</f>
        <v>0</v>
      </c>
      <c r="LY75" s="131">
        <f>'Mladí jazdci'!LY15</f>
        <v>0</v>
      </c>
      <c r="LZ75" s="131">
        <f>'Mladí jazdci'!LZ15</f>
        <v>0</v>
      </c>
      <c r="MA75" s="131">
        <f>'Mladí jazdci'!MA15</f>
        <v>0</v>
      </c>
      <c r="MB75" s="131">
        <f>'Mladí jazdci'!MB15</f>
        <v>0</v>
      </c>
      <c r="MC75" s="131">
        <f>'Mladí jazdci'!MC15</f>
        <v>0</v>
      </c>
      <c r="MD75" s="131">
        <f>'Mladí jazdci'!MD15</f>
        <v>0</v>
      </c>
      <c r="ME75" s="131">
        <f>'Mladí jazdci'!ME15</f>
        <v>0</v>
      </c>
    </row>
    <row r="76" spans="1:343" s="1" customFormat="1" ht="18" customHeight="1" x14ac:dyDescent="0.2">
      <c r="A76" s="12">
        <v>65</v>
      </c>
      <c r="B76" s="11" t="s">
        <v>154</v>
      </c>
      <c r="C76" s="1">
        <v>8781</v>
      </c>
      <c r="D76" s="1">
        <v>2010</v>
      </c>
      <c r="E76" t="s">
        <v>152</v>
      </c>
      <c r="F76" s="1">
        <v>6761</v>
      </c>
      <c r="G76" s="9" t="s">
        <v>220</v>
      </c>
      <c r="H76" t="s">
        <v>34</v>
      </c>
      <c r="I76" s="1">
        <f t="shared" si="7"/>
        <v>11</v>
      </c>
      <c r="J76" s="12">
        <f>SUM(I76:I77)</f>
        <v>21</v>
      </c>
      <c r="K76" s="131">
        <f>Juniori!K11</f>
        <v>0</v>
      </c>
      <c r="L76" s="131">
        <f>Juniori!L11</f>
        <v>0</v>
      </c>
      <c r="M76" s="131">
        <f>Juniori!M11</f>
        <v>0</v>
      </c>
      <c r="N76" s="131">
        <f>Juniori!N11</f>
        <v>0</v>
      </c>
      <c r="O76" s="131">
        <f>Juniori!O11</f>
        <v>0</v>
      </c>
      <c r="P76" s="131">
        <f>Juniori!P11</f>
        <v>0</v>
      </c>
      <c r="Q76" s="131">
        <f>Juniori!Q11</f>
        <v>0</v>
      </c>
      <c r="R76" s="131">
        <f>Juniori!R11</f>
        <v>0</v>
      </c>
      <c r="S76" s="131">
        <f>Juniori!S11</f>
        <v>0</v>
      </c>
      <c r="T76" s="131">
        <f>Juniori!T11</f>
        <v>0</v>
      </c>
      <c r="U76" s="131">
        <f>Juniori!U11</f>
        <v>7</v>
      </c>
      <c r="V76" s="131">
        <f>Juniori!V11</f>
        <v>0</v>
      </c>
      <c r="W76" s="131">
        <f>Juniori!W11</f>
        <v>0</v>
      </c>
      <c r="X76" s="131">
        <f>Juniori!X11</f>
        <v>0</v>
      </c>
      <c r="Y76" s="131">
        <f>Juniori!Y11</f>
        <v>0</v>
      </c>
      <c r="Z76" s="131">
        <f>Juniori!Z11</f>
        <v>0</v>
      </c>
      <c r="AA76" s="131">
        <f>Juniori!AA11</f>
        <v>0</v>
      </c>
      <c r="AB76" s="131">
        <f>Juniori!AB11</f>
        <v>0</v>
      </c>
      <c r="AC76" s="131">
        <f>Juniori!AC11</f>
        <v>0</v>
      </c>
      <c r="AD76" s="131">
        <f>Juniori!AD11</f>
        <v>0</v>
      </c>
      <c r="AE76" s="131">
        <f>Juniori!AE11</f>
        <v>0</v>
      </c>
      <c r="AF76" s="131">
        <f>Juniori!AF11</f>
        <v>0</v>
      </c>
      <c r="AG76" s="131">
        <f>Juniori!AG11</f>
        <v>0</v>
      </c>
      <c r="AH76" s="131">
        <f>Juniori!AH11</f>
        <v>0</v>
      </c>
      <c r="AI76" s="131">
        <f>Juniori!AI11</f>
        <v>0</v>
      </c>
      <c r="AJ76" s="131">
        <f>Juniori!AJ11</f>
        <v>0</v>
      </c>
      <c r="AK76" s="131">
        <f>Juniori!AK11</f>
        <v>0</v>
      </c>
      <c r="AL76" s="131">
        <f>Juniori!AL11</f>
        <v>0</v>
      </c>
      <c r="AM76" s="131">
        <f>Juniori!AM11</f>
        <v>0</v>
      </c>
      <c r="AN76" s="131">
        <f>Juniori!AN11</f>
        <v>0</v>
      </c>
      <c r="AO76" s="131">
        <f>Juniori!AO11</f>
        <v>0</v>
      </c>
      <c r="AP76" s="131">
        <f>Juniori!AP11</f>
        <v>0</v>
      </c>
      <c r="AQ76" s="131">
        <f>Juniori!AQ11</f>
        <v>0</v>
      </c>
      <c r="AR76" s="131">
        <f>Juniori!AR11</f>
        <v>0</v>
      </c>
      <c r="AS76" s="131">
        <f>Juniori!AS11</f>
        <v>0</v>
      </c>
      <c r="AT76" s="131">
        <f>Juniori!AT11</f>
        <v>0</v>
      </c>
      <c r="AU76" s="131">
        <f>Juniori!AU11</f>
        <v>0</v>
      </c>
      <c r="AV76" s="131">
        <f>Juniori!AV11</f>
        <v>0</v>
      </c>
      <c r="AW76" s="131">
        <f>Juniori!AW11</f>
        <v>0</v>
      </c>
      <c r="AX76" s="131">
        <f>Juniori!AX11</f>
        <v>0</v>
      </c>
      <c r="AY76" s="131">
        <f>Juniori!AY11</f>
        <v>0</v>
      </c>
      <c r="AZ76" s="131">
        <f>Juniori!AZ11</f>
        <v>4</v>
      </c>
      <c r="BA76" s="131">
        <f>Juniori!BA11</f>
        <v>0</v>
      </c>
      <c r="BB76" s="131">
        <f>Juniori!BB11</f>
        <v>0</v>
      </c>
      <c r="BC76" s="131">
        <f>Juniori!BC11</f>
        <v>0</v>
      </c>
      <c r="BD76" s="131">
        <f>Juniori!BD11</f>
        <v>0</v>
      </c>
      <c r="BE76" s="131">
        <f>Juniori!BE11</f>
        <v>0</v>
      </c>
      <c r="BF76" s="131">
        <f>Juniori!BF11</f>
        <v>0</v>
      </c>
      <c r="BG76" s="131">
        <f>Juniori!BG11</f>
        <v>0</v>
      </c>
      <c r="BH76" s="131">
        <f>Juniori!BH11</f>
        <v>0</v>
      </c>
      <c r="BI76" s="131">
        <f>Juniori!BI11</f>
        <v>0</v>
      </c>
      <c r="BJ76" s="131">
        <f>Juniori!BJ11</f>
        <v>0</v>
      </c>
      <c r="BK76" s="131">
        <f>Juniori!BK11</f>
        <v>0</v>
      </c>
      <c r="BL76" s="131">
        <f>Juniori!BL11</f>
        <v>0</v>
      </c>
      <c r="BM76" s="131">
        <f>Juniori!BM11</f>
        <v>0</v>
      </c>
      <c r="BN76" s="131">
        <f>Juniori!BN11</f>
        <v>0</v>
      </c>
      <c r="BO76" s="131">
        <f>Juniori!BO11</f>
        <v>0</v>
      </c>
      <c r="BP76" s="131">
        <f>Juniori!BP11</f>
        <v>0</v>
      </c>
      <c r="BQ76" s="131">
        <f>Juniori!BQ11</f>
        <v>0</v>
      </c>
      <c r="BR76" s="131">
        <f>Juniori!BR11</f>
        <v>0</v>
      </c>
      <c r="BS76" s="131">
        <f>Juniori!BS11</f>
        <v>0</v>
      </c>
      <c r="BT76" s="131">
        <f>Juniori!BT11</f>
        <v>0</v>
      </c>
      <c r="BU76" s="131">
        <f>Juniori!BU11</f>
        <v>0</v>
      </c>
      <c r="BV76" s="131">
        <f>Juniori!BV11</f>
        <v>0</v>
      </c>
      <c r="BW76" s="131">
        <f>Juniori!BW11</f>
        <v>0</v>
      </c>
      <c r="BX76" s="131">
        <f>Juniori!BX11</f>
        <v>0</v>
      </c>
      <c r="BY76" s="131">
        <f>Juniori!BY11</f>
        <v>0</v>
      </c>
      <c r="BZ76" s="131">
        <f>Juniori!BZ11</f>
        <v>0</v>
      </c>
      <c r="CA76" s="131">
        <f>Juniori!CA11</f>
        <v>0</v>
      </c>
      <c r="CB76" s="131">
        <f>Juniori!CB11</f>
        <v>0</v>
      </c>
      <c r="CC76" s="131">
        <f>Juniori!CC11</f>
        <v>0</v>
      </c>
      <c r="CD76" s="131">
        <f>Juniori!CD11</f>
        <v>0</v>
      </c>
      <c r="CE76" s="131">
        <f>Juniori!CE11</f>
        <v>0</v>
      </c>
      <c r="CF76" s="131">
        <f>Juniori!CF11</f>
        <v>0</v>
      </c>
      <c r="CG76" s="131">
        <f>Juniori!CG11</f>
        <v>0</v>
      </c>
      <c r="CH76" s="131">
        <f>Juniori!CH11</f>
        <v>0</v>
      </c>
      <c r="CI76" s="131">
        <f>Juniori!CI11</f>
        <v>0</v>
      </c>
      <c r="CJ76" s="131">
        <f>Juniori!CJ11</f>
        <v>0</v>
      </c>
      <c r="CK76" s="131">
        <f>Juniori!CK11</f>
        <v>0</v>
      </c>
      <c r="CL76" s="131">
        <f>Juniori!CL11</f>
        <v>0</v>
      </c>
      <c r="CM76" s="131">
        <f>Juniori!CM11</f>
        <v>0</v>
      </c>
      <c r="CN76" s="131">
        <f>Juniori!CN11</f>
        <v>0</v>
      </c>
      <c r="CO76" s="131">
        <f>Juniori!CO11</f>
        <v>0</v>
      </c>
      <c r="CP76" s="131">
        <f>Juniori!CP11</f>
        <v>0</v>
      </c>
      <c r="CQ76" s="131">
        <f>Juniori!CQ11</f>
        <v>0</v>
      </c>
      <c r="CR76" s="131">
        <f>Juniori!CR11</f>
        <v>0</v>
      </c>
      <c r="CS76" s="131">
        <f>Juniori!CS11</f>
        <v>0</v>
      </c>
      <c r="CT76" s="131">
        <f>Juniori!CT11</f>
        <v>0</v>
      </c>
      <c r="CU76" s="131">
        <f>Juniori!CU11</f>
        <v>0</v>
      </c>
      <c r="CV76" s="131">
        <f>Juniori!CV11</f>
        <v>0</v>
      </c>
      <c r="CW76" s="131">
        <f>Juniori!CW11</f>
        <v>0</v>
      </c>
      <c r="CX76" s="131">
        <f>Juniori!CX11</f>
        <v>0</v>
      </c>
      <c r="CY76" s="131">
        <f>Juniori!CY11</f>
        <v>0</v>
      </c>
      <c r="CZ76" s="131">
        <f>Juniori!CZ11</f>
        <v>0</v>
      </c>
      <c r="DA76" s="131">
        <f>Juniori!DA11</f>
        <v>0</v>
      </c>
      <c r="DB76" s="131">
        <f>Juniori!DB11</f>
        <v>0</v>
      </c>
      <c r="DC76" s="131">
        <f>Juniori!DC11</f>
        <v>0</v>
      </c>
      <c r="DD76" s="131">
        <f>Juniori!DD11</f>
        <v>0</v>
      </c>
      <c r="DE76" s="131">
        <f>Juniori!DE11</f>
        <v>0</v>
      </c>
      <c r="DF76" s="131">
        <f>Juniori!DF11</f>
        <v>0</v>
      </c>
      <c r="DG76" s="131">
        <f>Juniori!DG11</f>
        <v>0</v>
      </c>
      <c r="DH76" s="131">
        <f>Juniori!DH11</f>
        <v>0</v>
      </c>
      <c r="DI76" s="131">
        <f>Juniori!DI11</f>
        <v>0</v>
      </c>
      <c r="DJ76" s="131">
        <f>Juniori!DJ11</f>
        <v>0</v>
      </c>
      <c r="DK76" s="131">
        <f>Juniori!DK11</f>
        <v>0</v>
      </c>
      <c r="DL76" s="131">
        <f>Juniori!DL11</f>
        <v>0</v>
      </c>
      <c r="DM76" s="131">
        <f>Juniori!DM11</f>
        <v>0</v>
      </c>
      <c r="DN76" s="131">
        <f>Juniori!DN11</f>
        <v>0</v>
      </c>
      <c r="DO76" s="131">
        <f>Juniori!DO11</f>
        <v>0</v>
      </c>
      <c r="DP76" s="131">
        <f>Juniori!DP11</f>
        <v>0</v>
      </c>
      <c r="DQ76" s="131">
        <f>Juniori!DQ11</f>
        <v>0</v>
      </c>
      <c r="DR76" s="131">
        <f>Juniori!DR11</f>
        <v>0</v>
      </c>
      <c r="DS76" s="131">
        <f>Juniori!DS11</f>
        <v>0</v>
      </c>
      <c r="DT76" s="131">
        <f>Juniori!DT11</f>
        <v>0</v>
      </c>
      <c r="DU76" s="131">
        <f>Juniori!DU11</f>
        <v>0</v>
      </c>
      <c r="DV76" s="131">
        <f>Juniori!DV11</f>
        <v>0</v>
      </c>
      <c r="DW76" s="131">
        <f>Juniori!DW11</f>
        <v>0</v>
      </c>
      <c r="DX76" s="131">
        <f>Juniori!DX11</f>
        <v>0</v>
      </c>
      <c r="DY76" s="131">
        <f>Juniori!DY11</f>
        <v>0</v>
      </c>
      <c r="DZ76" s="131">
        <f>Juniori!DZ11</f>
        <v>0</v>
      </c>
      <c r="EA76" s="131">
        <f>Juniori!EA11</f>
        <v>0</v>
      </c>
      <c r="EB76" s="131">
        <f>Juniori!EB11</f>
        <v>0</v>
      </c>
      <c r="EC76" s="131">
        <f>Juniori!EC11</f>
        <v>0</v>
      </c>
      <c r="ED76" s="131">
        <f>Juniori!ED11</f>
        <v>0</v>
      </c>
      <c r="EE76" s="131">
        <f>Juniori!EE11</f>
        <v>0</v>
      </c>
      <c r="EF76" s="131">
        <f>Juniori!EF11</f>
        <v>0</v>
      </c>
      <c r="EG76" s="131">
        <f>Juniori!EG11</f>
        <v>0</v>
      </c>
      <c r="EH76" s="131">
        <f>Juniori!EH11</f>
        <v>0</v>
      </c>
      <c r="EI76" s="131">
        <f>Juniori!EI11</f>
        <v>0</v>
      </c>
      <c r="EJ76" s="131">
        <f>Juniori!EJ11</f>
        <v>0</v>
      </c>
      <c r="EK76" s="131">
        <f>Juniori!EK11</f>
        <v>0</v>
      </c>
      <c r="EL76" s="131">
        <f>Juniori!EL11</f>
        <v>0</v>
      </c>
      <c r="EM76" s="131">
        <f>Juniori!EM11</f>
        <v>0</v>
      </c>
      <c r="EN76" s="131">
        <f>Juniori!EN11</f>
        <v>0</v>
      </c>
      <c r="EO76" s="131">
        <f>Juniori!EO11</f>
        <v>0</v>
      </c>
      <c r="EP76" s="131">
        <f>Juniori!EP11</f>
        <v>0</v>
      </c>
      <c r="EQ76" s="131">
        <f>Juniori!EQ11</f>
        <v>0</v>
      </c>
      <c r="ER76" s="131">
        <f>Juniori!ER11</f>
        <v>0</v>
      </c>
      <c r="ES76" s="131">
        <f>Juniori!ES11</f>
        <v>0</v>
      </c>
      <c r="ET76" s="131">
        <f>Juniori!ET11</f>
        <v>0</v>
      </c>
      <c r="EU76" s="131">
        <f>Juniori!EU11</f>
        <v>0</v>
      </c>
      <c r="EV76" s="131">
        <f>Juniori!EV11</f>
        <v>0</v>
      </c>
      <c r="EW76" s="131">
        <f>Juniori!EW11</f>
        <v>0</v>
      </c>
      <c r="EX76" s="131">
        <f>Juniori!EX11</f>
        <v>0</v>
      </c>
      <c r="EY76" s="131">
        <f>Juniori!EY11</f>
        <v>0</v>
      </c>
      <c r="EZ76" s="131">
        <f>Juniori!EZ11</f>
        <v>0</v>
      </c>
      <c r="FA76" s="131">
        <f>Juniori!FA11</f>
        <v>0</v>
      </c>
      <c r="FB76" s="131">
        <f>Juniori!FB11</f>
        <v>0</v>
      </c>
      <c r="FC76" s="131">
        <f>Juniori!FC11</f>
        <v>0</v>
      </c>
      <c r="FD76" s="131">
        <f>Juniori!FD11</f>
        <v>0</v>
      </c>
      <c r="FE76" s="131">
        <f>Juniori!FE11</f>
        <v>0</v>
      </c>
      <c r="FF76" s="131">
        <f>Juniori!FF11</f>
        <v>0</v>
      </c>
      <c r="FG76" s="131">
        <f>Juniori!FG11</f>
        <v>0</v>
      </c>
      <c r="FH76" s="131">
        <f>Juniori!FH11</f>
        <v>0</v>
      </c>
      <c r="FI76" s="131">
        <f>Juniori!FI11</f>
        <v>0</v>
      </c>
      <c r="FJ76" s="131">
        <f>Juniori!FJ11</f>
        <v>0</v>
      </c>
      <c r="FK76" s="131">
        <f>Juniori!FK11</f>
        <v>0</v>
      </c>
      <c r="FL76" s="131">
        <f>Juniori!FL11</f>
        <v>0</v>
      </c>
      <c r="FM76" s="131">
        <f>Juniori!FM11</f>
        <v>0</v>
      </c>
      <c r="FN76" s="131">
        <f>Juniori!FN11</f>
        <v>0</v>
      </c>
      <c r="FO76" s="131">
        <f>Juniori!FO11</f>
        <v>0</v>
      </c>
      <c r="FP76" s="131">
        <f>Juniori!FP11</f>
        <v>0</v>
      </c>
      <c r="FQ76" s="131">
        <f>Juniori!FQ11</f>
        <v>0</v>
      </c>
      <c r="FR76" s="131">
        <f>Juniori!FR11</f>
        <v>0</v>
      </c>
      <c r="FS76" s="131">
        <f>Juniori!FS11</f>
        <v>0</v>
      </c>
      <c r="FT76" s="131">
        <f>Juniori!FT11</f>
        <v>0</v>
      </c>
      <c r="FU76" s="131">
        <f>Juniori!FU11</f>
        <v>0</v>
      </c>
      <c r="FV76" s="131">
        <f>Juniori!FV11</f>
        <v>0</v>
      </c>
      <c r="FW76" s="131">
        <f>Juniori!FW11</f>
        <v>0</v>
      </c>
      <c r="FX76" s="131">
        <f>Juniori!FX11</f>
        <v>0</v>
      </c>
      <c r="FY76" s="131">
        <f>Juniori!FY11</f>
        <v>0</v>
      </c>
      <c r="FZ76" s="131">
        <f>Juniori!FZ11</f>
        <v>0</v>
      </c>
      <c r="GA76" s="131">
        <f>Juniori!GA11</f>
        <v>0</v>
      </c>
      <c r="GB76" s="131">
        <f>Juniori!GB11</f>
        <v>0</v>
      </c>
      <c r="GC76" s="131">
        <f>Juniori!GC11</f>
        <v>0</v>
      </c>
      <c r="GD76" s="131">
        <f>Juniori!GD11</f>
        <v>0</v>
      </c>
      <c r="GE76" s="131">
        <f>Juniori!GE11</f>
        <v>0</v>
      </c>
      <c r="GF76" s="131">
        <f>Juniori!GF11</f>
        <v>0</v>
      </c>
      <c r="GG76" s="131">
        <f>Juniori!GG11</f>
        <v>0</v>
      </c>
      <c r="GH76" s="131">
        <f>Juniori!GH11</f>
        <v>0</v>
      </c>
      <c r="GI76" s="131">
        <f>Juniori!GI11</f>
        <v>0</v>
      </c>
      <c r="GJ76" s="131">
        <f>Juniori!GJ11</f>
        <v>0</v>
      </c>
      <c r="GK76" s="131">
        <f>Juniori!GK11</f>
        <v>0</v>
      </c>
      <c r="GL76" s="131">
        <f>Juniori!GL11</f>
        <v>0</v>
      </c>
      <c r="GM76" s="131">
        <f>Juniori!GM11</f>
        <v>0</v>
      </c>
      <c r="GN76" s="131">
        <f>Juniori!GN11</f>
        <v>0</v>
      </c>
      <c r="GO76" s="131">
        <f>Juniori!GO11</f>
        <v>0</v>
      </c>
      <c r="GP76" s="131">
        <f>Juniori!GP11</f>
        <v>0</v>
      </c>
      <c r="GQ76" s="131">
        <f>Juniori!GQ11</f>
        <v>0</v>
      </c>
      <c r="GR76" s="131">
        <f>Juniori!GR11</f>
        <v>0</v>
      </c>
      <c r="GS76" s="131">
        <f>Juniori!GS11</f>
        <v>0</v>
      </c>
      <c r="GT76" s="131">
        <f>Juniori!GT11</f>
        <v>0</v>
      </c>
      <c r="GU76" s="131">
        <f>Juniori!GU11</f>
        <v>0</v>
      </c>
      <c r="GV76" s="131">
        <f>Juniori!GV11</f>
        <v>0</v>
      </c>
      <c r="GW76" s="131">
        <f>Juniori!GW11</f>
        <v>0</v>
      </c>
      <c r="GX76" s="131">
        <f>Juniori!GX11</f>
        <v>0</v>
      </c>
      <c r="GY76" s="131">
        <f>Juniori!GY11</f>
        <v>0</v>
      </c>
      <c r="GZ76" s="131">
        <f>Juniori!GZ11</f>
        <v>0</v>
      </c>
      <c r="HA76" s="131">
        <f>Juniori!HA11</f>
        <v>0</v>
      </c>
      <c r="HB76" s="131">
        <f>Juniori!HB11</f>
        <v>0</v>
      </c>
      <c r="HC76" s="131">
        <f>Juniori!HC11</f>
        <v>0</v>
      </c>
      <c r="HD76" s="131">
        <f>Juniori!HD11</f>
        <v>0</v>
      </c>
      <c r="HE76" s="131">
        <f>Juniori!HE11</f>
        <v>0</v>
      </c>
      <c r="HF76" s="131">
        <f>Juniori!HF11</f>
        <v>0</v>
      </c>
      <c r="HG76" s="131">
        <f>Juniori!HG11</f>
        <v>0</v>
      </c>
      <c r="HH76" s="131">
        <f>Juniori!HH11</f>
        <v>0</v>
      </c>
      <c r="HI76" s="131">
        <f>Juniori!HI11</f>
        <v>0</v>
      </c>
      <c r="HJ76" s="131">
        <f>Juniori!HJ11</f>
        <v>0</v>
      </c>
      <c r="HK76" s="131">
        <f>Juniori!HK11</f>
        <v>0</v>
      </c>
      <c r="HL76" s="131">
        <f>Juniori!HL11</f>
        <v>0</v>
      </c>
      <c r="HM76" s="131">
        <f>Juniori!HM11</f>
        <v>0</v>
      </c>
      <c r="HN76" s="131">
        <f>Juniori!HN11</f>
        <v>0</v>
      </c>
      <c r="HO76" s="131">
        <f>Juniori!HO11</f>
        <v>0</v>
      </c>
      <c r="HP76" s="131">
        <f>Juniori!HP11</f>
        <v>0</v>
      </c>
      <c r="HQ76" s="131">
        <f>Juniori!HQ11</f>
        <v>0</v>
      </c>
      <c r="HR76" s="131">
        <f>Juniori!HR11</f>
        <v>0</v>
      </c>
      <c r="HS76" s="131">
        <f>Juniori!HS11</f>
        <v>0</v>
      </c>
      <c r="HT76" s="131">
        <f>Juniori!HT11</f>
        <v>0</v>
      </c>
      <c r="HU76" s="131">
        <f>Juniori!HU11</f>
        <v>0</v>
      </c>
      <c r="HV76" s="131">
        <f>Juniori!HV11</f>
        <v>0</v>
      </c>
      <c r="HW76" s="131">
        <f>Juniori!HW11</f>
        <v>0</v>
      </c>
      <c r="HX76" s="131">
        <f>Juniori!HX11</f>
        <v>0</v>
      </c>
      <c r="HY76" s="131">
        <f>Juniori!HY11</f>
        <v>0</v>
      </c>
      <c r="HZ76" s="131">
        <f>Juniori!HZ11</f>
        <v>0</v>
      </c>
      <c r="IA76" s="131">
        <f>Juniori!IA11</f>
        <v>0</v>
      </c>
      <c r="IB76" s="131">
        <f>Juniori!IB11</f>
        <v>0</v>
      </c>
      <c r="IC76" s="131">
        <f>Juniori!IC11</f>
        <v>0</v>
      </c>
      <c r="ID76" s="131">
        <f>Juniori!ID11</f>
        <v>0</v>
      </c>
      <c r="IE76" s="131">
        <f>Juniori!IE11</f>
        <v>0</v>
      </c>
      <c r="IF76" s="131">
        <f>Juniori!IF11</f>
        <v>0</v>
      </c>
      <c r="IG76" s="131">
        <f>Juniori!IG11</f>
        <v>0</v>
      </c>
      <c r="IH76" s="131">
        <f>Juniori!IH11</f>
        <v>0</v>
      </c>
      <c r="II76" s="131">
        <f>Juniori!II11</f>
        <v>0</v>
      </c>
      <c r="IJ76" s="131">
        <f>Juniori!IJ11</f>
        <v>0</v>
      </c>
      <c r="IK76" s="131">
        <f>Juniori!IK11</f>
        <v>0</v>
      </c>
      <c r="IL76" s="131">
        <f>Juniori!IL11</f>
        <v>0</v>
      </c>
      <c r="IM76" s="131">
        <f>Juniori!IM11</f>
        <v>0</v>
      </c>
      <c r="IN76" s="131">
        <f>Juniori!IN11</f>
        <v>0</v>
      </c>
      <c r="IO76" s="131">
        <f>Juniori!IO11</f>
        <v>0</v>
      </c>
      <c r="IP76" s="131">
        <f>Juniori!IP11</f>
        <v>0</v>
      </c>
      <c r="IQ76" s="131">
        <f>Juniori!IQ11</f>
        <v>0</v>
      </c>
      <c r="IR76" s="131">
        <f>Juniori!IR11</f>
        <v>0</v>
      </c>
      <c r="IS76" s="131">
        <f>Juniori!IS11</f>
        <v>0</v>
      </c>
      <c r="IT76" s="131">
        <f>Juniori!IT11</f>
        <v>0</v>
      </c>
      <c r="IU76" s="131">
        <f>Juniori!IU11</f>
        <v>0</v>
      </c>
      <c r="IV76" s="131">
        <f>Juniori!IV11</f>
        <v>0</v>
      </c>
      <c r="IW76" s="131">
        <f>Juniori!IW11</f>
        <v>0</v>
      </c>
      <c r="IX76" s="131">
        <f>Juniori!IX11</f>
        <v>0</v>
      </c>
      <c r="IY76" s="131">
        <f>Juniori!IY11</f>
        <v>0</v>
      </c>
      <c r="IZ76" s="131">
        <f>Juniori!IZ11</f>
        <v>0</v>
      </c>
      <c r="JA76" s="131">
        <f>Juniori!JA11</f>
        <v>0</v>
      </c>
      <c r="JB76" s="131">
        <f>Juniori!JB11</f>
        <v>0</v>
      </c>
      <c r="JC76" s="131">
        <f>Juniori!JC11</f>
        <v>0</v>
      </c>
      <c r="JD76" s="131">
        <f>Juniori!JD11</f>
        <v>0</v>
      </c>
      <c r="JE76" s="131">
        <f>Juniori!JE11</f>
        <v>0</v>
      </c>
      <c r="JF76" s="131">
        <f>Juniori!JF11</f>
        <v>0</v>
      </c>
      <c r="JG76" s="131">
        <f>Juniori!JG11</f>
        <v>0</v>
      </c>
      <c r="JH76" s="131">
        <f>Juniori!JH11</f>
        <v>0</v>
      </c>
      <c r="JI76" s="131">
        <f>Juniori!JI11</f>
        <v>0</v>
      </c>
      <c r="JJ76" s="131">
        <f>Juniori!JJ11</f>
        <v>0</v>
      </c>
      <c r="JK76" s="131">
        <f>Juniori!JK11</f>
        <v>0</v>
      </c>
      <c r="JL76" s="131">
        <f>Juniori!JL11</f>
        <v>0</v>
      </c>
      <c r="JM76" s="131">
        <f>Juniori!JM11</f>
        <v>0</v>
      </c>
      <c r="JN76" s="131">
        <f>Juniori!JN11</f>
        <v>0</v>
      </c>
      <c r="JO76" s="131">
        <f>Juniori!JO11</f>
        <v>0</v>
      </c>
      <c r="JP76" s="131">
        <f>Juniori!JP11</f>
        <v>0</v>
      </c>
      <c r="JQ76" s="131">
        <f>Juniori!JQ11</f>
        <v>0</v>
      </c>
      <c r="JR76" s="131">
        <f>Juniori!JR11</f>
        <v>0</v>
      </c>
      <c r="JS76" s="131">
        <f>Juniori!JS11</f>
        <v>0</v>
      </c>
      <c r="JT76" s="131">
        <f>Juniori!JT11</f>
        <v>0</v>
      </c>
      <c r="JU76" s="131">
        <f>Juniori!JU11</f>
        <v>0</v>
      </c>
      <c r="JV76" s="131">
        <f>Juniori!JV11</f>
        <v>0</v>
      </c>
      <c r="JW76" s="131">
        <f>Juniori!JW11</f>
        <v>0</v>
      </c>
      <c r="JX76" s="131">
        <f>Juniori!JX11</f>
        <v>0</v>
      </c>
      <c r="JY76" s="131">
        <f>Juniori!JY11</f>
        <v>0</v>
      </c>
      <c r="JZ76" s="131">
        <f>Juniori!JZ11</f>
        <v>0</v>
      </c>
      <c r="KA76" s="131">
        <f>Juniori!KA11</f>
        <v>0</v>
      </c>
      <c r="KB76" s="131">
        <f>Juniori!KB11</f>
        <v>0</v>
      </c>
      <c r="KC76" s="131">
        <f>Juniori!KC11</f>
        <v>0</v>
      </c>
      <c r="KD76" s="131">
        <f>Juniori!KD11</f>
        <v>0</v>
      </c>
      <c r="KE76" s="131">
        <f>Juniori!KE11</f>
        <v>0</v>
      </c>
      <c r="KF76" s="131">
        <f>Juniori!KF11</f>
        <v>0</v>
      </c>
      <c r="KG76" s="131">
        <f>Juniori!KG11</f>
        <v>0</v>
      </c>
      <c r="KH76" s="131">
        <f>Juniori!KH11</f>
        <v>0</v>
      </c>
      <c r="KI76" s="131">
        <f>Juniori!KI11</f>
        <v>0</v>
      </c>
      <c r="KJ76" s="131">
        <f>Juniori!KJ11</f>
        <v>0</v>
      </c>
      <c r="KK76" s="131">
        <f>Juniori!KK11</f>
        <v>0</v>
      </c>
      <c r="KL76" s="131">
        <f>Juniori!KL11</f>
        <v>0</v>
      </c>
      <c r="KM76" s="131">
        <f>Juniori!KM11</f>
        <v>0</v>
      </c>
      <c r="KN76" s="131">
        <f>Juniori!KN11</f>
        <v>0</v>
      </c>
      <c r="KO76" s="131">
        <f>Juniori!KO11</f>
        <v>0</v>
      </c>
      <c r="KP76" s="131">
        <f>Juniori!KP11</f>
        <v>0</v>
      </c>
      <c r="KQ76" s="131">
        <f>Juniori!KQ11</f>
        <v>0</v>
      </c>
      <c r="KR76" s="131">
        <f>Juniori!KR11</f>
        <v>0</v>
      </c>
      <c r="KS76" s="131">
        <f>Juniori!KS11</f>
        <v>0</v>
      </c>
      <c r="KT76" s="131">
        <f>Juniori!KT11</f>
        <v>0</v>
      </c>
      <c r="KU76" s="131">
        <f>Juniori!KU11</f>
        <v>0</v>
      </c>
      <c r="KV76" s="131">
        <f>Juniori!KV11</f>
        <v>0</v>
      </c>
      <c r="KW76" s="131">
        <f>Juniori!KW11</f>
        <v>0</v>
      </c>
      <c r="KX76" s="131">
        <f>Juniori!KX11</f>
        <v>0</v>
      </c>
      <c r="KY76" s="131">
        <f>Juniori!KY11</f>
        <v>0</v>
      </c>
      <c r="KZ76" s="131">
        <f>Juniori!KZ11</f>
        <v>0</v>
      </c>
      <c r="LA76" s="131">
        <f>Juniori!LA11</f>
        <v>0</v>
      </c>
      <c r="LB76" s="131">
        <f>Juniori!LB11</f>
        <v>0</v>
      </c>
      <c r="LC76" s="131">
        <f>Juniori!LC11</f>
        <v>0</v>
      </c>
      <c r="LD76" s="131">
        <f>Juniori!LD11</f>
        <v>0</v>
      </c>
      <c r="LE76" s="131">
        <f>Juniori!LE11</f>
        <v>0</v>
      </c>
      <c r="LF76" s="131">
        <f>Juniori!LF11</f>
        <v>0</v>
      </c>
      <c r="LG76" s="131">
        <f>Juniori!LG11</f>
        <v>0</v>
      </c>
      <c r="LH76" s="131">
        <f>Juniori!LH11</f>
        <v>0</v>
      </c>
      <c r="LI76" s="131">
        <f>Juniori!LI11</f>
        <v>0</v>
      </c>
      <c r="LJ76" s="131">
        <f>Juniori!LJ11</f>
        <v>0</v>
      </c>
      <c r="LK76" s="131">
        <f>Juniori!LK11</f>
        <v>0</v>
      </c>
      <c r="LL76" s="131">
        <f>Juniori!LL11</f>
        <v>0</v>
      </c>
      <c r="LM76" s="131">
        <f>Juniori!LM11</f>
        <v>0</v>
      </c>
      <c r="LN76" s="131">
        <f>Juniori!LN11</f>
        <v>0</v>
      </c>
      <c r="LO76" s="131">
        <f>Juniori!LO11</f>
        <v>0</v>
      </c>
      <c r="LP76" s="131">
        <f>Juniori!LP11</f>
        <v>0</v>
      </c>
      <c r="LQ76" s="131">
        <f>Juniori!LQ11</f>
        <v>0</v>
      </c>
      <c r="LR76" s="131">
        <f>Juniori!LR11</f>
        <v>0</v>
      </c>
      <c r="LS76" s="131">
        <f>Juniori!LS11</f>
        <v>0</v>
      </c>
      <c r="LT76" s="131">
        <f>Juniori!LT11</f>
        <v>0</v>
      </c>
      <c r="LU76" s="131">
        <f>Juniori!LU11</f>
        <v>0</v>
      </c>
      <c r="LV76" s="131">
        <f>Juniori!LV11</f>
        <v>0</v>
      </c>
      <c r="LW76" s="131">
        <f>Juniori!LW11</f>
        <v>0</v>
      </c>
      <c r="LX76" s="131">
        <f>Juniori!LX11</f>
        <v>0</v>
      </c>
      <c r="LY76" s="131">
        <f>Juniori!LY11</f>
        <v>0</v>
      </c>
      <c r="LZ76" s="131">
        <f>Juniori!LZ11</f>
        <v>0</v>
      </c>
      <c r="MA76" s="131">
        <f>Juniori!MA11</f>
        <v>0</v>
      </c>
      <c r="MB76" s="131">
        <f>Juniori!MB11</f>
        <v>0</v>
      </c>
      <c r="MC76" s="131">
        <f>Juniori!MC11</f>
        <v>0</v>
      </c>
      <c r="MD76" s="131">
        <f>Juniori!MD11</f>
        <v>0</v>
      </c>
      <c r="ME76" s="131">
        <f>Juniori!ME11</f>
        <v>0</v>
      </c>
    </row>
    <row r="77" spans="1:343" s="1" customFormat="1" ht="18" customHeight="1" x14ac:dyDescent="0.2">
      <c r="A77" s="12"/>
      <c r="B77" s="11"/>
      <c r="E77" t="s">
        <v>197</v>
      </c>
      <c r="F77" s="1">
        <v>8604</v>
      </c>
      <c r="G77" s="1" t="s">
        <v>225</v>
      </c>
      <c r="H77"/>
      <c r="I77" s="1">
        <f t="shared" si="7"/>
        <v>10</v>
      </c>
      <c r="J77" s="12"/>
      <c r="K77" s="131"/>
      <c r="L77" s="131">
        <v>1</v>
      </c>
      <c r="M77" s="131"/>
      <c r="N77" s="131">
        <v>3</v>
      </c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>
        <f>2+4</f>
        <v>6</v>
      </c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</row>
    <row r="78" spans="1:343" s="1" customFormat="1" ht="18" customHeight="1" x14ac:dyDescent="0.2">
      <c r="A78" s="12">
        <v>65</v>
      </c>
      <c r="B78" s="11" t="s">
        <v>449</v>
      </c>
      <c r="C78" s="1">
        <v>12018</v>
      </c>
      <c r="D78" s="1">
        <v>2018</v>
      </c>
      <c r="E78" t="s">
        <v>71</v>
      </c>
      <c r="F78" s="1">
        <v>4692</v>
      </c>
      <c r="G78" s="1" t="s">
        <v>222</v>
      </c>
      <c r="H78" t="s">
        <v>171</v>
      </c>
      <c r="I78" s="1">
        <f t="shared" si="7"/>
        <v>21</v>
      </c>
      <c r="J78" s="12">
        <f>Tabuľka3[[#This Row],[Stĺpec9]]</f>
        <v>21</v>
      </c>
      <c r="K78" s="131">
        <f>Seniori!K30</f>
        <v>0</v>
      </c>
      <c r="L78" s="131">
        <f>Seniori!L30</f>
        <v>0</v>
      </c>
      <c r="M78" s="131">
        <f>Seniori!M30</f>
        <v>0</v>
      </c>
      <c r="N78" s="131">
        <f>Seniori!N30</f>
        <v>0</v>
      </c>
      <c r="O78" s="131">
        <f>Seniori!O30</f>
        <v>0</v>
      </c>
      <c r="P78" s="131">
        <f>Seniori!P30</f>
        <v>0</v>
      </c>
      <c r="Q78" s="131">
        <f>Seniori!Q30</f>
        <v>0</v>
      </c>
      <c r="R78" s="131">
        <f>Seniori!R30</f>
        <v>0</v>
      </c>
      <c r="S78" s="131">
        <f>Seniori!S30</f>
        <v>0</v>
      </c>
      <c r="T78" s="131">
        <f>Seniori!T30</f>
        <v>0</v>
      </c>
      <c r="U78" s="131">
        <f>Seniori!U30</f>
        <v>0</v>
      </c>
      <c r="V78" s="131">
        <f>Seniori!V30</f>
        <v>0</v>
      </c>
      <c r="W78" s="131">
        <f>Seniori!W30</f>
        <v>0</v>
      </c>
      <c r="X78" s="131">
        <f>Seniori!X30</f>
        <v>0</v>
      </c>
      <c r="Y78" s="131">
        <f>Seniori!Y30</f>
        <v>0</v>
      </c>
      <c r="Z78" s="131">
        <f>Seniori!Z30</f>
        <v>0</v>
      </c>
      <c r="AA78" s="131">
        <f>Seniori!AA30</f>
        <v>0</v>
      </c>
      <c r="AB78" s="131">
        <f>Seniori!AB30</f>
        <v>0</v>
      </c>
      <c r="AC78" s="131">
        <f>Seniori!AC30</f>
        <v>0</v>
      </c>
      <c r="AD78" s="131">
        <f>Seniori!AD30</f>
        <v>0</v>
      </c>
      <c r="AE78" s="131">
        <f>Seniori!AE30</f>
        <v>0</v>
      </c>
      <c r="AF78" s="131">
        <f>Seniori!AF30</f>
        <v>0</v>
      </c>
      <c r="AG78" s="131">
        <f>Seniori!AG30</f>
        <v>0</v>
      </c>
      <c r="AH78" s="131">
        <f>Seniori!AH30</f>
        <v>0</v>
      </c>
      <c r="AI78" s="131">
        <f>Seniori!AI30</f>
        <v>0</v>
      </c>
      <c r="AJ78" s="131">
        <f>Seniori!AJ30</f>
        <v>0</v>
      </c>
      <c r="AK78" s="131">
        <f>Seniori!AK30</f>
        <v>0</v>
      </c>
      <c r="AL78" s="131">
        <f>Seniori!AL30</f>
        <v>0</v>
      </c>
      <c r="AM78" s="131">
        <f>Seniori!AM30</f>
        <v>0</v>
      </c>
      <c r="AN78" s="131">
        <f>Seniori!AN30</f>
        <v>0</v>
      </c>
      <c r="AO78" s="131">
        <f>Seniori!AO30</f>
        <v>0</v>
      </c>
      <c r="AP78" s="131">
        <f>Seniori!AP30</f>
        <v>0</v>
      </c>
      <c r="AQ78" s="131">
        <f>Seniori!AQ30</f>
        <v>0</v>
      </c>
      <c r="AR78" s="131">
        <f>Seniori!AR30</f>
        <v>0</v>
      </c>
      <c r="AS78" s="131">
        <f>Seniori!AS30</f>
        <v>0</v>
      </c>
      <c r="AT78" s="131">
        <f>Seniori!AT30</f>
        <v>0</v>
      </c>
      <c r="AU78" s="131">
        <f>Seniori!AU30</f>
        <v>0</v>
      </c>
      <c r="AV78" s="131">
        <f>Seniori!AV30</f>
        <v>0</v>
      </c>
      <c r="AW78" s="131">
        <f>Seniori!AW30</f>
        <v>0</v>
      </c>
      <c r="AX78" s="131">
        <f>Seniori!AX30</f>
        <v>0</v>
      </c>
      <c r="AY78" s="131">
        <f>Seniori!AY30</f>
        <v>0</v>
      </c>
      <c r="AZ78" s="131">
        <f>Seniori!AZ30</f>
        <v>0</v>
      </c>
      <c r="BA78" s="131">
        <f>Seniori!BA30</f>
        <v>0</v>
      </c>
      <c r="BB78" s="131">
        <f>Seniori!BB30</f>
        <v>0</v>
      </c>
      <c r="BC78" s="131">
        <f>Seniori!BC30</f>
        <v>0</v>
      </c>
      <c r="BD78" s="131">
        <f>Seniori!BD30</f>
        <v>0</v>
      </c>
      <c r="BE78" s="131">
        <f>Seniori!BE30</f>
        <v>0</v>
      </c>
      <c r="BF78" s="131">
        <f>Seniori!BF30</f>
        <v>0</v>
      </c>
      <c r="BG78" s="131">
        <f>Seniori!BG30</f>
        <v>0</v>
      </c>
      <c r="BH78" s="131">
        <f>Seniori!BH30</f>
        <v>0</v>
      </c>
      <c r="BI78" s="131">
        <f>Seniori!BI30</f>
        <v>0</v>
      </c>
      <c r="BJ78" s="131">
        <f>Seniori!BJ30</f>
        <v>0</v>
      </c>
      <c r="BK78" s="131">
        <f>Seniori!BK30</f>
        <v>0</v>
      </c>
      <c r="BL78" s="131">
        <f>Seniori!BL30</f>
        <v>0</v>
      </c>
      <c r="BM78" s="131">
        <f>Seniori!BM30</f>
        <v>0</v>
      </c>
      <c r="BN78" s="131">
        <f>Seniori!BN30</f>
        <v>0</v>
      </c>
      <c r="BO78" s="131">
        <f>Seniori!BO30</f>
        <v>0</v>
      </c>
      <c r="BP78" s="131">
        <f>Seniori!BP30</f>
        <v>0</v>
      </c>
      <c r="BQ78" s="131">
        <f>Seniori!BQ30</f>
        <v>0</v>
      </c>
      <c r="BR78" s="131">
        <f>Seniori!BR30</f>
        <v>0</v>
      </c>
      <c r="BS78" s="131">
        <f>Seniori!BS30</f>
        <v>0</v>
      </c>
      <c r="BT78" s="131">
        <f>Seniori!BT30</f>
        <v>0</v>
      </c>
      <c r="BU78" s="131">
        <f>Seniori!BU30</f>
        <v>0</v>
      </c>
      <c r="BV78" s="131">
        <f>Seniori!BV30</f>
        <v>0</v>
      </c>
      <c r="BW78" s="131">
        <f>Seniori!BW30</f>
        <v>0</v>
      </c>
      <c r="BX78" s="131">
        <f>Seniori!BX30</f>
        <v>0</v>
      </c>
      <c r="BY78" s="131">
        <f>Seniori!BY30</f>
        <v>0</v>
      </c>
      <c r="BZ78" s="131">
        <f>Seniori!BZ30</f>
        <v>0</v>
      </c>
      <c r="CA78" s="131">
        <f>Seniori!CA30</f>
        <v>0</v>
      </c>
      <c r="CB78" s="131">
        <f>Seniori!CB30</f>
        <v>0</v>
      </c>
      <c r="CC78" s="131">
        <f>Seniori!CC30</f>
        <v>0</v>
      </c>
      <c r="CD78" s="131">
        <f>Seniori!CD30</f>
        <v>0</v>
      </c>
      <c r="CE78" s="131">
        <f>Seniori!CE30</f>
        <v>0</v>
      </c>
      <c r="CF78" s="131">
        <f>Seniori!CF30</f>
        <v>0</v>
      </c>
      <c r="CG78" s="131">
        <f>Seniori!CG30</f>
        <v>0</v>
      </c>
      <c r="CH78" s="131">
        <f>Seniori!CH30</f>
        <v>0</v>
      </c>
      <c r="CI78" s="131">
        <f>Seniori!CI30</f>
        <v>0</v>
      </c>
      <c r="CJ78" s="131">
        <f>Seniori!CJ30</f>
        <v>0</v>
      </c>
      <c r="CK78" s="131">
        <f>Seniori!CK30</f>
        <v>0</v>
      </c>
      <c r="CL78" s="131">
        <f>Seniori!CL30</f>
        <v>0</v>
      </c>
      <c r="CM78" s="131">
        <f>Seniori!CM30</f>
        <v>0</v>
      </c>
      <c r="CN78" s="131">
        <f>Seniori!CN30</f>
        <v>0</v>
      </c>
      <c r="CO78" s="131">
        <f>Seniori!CO30</f>
        <v>0</v>
      </c>
      <c r="CP78" s="131">
        <f>Seniori!CP30</f>
        <v>0</v>
      </c>
      <c r="CQ78" s="131">
        <f>Seniori!CQ30</f>
        <v>0</v>
      </c>
      <c r="CR78" s="131">
        <f>Seniori!CR30</f>
        <v>0</v>
      </c>
      <c r="CS78" s="131">
        <f>Seniori!CS30</f>
        <v>0</v>
      </c>
      <c r="CT78" s="131">
        <f>Seniori!CT30</f>
        <v>0</v>
      </c>
      <c r="CU78" s="131">
        <f>Seniori!CU30</f>
        <v>0</v>
      </c>
      <c r="CV78" s="131">
        <f>Seniori!CV30</f>
        <v>0</v>
      </c>
      <c r="CW78" s="131">
        <f>Seniori!CW30</f>
        <v>0</v>
      </c>
      <c r="CX78" s="131">
        <f>Seniori!CX30</f>
        <v>0</v>
      </c>
      <c r="CY78" s="131">
        <f>Seniori!CY30</f>
        <v>0</v>
      </c>
      <c r="CZ78" s="131">
        <f>Seniori!CZ30</f>
        <v>0</v>
      </c>
      <c r="DA78" s="131">
        <f>Seniori!DA30</f>
        <v>0</v>
      </c>
      <c r="DB78" s="131">
        <f>Seniori!DB30</f>
        <v>0</v>
      </c>
      <c r="DC78" s="131">
        <f>Seniori!DC30</f>
        <v>0</v>
      </c>
      <c r="DD78" s="131">
        <f>Seniori!DD30</f>
        <v>0</v>
      </c>
      <c r="DE78" s="131">
        <f>Seniori!DE30</f>
        <v>0</v>
      </c>
      <c r="DF78" s="131">
        <f>Seniori!DF30</f>
        <v>0</v>
      </c>
      <c r="DG78" s="131">
        <f>Seniori!DG30</f>
        <v>0</v>
      </c>
      <c r="DH78" s="131">
        <f>Seniori!DH30</f>
        <v>0</v>
      </c>
      <c r="DI78" s="131">
        <f>Seniori!DI30</f>
        <v>0</v>
      </c>
      <c r="DJ78" s="131">
        <f>Seniori!DJ30</f>
        <v>0</v>
      </c>
      <c r="DK78" s="131">
        <f>Seniori!DK30</f>
        <v>0</v>
      </c>
      <c r="DL78" s="131">
        <f>Seniori!DL30</f>
        <v>0</v>
      </c>
      <c r="DM78" s="131">
        <f>Seniori!DM30</f>
        <v>0</v>
      </c>
      <c r="DN78" s="131">
        <f>Seniori!DN30</f>
        <v>0</v>
      </c>
      <c r="DO78" s="131">
        <f>Seniori!DO30</f>
        <v>0</v>
      </c>
      <c r="DP78" s="131">
        <f>Seniori!DP30</f>
        <v>0</v>
      </c>
      <c r="DQ78" s="131">
        <f>Seniori!DQ30</f>
        <v>0</v>
      </c>
      <c r="DR78" s="131">
        <f>Seniori!DR30</f>
        <v>0</v>
      </c>
      <c r="DS78" s="131">
        <f>Seniori!DS30</f>
        <v>0</v>
      </c>
      <c r="DT78" s="131">
        <f>Seniori!DT30</f>
        <v>0</v>
      </c>
      <c r="DU78" s="131">
        <f>Seniori!DU30</f>
        <v>0</v>
      </c>
      <c r="DV78" s="131">
        <f>Seniori!DV30</f>
        <v>0</v>
      </c>
      <c r="DW78" s="131">
        <f>Seniori!DW30</f>
        <v>0</v>
      </c>
      <c r="DX78" s="131">
        <f>Seniori!DX30</f>
        <v>0</v>
      </c>
      <c r="DY78" s="131">
        <f>Seniori!DY30</f>
        <v>0</v>
      </c>
      <c r="DZ78" s="131">
        <f>Seniori!DZ30</f>
        <v>0</v>
      </c>
      <c r="EA78" s="131">
        <f>Seniori!EA30</f>
        <v>0</v>
      </c>
      <c r="EB78" s="131">
        <f>Seniori!EB30</f>
        <v>0</v>
      </c>
      <c r="EC78" s="131">
        <f>Seniori!EC30</f>
        <v>0</v>
      </c>
      <c r="ED78" s="131">
        <f>Seniori!ED30</f>
        <v>0</v>
      </c>
      <c r="EE78" s="131">
        <f>Seniori!EE30</f>
        <v>0</v>
      </c>
      <c r="EF78" s="131">
        <f>Seniori!EF30</f>
        <v>0</v>
      </c>
      <c r="EG78" s="131">
        <f>Seniori!EG30</f>
        <v>0</v>
      </c>
      <c r="EH78" s="131">
        <f>Seniori!EH30</f>
        <v>0</v>
      </c>
      <c r="EI78" s="131">
        <f>Seniori!EI30</f>
        <v>0</v>
      </c>
      <c r="EJ78" s="131">
        <f>Seniori!EJ30</f>
        <v>0</v>
      </c>
      <c r="EK78" s="131">
        <f>Seniori!EK30</f>
        <v>0</v>
      </c>
      <c r="EL78" s="131">
        <f>Seniori!EL30</f>
        <v>0</v>
      </c>
      <c r="EM78" s="131">
        <f>Seniori!EM30</f>
        <v>10</v>
      </c>
      <c r="EN78" s="131">
        <f>Seniori!EN30</f>
        <v>0</v>
      </c>
      <c r="EO78" s="131">
        <f>Seniori!EO30</f>
        <v>0</v>
      </c>
      <c r="EP78" s="131">
        <f>Seniori!EP30</f>
        <v>0</v>
      </c>
      <c r="EQ78" s="131">
        <f>Seniori!EQ30</f>
        <v>0</v>
      </c>
      <c r="ER78" s="131">
        <f>Seniori!ER30</f>
        <v>0</v>
      </c>
      <c r="ES78" s="131">
        <f>Seniori!ES30</f>
        <v>0</v>
      </c>
      <c r="ET78" s="131">
        <f>Seniori!ET30</f>
        <v>0</v>
      </c>
      <c r="EU78" s="131">
        <f>Seniori!EU30</f>
        <v>0</v>
      </c>
      <c r="EV78" s="131">
        <f>Seniori!EV30</f>
        <v>0</v>
      </c>
      <c r="EW78" s="131">
        <f>Seniori!EW30</f>
        <v>11</v>
      </c>
      <c r="EX78" s="131">
        <f>Seniori!EX30</f>
        <v>0</v>
      </c>
      <c r="EY78" s="131">
        <f>Seniori!EY30</f>
        <v>0</v>
      </c>
      <c r="EZ78" s="131">
        <f>Seniori!EZ30</f>
        <v>0</v>
      </c>
      <c r="FA78" s="131">
        <f>Seniori!FA30</f>
        <v>0</v>
      </c>
      <c r="FB78" s="131">
        <f>Seniori!FB30</f>
        <v>0</v>
      </c>
      <c r="FC78" s="131">
        <f>Seniori!FC30</f>
        <v>0</v>
      </c>
      <c r="FD78" s="131">
        <f>Seniori!FD30</f>
        <v>0</v>
      </c>
      <c r="FE78" s="131">
        <f>Seniori!FE30</f>
        <v>0</v>
      </c>
      <c r="FF78" s="131">
        <f>Seniori!FF30</f>
        <v>0</v>
      </c>
      <c r="FG78" s="131">
        <f>Seniori!FG30</f>
        <v>0</v>
      </c>
      <c r="FH78" s="131">
        <f>Seniori!FH30</f>
        <v>0</v>
      </c>
      <c r="FI78" s="131">
        <f>Seniori!FI30</f>
        <v>0</v>
      </c>
      <c r="FJ78" s="131">
        <f>Seniori!FJ30</f>
        <v>0</v>
      </c>
      <c r="FK78" s="131">
        <f>Seniori!FK30</f>
        <v>0</v>
      </c>
      <c r="FL78" s="131">
        <f>Seniori!FL30</f>
        <v>0</v>
      </c>
      <c r="FM78" s="131">
        <f>Seniori!FM30</f>
        <v>0</v>
      </c>
      <c r="FN78" s="131">
        <f>Seniori!FN30</f>
        <v>0</v>
      </c>
      <c r="FO78" s="131">
        <f>Seniori!FO30</f>
        <v>0</v>
      </c>
      <c r="FP78" s="131">
        <f>Seniori!FP30</f>
        <v>0</v>
      </c>
      <c r="FQ78" s="131">
        <f>Seniori!FQ30</f>
        <v>0</v>
      </c>
      <c r="FR78" s="131">
        <f>Seniori!FR30</f>
        <v>0</v>
      </c>
      <c r="FS78" s="131">
        <f>Seniori!FS30</f>
        <v>0</v>
      </c>
      <c r="FT78" s="131">
        <f>Seniori!FT30</f>
        <v>0</v>
      </c>
      <c r="FU78" s="131">
        <f>Seniori!FU30</f>
        <v>0</v>
      </c>
      <c r="FV78" s="131">
        <f>Seniori!FV30</f>
        <v>0</v>
      </c>
      <c r="FW78" s="131">
        <f>Seniori!FW30</f>
        <v>0</v>
      </c>
      <c r="FX78" s="131">
        <f>Seniori!FX30</f>
        <v>0</v>
      </c>
      <c r="FY78" s="131">
        <f>Seniori!FY30</f>
        <v>0</v>
      </c>
      <c r="FZ78" s="131">
        <f>Seniori!FZ30</f>
        <v>0</v>
      </c>
      <c r="GA78" s="131">
        <f>Seniori!GA30</f>
        <v>0</v>
      </c>
      <c r="GB78" s="131">
        <f>Seniori!GB30</f>
        <v>0</v>
      </c>
      <c r="GC78" s="131">
        <f>Seniori!GC30</f>
        <v>0</v>
      </c>
      <c r="GD78" s="131">
        <f>Seniori!GD30</f>
        <v>0</v>
      </c>
      <c r="GE78" s="131">
        <f>Seniori!GE30</f>
        <v>0</v>
      </c>
      <c r="GF78" s="131">
        <f>Seniori!GF30</f>
        <v>0</v>
      </c>
      <c r="GG78" s="131">
        <f>Seniori!GG30</f>
        <v>0</v>
      </c>
      <c r="GH78" s="131">
        <f>Seniori!GH30</f>
        <v>0</v>
      </c>
      <c r="GI78" s="131">
        <f>Seniori!GI30</f>
        <v>0</v>
      </c>
      <c r="GJ78" s="131">
        <f>Seniori!GJ30</f>
        <v>0</v>
      </c>
      <c r="GK78" s="131">
        <f>Seniori!GK30</f>
        <v>0</v>
      </c>
      <c r="GL78" s="131">
        <f>Seniori!GL30</f>
        <v>0</v>
      </c>
      <c r="GM78" s="131">
        <f>Seniori!GM30</f>
        <v>0</v>
      </c>
      <c r="GN78" s="131">
        <f>Seniori!GN30</f>
        <v>0</v>
      </c>
      <c r="GO78" s="131">
        <f>Seniori!GO30</f>
        <v>0</v>
      </c>
      <c r="GP78" s="131">
        <f>Seniori!GP30</f>
        <v>0</v>
      </c>
      <c r="GQ78" s="131">
        <f>Seniori!GQ30</f>
        <v>0</v>
      </c>
      <c r="GR78" s="131">
        <f>Seniori!GR30</f>
        <v>0</v>
      </c>
      <c r="GS78" s="131">
        <f>Seniori!GS30</f>
        <v>0</v>
      </c>
      <c r="GT78" s="131">
        <f>Seniori!GT30</f>
        <v>0</v>
      </c>
      <c r="GU78" s="131">
        <f>Seniori!GU30</f>
        <v>0</v>
      </c>
      <c r="GV78" s="131">
        <f>Seniori!GV30</f>
        <v>0</v>
      </c>
      <c r="GW78" s="131">
        <f>Seniori!GW30</f>
        <v>0</v>
      </c>
      <c r="GX78" s="131">
        <f>Seniori!GX30</f>
        <v>0</v>
      </c>
      <c r="GY78" s="131">
        <f>Seniori!GY30</f>
        <v>0</v>
      </c>
      <c r="GZ78" s="131">
        <f>Seniori!GZ30</f>
        <v>0</v>
      </c>
      <c r="HA78" s="131">
        <f>Seniori!HA30</f>
        <v>0</v>
      </c>
      <c r="HB78" s="131">
        <f>Seniori!HB30</f>
        <v>0</v>
      </c>
      <c r="HC78" s="131">
        <f>Seniori!HC30</f>
        <v>0</v>
      </c>
      <c r="HD78" s="131">
        <f>Seniori!HD30</f>
        <v>0</v>
      </c>
      <c r="HE78" s="131">
        <f>Seniori!HE30</f>
        <v>0</v>
      </c>
      <c r="HF78" s="131">
        <f>Seniori!HF30</f>
        <v>0</v>
      </c>
      <c r="HG78" s="131">
        <f>Seniori!HG30</f>
        <v>0</v>
      </c>
      <c r="HH78" s="131">
        <f>Seniori!HH30</f>
        <v>0</v>
      </c>
      <c r="HI78" s="131">
        <f>Seniori!HI30</f>
        <v>0</v>
      </c>
      <c r="HJ78" s="131">
        <f>Seniori!HJ30</f>
        <v>0</v>
      </c>
      <c r="HK78" s="131">
        <f>Seniori!HK30</f>
        <v>0</v>
      </c>
      <c r="HL78" s="131">
        <f>Seniori!HL30</f>
        <v>0</v>
      </c>
      <c r="HM78" s="131">
        <f>Seniori!HM30</f>
        <v>0</v>
      </c>
      <c r="HN78" s="131">
        <f>Seniori!HN30</f>
        <v>0</v>
      </c>
      <c r="HO78" s="131">
        <f>Seniori!HO30</f>
        <v>0</v>
      </c>
      <c r="HP78" s="131">
        <f>Seniori!HP30</f>
        <v>0</v>
      </c>
      <c r="HQ78" s="131">
        <f>Seniori!HQ30</f>
        <v>0</v>
      </c>
      <c r="HR78" s="131">
        <f>Seniori!HR30</f>
        <v>0</v>
      </c>
      <c r="HS78" s="131">
        <f>Seniori!HS30</f>
        <v>0</v>
      </c>
      <c r="HT78" s="131">
        <f>Seniori!HT30</f>
        <v>0</v>
      </c>
      <c r="HU78" s="131">
        <f>Seniori!HU30</f>
        <v>0</v>
      </c>
      <c r="HV78" s="131">
        <f>Seniori!HV30</f>
        <v>0</v>
      </c>
      <c r="HW78" s="131">
        <f>Seniori!HW30</f>
        <v>0</v>
      </c>
      <c r="HX78" s="131">
        <f>Seniori!HX30</f>
        <v>0</v>
      </c>
      <c r="HY78" s="131">
        <f>Seniori!HY30</f>
        <v>0</v>
      </c>
      <c r="HZ78" s="131">
        <f>Seniori!HZ30</f>
        <v>0</v>
      </c>
      <c r="IA78" s="131">
        <f>Seniori!IA30</f>
        <v>0</v>
      </c>
      <c r="IB78" s="131">
        <f>Seniori!IB30</f>
        <v>0</v>
      </c>
      <c r="IC78" s="131">
        <f>Seniori!IC30</f>
        <v>0</v>
      </c>
      <c r="ID78" s="131">
        <f>Seniori!ID30</f>
        <v>0</v>
      </c>
      <c r="IE78" s="131">
        <f>Seniori!IE30</f>
        <v>0</v>
      </c>
      <c r="IF78" s="131">
        <f>Seniori!IF30</f>
        <v>0</v>
      </c>
      <c r="IG78" s="131">
        <f>Seniori!IG30</f>
        <v>0</v>
      </c>
      <c r="IH78" s="131">
        <f>Seniori!IH30</f>
        <v>0</v>
      </c>
      <c r="II78" s="131">
        <f>Seniori!II30</f>
        <v>0</v>
      </c>
      <c r="IJ78" s="131">
        <f>Seniori!IJ30</f>
        <v>0</v>
      </c>
      <c r="IK78" s="131">
        <f>Seniori!IK30</f>
        <v>0</v>
      </c>
      <c r="IL78" s="131">
        <f>Seniori!IL30</f>
        <v>0</v>
      </c>
      <c r="IM78" s="131">
        <f>Seniori!IM30</f>
        <v>0</v>
      </c>
      <c r="IN78" s="131">
        <f>Seniori!IN30</f>
        <v>0</v>
      </c>
      <c r="IO78" s="131">
        <f>Seniori!IO30</f>
        <v>0</v>
      </c>
      <c r="IP78" s="131">
        <f>Seniori!IP30</f>
        <v>0</v>
      </c>
      <c r="IQ78" s="131">
        <f>Seniori!IQ30</f>
        <v>0</v>
      </c>
      <c r="IR78" s="131">
        <f>Seniori!IR30</f>
        <v>0</v>
      </c>
      <c r="IS78" s="131">
        <f>Seniori!IS30</f>
        <v>0</v>
      </c>
      <c r="IT78" s="131">
        <f>Seniori!IT30</f>
        <v>0</v>
      </c>
      <c r="IU78" s="131">
        <f>Seniori!IU30</f>
        <v>0</v>
      </c>
      <c r="IV78" s="131">
        <f>Seniori!IV30</f>
        <v>0</v>
      </c>
      <c r="IW78" s="131">
        <f>Seniori!IW30</f>
        <v>0</v>
      </c>
      <c r="IX78" s="131">
        <f>Seniori!IX30</f>
        <v>0</v>
      </c>
      <c r="IY78" s="131">
        <f>Seniori!IY30</f>
        <v>0</v>
      </c>
      <c r="IZ78" s="131">
        <f>Seniori!IZ30</f>
        <v>0</v>
      </c>
      <c r="JA78" s="131">
        <f>Seniori!JA30</f>
        <v>0</v>
      </c>
      <c r="JB78" s="131">
        <f>Seniori!JB30</f>
        <v>0</v>
      </c>
      <c r="JC78" s="131">
        <f>Seniori!JC30</f>
        <v>0</v>
      </c>
      <c r="JD78" s="131">
        <f>Seniori!JD30</f>
        <v>0</v>
      </c>
      <c r="JE78" s="131">
        <f>Seniori!JE30</f>
        <v>0</v>
      </c>
      <c r="JF78" s="131">
        <f>Seniori!JF30</f>
        <v>0</v>
      </c>
      <c r="JG78" s="131">
        <f>Seniori!JG30</f>
        <v>0</v>
      </c>
      <c r="JH78" s="131">
        <f>Seniori!JH30</f>
        <v>0</v>
      </c>
      <c r="JI78" s="131">
        <f>Seniori!JI30</f>
        <v>0</v>
      </c>
      <c r="JJ78" s="131">
        <f>Seniori!JJ30</f>
        <v>0</v>
      </c>
      <c r="JK78" s="131">
        <f>Seniori!JK30</f>
        <v>0</v>
      </c>
      <c r="JL78" s="131">
        <f>Seniori!JL30</f>
        <v>0</v>
      </c>
      <c r="JM78" s="131">
        <f>Seniori!JM30</f>
        <v>0</v>
      </c>
      <c r="JN78" s="131">
        <f>Seniori!JN30</f>
        <v>0</v>
      </c>
      <c r="JO78" s="131">
        <f>Seniori!JO30</f>
        <v>0</v>
      </c>
      <c r="JP78" s="131">
        <f>Seniori!JP30</f>
        <v>0</v>
      </c>
      <c r="JQ78" s="131">
        <f>Seniori!JQ30</f>
        <v>0</v>
      </c>
      <c r="JR78" s="131">
        <f>Seniori!JR30</f>
        <v>0</v>
      </c>
      <c r="JS78" s="131">
        <f>Seniori!JS30</f>
        <v>0</v>
      </c>
      <c r="JT78" s="131">
        <f>Seniori!JT30</f>
        <v>0</v>
      </c>
      <c r="JU78" s="131">
        <f>Seniori!JU30</f>
        <v>0</v>
      </c>
      <c r="JV78" s="131">
        <f>Seniori!JV30</f>
        <v>0</v>
      </c>
      <c r="JW78" s="131">
        <f>Seniori!JW30</f>
        <v>0</v>
      </c>
      <c r="JX78" s="131">
        <f>Seniori!JX30</f>
        <v>0</v>
      </c>
      <c r="JY78" s="131">
        <f>Seniori!JY30</f>
        <v>0</v>
      </c>
      <c r="JZ78" s="131">
        <f>Seniori!JZ30</f>
        <v>0</v>
      </c>
      <c r="KA78" s="131">
        <f>Seniori!KA30</f>
        <v>0</v>
      </c>
      <c r="KB78" s="131">
        <f>Seniori!KB30</f>
        <v>0</v>
      </c>
      <c r="KC78" s="131">
        <f>Seniori!KC30</f>
        <v>0</v>
      </c>
      <c r="KD78" s="131">
        <f>Seniori!KD30</f>
        <v>0</v>
      </c>
      <c r="KE78" s="131">
        <f>Seniori!KE30</f>
        <v>0</v>
      </c>
      <c r="KF78" s="131">
        <f>Seniori!KF30</f>
        <v>0</v>
      </c>
      <c r="KG78" s="131">
        <f>Seniori!KG30</f>
        <v>0</v>
      </c>
      <c r="KH78" s="131">
        <f>Seniori!KH30</f>
        <v>0</v>
      </c>
      <c r="KI78" s="131">
        <f>Seniori!KI30</f>
        <v>0</v>
      </c>
      <c r="KJ78" s="131">
        <f>Seniori!KJ30</f>
        <v>0</v>
      </c>
      <c r="KK78" s="131">
        <f>Seniori!KK30</f>
        <v>0</v>
      </c>
      <c r="KL78" s="131">
        <f>Seniori!KL30</f>
        <v>0</v>
      </c>
      <c r="KM78" s="131">
        <f>Seniori!KM30</f>
        <v>0</v>
      </c>
      <c r="KN78" s="131">
        <f>Seniori!KN30</f>
        <v>0</v>
      </c>
      <c r="KO78" s="131">
        <f>Seniori!KO30</f>
        <v>0</v>
      </c>
      <c r="KP78" s="131">
        <f>Seniori!KP30</f>
        <v>0</v>
      </c>
      <c r="KQ78" s="131">
        <f>Seniori!KQ30</f>
        <v>0</v>
      </c>
      <c r="KR78" s="131">
        <f>Seniori!KR30</f>
        <v>0</v>
      </c>
      <c r="KS78" s="131">
        <f>Seniori!KS30</f>
        <v>0</v>
      </c>
      <c r="KT78" s="131">
        <f>Seniori!KT30</f>
        <v>0</v>
      </c>
      <c r="KU78" s="131">
        <f>Seniori!KU30</f>
        <v>0</v>
      </c>
      <c r="KV78" s="131">
        <f>Seniori!KV30</f>
        <v>0</v>
      </c>
      <c r="KW78" s="131">
        <f>Seniori!KW30</f>
        <v>0</v>
      </c>
      <c r="KX78" s="131">
        <f>Seniori!KX30</f>
        <v>0</v>
      </c>
      <c r="KY78" s="131">
        <f>Seniori!KY30</f>
        <v>0</v>
      </c>
      <c r="KZ78" s="131">
        <f>Seniori!KZ30</f>
        <v>0</v>
      </c>
      <c r="LA78" s="131">
        <f>Seniori!LA30</f>
        <v>0</v>
      </c>
      <c r="LB78" s="131">
        <f>Seniori!LB30</f>
        <v>0</v>
      </c>
      <c r="LC78" s="131">
        <f>Seniori!LC30</f>
        <v>0</v>
      </c>
      <c r="LD78" s="131">
        <f>Seniori!LD30</f>
        <v>0</v>
      </c>
      <c r="LE78" s="131">
        <f>Seniori!LE30</f>
        <v>0</v>
      </c>
      <c r="LF78" s="131">
        <f>Seniori!LF30</f>
        <v>0</v>
      </c>
      <c r="LG78" s="131">
        <f>Seniori!LG30</f>
        <v>0</v>
      </c>
      <c r="LH78" s="131">
        <f>Seniori!LH30</f>
        <v>0</v>
      </c>
      <c r="LI78" s="131">
        <f>Seniori!LI30</f>
        <v>0</v>
      </c>
      <c r="LJ78" s="131">
        <f>Seniori!LJ30</f>
        <v>0</v>
      </c>
      <c r="LK78" s="131">
        <f>Seniori!LK30</f>
        <v>0</v>
      </c>
      <c r="LL78" s="131">
        <f>Seniori!LL30</f>
        <v>0</v>
      </c>
      <c r="LM78" s="131">
        <f>Seniori!LM30</f>
        <v>0</v>
      </c>
      <c r="LN78" s="131">
        <f>Seniori!LN30</f>
        <v>0</v>
      </c>
      <c r="LO78" s="131">
        <f>Seniori!LO30</f>
        <v>0</v>
      </c>
      <c r="LP78" s="131">
        <f>Seniori!LP30</f>
        <v>0</v>
      </c>
      <c r="LQ78" s="131">
        <f>Seniori!LQ30</f>
        <v>0</v>
      </c>
      <c r="LR78" s="131">
        <f>Seniori!LR30</f>
        <v>0</v>
      </c>
      <c r="LS78" s="131">
        <f>Seniori!LS30</f>
        <v>0</v>
      </c>
      <c r="LT78" s="131">
        <f>Seniori!LT30</f>
        <v>0</v>
      </c>
      <c r="LU78" s="131">
        <f>Seniori!LU30</f>
        <v>0</v>
      </c>
      <c r="LV78" s="131">
        <f>Seniori!LV30</f>
        <v>0</v>
      </c>
      <c r="LW78" s="131">
        <f>Seniori!LW30</f>
        <v>0</v>
      </c>
      <c r="LX78" s="131">
        <f>Seniori!LX30</f>
        <v>0</v>
      </c>
      <c r="LY78" s="131">
        <f>Seniori!LY30</f>
        <v>0</v>
      </c>
      <c r="LZ78" s="131">
        <f>Seniori!LZ30</f>
        <v>0</v>
      </c>
      <c r="MA78" s="131">
        <f>Seniori!MA30</f>
        <v>0</v>
      </c>
      <c r="MB78" s="131">
        <f>Seniori!MB30</f>
        <v>0</v>
      </c>
      <c r="MC78" s="131">
        <f>Seniori!MC30</f>
        <v>0</v>
      </c>
      <c r="MD78" s="131">
        <f>Seniori!MD30</f>
        <v>0</v>
      </c>
      <c r="ME78" s="131">
        <f>Seniori!ME30</f>
        <v>0</v>
      </c>
    </row>
    <row r="79" spans="1:343" s="1" customFormat="1" ht="18" customHeight="1" x14ac:dyDescent="0.2">
      <c r="A79" s="12">
        <v>67</v>
      </c>
      <c r="B79" s="11" t="s">
        <v>555</v>
      </c>
      <c r="C79" s="1">
        <v>12104</v>
      </c>
      <c r="D79" s="1">
        <v>2007</v>
      </c>
      <c r="E79" s="4" t="s">
        <v>263</v>
      </c>
      <c r="F79" s="1">
        <v>9134</v>
      </c>
      <c r="G79" s="9" t="s">
        <v>220</v>
      </c>
      <c r="H79" s="4" t="s">
        <v>34</v>
      </c>
      <c r="I79" s="1">
        <f>SUM(K79:ME79)</f>
        <v>18</v>
      </c>
      <c r="J79" s="39">
        <f>Tabuľka3[[#This Row],[Stĺpec9]]</f>
        <v>18</v>
      </c>
      <c r="K79" s="131">
        <f>Juniori!K31</f>
        <v>0</v>
      </c>
      <c r="L79" s="131">
        <f>Juniori!L31</f>
        <v>0</v>
      </c>
      <c r="M79" s="131">
        <f>Juniori!M31</f>
        <v>0</v>
      </c>
      <c r="N79" s="131">
        <f>Juniori!N31</f>
        <v>0</v>
      </c>
      <c r="O79" s="131">
        <f>Juniori!O31</f>
        <v>0</v>
      </c>
      <c r="P79" s="131">
        <f>Juniori!P31</f>
        <v>0</v>
      </c>
      <c r="Q79" s="131">
        <f>Juniori!Q31</f>
        <v>0</v>
      </c>
      <c r="R79" s="131">
        <f>Juniori!R31</f>
        <v>0</v>
      </c>
      <c r="S79" s="131">
        <f>Juniori!S31</f>
        <v>0</v>
      </c>
      <c r="T79" s="131">
        <f>Juniori!T31</f>
        <v>0</v>
      </c>
      <c r="U79" s="131">
        <f>Juniori!U31</f>
        <v>0</v>
      </c>
      <c r="V79" s="131">
        <f>Juniori!V31</f>
        <v>0</v>
      </c>
      <c r="W79" s="131">
        <f>Juniori!W31</f>
        <v>0</v>
      </c>
      <c r="X79" s="131">
        <f>Juniori!X31</f>
        <v>0</v>
      </c>
      <c r="Y79" s="131">
        <f>Juniori!Y31</f>
        <v>0</v>
      </c>
      <c r="Z79" s="131">
        <f>Juniori!Z31</f>
        <v>0</v>
      </c>
      <c r="AA79" s="131">
        <f>Juniori!AA31</f>
        <v>0</v>
      </c>
      <c r="AB79" s="131">
        <f>Juniori!AB31</f>
        <v>0</v>
      </c>
      <c r="AC79" s="131">
        <f>Juniori!AC31</f>
        <v>0</v>
      </c>
      <c r="AD79" s="131">
        <f>Juniori!AD31</f>
        <v>0</v>
      </c>
      <c r="AE79" s="131">
        <f>Juniori!AE31</f>
        <v>0</v>
      </c>
      <c r="AF79" s="131">
        <f>Juniori!AF31</f>
        <v>0</v>
      </c>
      <c r="AG79" s="131">
        <f>Juniori!AG31</f>
        <v>0</v>
      </c>
      <c r="AH79" s="131">
        <f>Juniori!AH31</f>
        <v>0</v>
      </c>
      <c r="AI79" s="131">
        <f>Juniori!AI31</f>
        <v>0</v>
      </c>
      <c r="AJ79" s="131">
        <f>Juniori!AJ31</f>
        <v>0</v>
      </c>
      <c r="AK79" s="131">
        <f>Juniori!AK31</f>
        <v>0</v>
      </c>
      <c r="AL79" s="131">
        <f>Juniori!AL31</f>
        <v>0</v>
      </c>
      <c r="AM79" s="131">
        <f>Juniori!AM31</f>
        <v>0</v>
      </c>
      <c r="AN79" s="131">
        <f>Juniori!AN31</f>
        <v>0</v>
      </c>
      <c r="AO79" s="131">
        <f>Juniori!AO31</f>
        <v>0</v>
      </c>
      <c r="AP79" s="131">
        <f>Juniori!AP31</f>
        <v>0</v>
      </c>
      <c r="AQ79" s="131">
        <f>Juniori!AQ31</f>
        <v>0</v>
      </c>
      <c r="AR79" s="131">
        <f>Juniori!AR31</f>
        <v>0</v>
      </c>
      <c r="AS79" s="131">
        <f>Juniori!AS31</f>
        <v>0</v>
      </c>
      <c r="AT79" s="131">
        <f>Juniori!AT31</f>
        <v>0</v>
      </c>
      <c r="AU79" s="131">
        <f>Juniori!AU31</f>
        <v>0</v>
      </c>
      <c r="AV79" s="131">
        <f>Juniori!AV31</f>
        <v>0</v>
      </c>
      <c r="AW79" s="131">
        <f>Juniori!AW31</f>
        <v>0</v>
      </c>
      <c r="AX79" s="131">
        <f>Juniori!AX31</f>
        <v>0</v>
      </c>
      <c r="AY79" s="131">
        <f>Juniori!AY31</f>
        <v>0</v>
      </c>
      <c r="AZ79" s="131">
        <f>Juniori!AZ31</f>
        <v>0</v>
      </c>
      <c r="BA79" s="131">
        <f>Juniori!BA31</f>
        <v>0</v>
      </c>
      <c r="BB79" s="131">
        <f>Juniori!BB31</f>
        <v>0</v>
      </c>
      <c r="BC79" s="131">
        <f>Juniori!BC31</f>
        <v>0</v>
      </c>
      <c r="BD79" s="131">
        <f>Juniori!BD31</f>
        <v>0</v>
      </c>
      <c r="BE79" s="131">
        <f>Juniori!BE31</f>
        <v>0</v>
      </c>
      <c r="BF79" s="131">
        <f>Juniori!BF31</f>
        <v>0</v>
      </c>
      <c r="BG79" s="131">
        <f>Juniori!BG31</f>
        <v>0</v>
      </c>
      <c r="BH79" s="131">
        <f>Juniori!BH31</f>
        <v>0</v>
      </c>
      <c r="BI79" s="131">
        <f>Juniori!BI31</f>
        <v>0</v>
      </c>
      <c r="BJ79" s="131">
        <f>Juniori!BJ31</f>
        <v>0</v>
      </c>
      <c r="BK79" s="131">
        <f>Juniori!BK31</f>
        <v>0</v>
      </c>
      <c r="BL79" s="131">
        <f>Juniori!BL31</f>
        <v>0</v>
      </c>
      <c r="BM79" s="131">
        <f>Juniori!BM31</f>
        <v>0</v>
      </c>
      <c r="BN79" s="131">
        <f>Juniori!BN31</f>
        <v>0</v>
      </c>
      <c r="BO79" s="131">
        <f>Juniori!BO31</f>
        <v>0</v>
      </c>
      <c r="BP79" s="131">
        <f>Juniori!BP31</f>
        <v>0</v>
      </c>
      <c r="BQ79" s="131">
        <f>Juniori!BQ31</f>
        <v>0</v>
      </c>
      <c r="BR79" s="131">
        <f>Juniori!BR31</f>
        <v>0</v>
      </c>
      <c r="BS79" s="131">
        <f>Juniori!BS31</f>
        <v>0</v>
      </c>
      <c r="BT79" s="131">
        <f>Juniori!BT31</f>
        <v>0</v>
      </c>
      <c r="BU79" s="131">
        <f>Juniori!BU31</f>
        <v>0</v>
      </c>
      <c r="BV79" s="131">
        <f>Juniori!BV31</f>
        <v>0</v>
      </c>
      <c r="BW79" s="131">
        <f>Juniori!BW31</f>
        <v>0</v>
      </c>
      <c r="BX79" s="131">
        <f>Juniori!BX31</f>
        <v>0</v>
      </c>
      <c r="BY79" s="131">
        <f>Juniori!BY31</f>
        <v>0</v>
      </c>
      <c r="BZ79" s="131">
        <f>Juniori!BZ31</f>
        <v>0</v>
      </c>
      <c r="CA79" s="131">
        <f>Juniori!CA31</f>
        <v>0</v>
      </c>
      <c r="CB79" s="131">
        <f>Juniori!CB31</f>
        <v>0</v>
      </c>
      <c r="CC79" s="131">
        <f>Juniori!CC31</f>
        <v>0</v>
      </c>
      <c r="CD79" s="131">
        <f>Juniori!CD31</f>
        <v>0</v>
      </c>
      <c r="CE79" s="131">
        <f>Juniori!CE31</f>
        <v>0</v>
      </c>
      <c r="CF79" s="131">
        <f>Juniori!CF31</f>
        <v>0</v>
      </c>
      <c r="CG79" s="131">
        <f>Juniori!CG31</f>
        <v>0</v>
      </c>
      <c r="CH79" s="131">
        <f>Juniori!CH31</f>
        <v>0</v>
      </c>
      <c r="CI79" s="131">
        <f>Juniori!CI31</f>
        <v>0</v>
      </c>
      <c r="CJ79" s="131">
        <f>Juniori!CJ31</f>
        <v>0</v>
      </c>
      <c r="CK79" s="131">
        <f>Juniori!CK31</f>
        <v>0</v>
      </c>
      <c r="CL79" s="131">
        <f>Juniori!CL31</f>
        <v>0</v>
      </c>
      <c r="CM79" s="131">
        <f>Juniori!CM31</f>
        <v>0</v>
      </c>
      <c r="CN79" s="131">
        <f>Juniori!CN31</f>
        <v>0</v>
      </c>
      <c r="CO79" s="131">
        <f>Juniori!CO31</f>
        <v>0</v>
      </c>
      <c r="CP79" s="131">
        <f>Juniori!CP31</f>
        <v>0</v>
      </c>
      <c r="CQ79" s="131">
        <f>Juniori!CQ31</f>
        <v>0</v>
      </c>
      <c r="CR79" s="131">
        <f>Juniori!CR31</f>
        <v>0</v>
      </c>
      <c r="CS79" s="131">
        <f>Juniori!CS31</f>
        <v>0</v>
      </c>
      <c r="CT79" s="131">
        <f>Juniori!CT31</f>
        <v>0</v>
      </c>
      <c r="CU79" s="131">
        <f>Juniori!CU31</f>
        <v>0</v>
      </c>
      <c r="CV79" s="131">
        <f>Juniori!CV31</f>
        <v>0</v>
      </c>
      <c r="CW79" s="131">
        <f>Juniori!CW31</f>
        <v>0</v>
      </c>
      <c r="CX79" s="131">
        <f>Juniori!CX31</f>
        <v>0</v>
      </c>
      <c r="CY79" s="131">
        <f>Juniori!CY31</f>
        <v>0</v>
      </c>
      <c r="CZ79" s="131">
        <f>Juniori!CZ31</f>
        <v>0</v>
      </c>
      <c r="DA79" s="131">
        <f>Juniori!DA31</f>
        <v>0</v>
      </c>
      <c r="DB79" s="131">
        <f>Juniori!DB31</f>
        <v>0</v>
      </c>
      <c r="DC79" s="131">
        <f>Juniori!DC31</f>
        <v>0</v>
      </c>
      <c r="DD79" s="131">
        <f>Juniori!DD31</f>
        <v>0</v>
      </c>
      <c r="DE79" s="131">
        <f>Juniori!DE31</f>
        <v>0</v>
      </c>
      <c r="DF79" s="131">
        <f>Juniori!DF31</f>
        <v>0</v>
      </c>
      <c r="DG79" s="131">
        <f>Juniori!DG31</f>
        <v>0</v>
      </c>
      <c r="DH79" s="131">
        <f>Juniori!DH31</f>
        <v>0</v>
      </c>
      <c r="DI79" s="131">
        <f>Juniori!DI31</f>
        <v>0</v>
      </c>
      <c r="DJ79" s="131">
        <f>Juniori!DJ31</f>
        <v>0</v>
      </c>
      <c r="DK79" s="131">
        <f>Juniori!DK31</f>
        <v>0</v>
      </c>
      <c r="DL79" s="131">
        <f>Juniori!DL31</f>
        <v>0</v>
      </c>
      <c r="DM79" s="131">
        <f>Juniori!DM31</f>
        <v>0</v>
      </c>
      <c r="DN79" s="131">
        <f>Juniori!DN31</f>
        <v>0</v>
      </c>
      <c r="DO79" s="131">
        <f>Juniori!DO31</f>
        <v>0</v>
      </c>
      <c r="DP79" s="131">
        <f>Juniori!DP31</f>
        <v>0</v>
      </c>
      <c r="DQ79" s="131">
        <f>Juniori!DQ31</f>
        <v>0</v>
      </c>
      <c r="DR79" s="131">
        <f>Juniori!DR31</f>
        <v>0</v>
      </c>
      <c r="DS79" s="131">
        <f>Juniori!DS31</f>
        <v>0</v>
      </c>
      <c r="DT79" s="131">
        <f>Juniori!DT31</f>
        <v>0</v>
      </c>
      <c r="DU79" s="131">
        <f>Juniori!DU31</f>
        <v>0</v>
      </c>
      <c r="DV79" s="131">
        <f>Juniori!DV31</f>
        <v>0</v>
      </c>
      <c r="DW79" s="131">
        <f>Juniori!DW31</f>
        <v>0</v>
      </c>
      <c r="DX79" s="131">
        <f>Juniori!DX31</f>
        <v>0</v>
      </c>
      <c r="DY79" s="131">
        <f>Juniori!DY31</f>
        <v>0</v>
      </c>
      <c r="DZ79" s="131">
        <f>Juniori!DZ31</f>
        <v>0</v>
      </c>
      <c r="EA79" s="131">
        <f>Juniori!EA31</f>
        <v>0</v>
      </c>
      <c r="EB79" s="131">
        <f>Juniori!EB31</f>
        <v>0</v>
      </c>
      <c r="EC79" s="131">
        <f>Juniori!EC31</f>
        <v>0</v>
      </c>
      <c r="ED79" s="131">
        <f>Juniori!ED31</f>
        <v>0</v>
      </c>
      <c r="EE79" s="131">
        <f>Juniori!EE31</f>
        <v>0</v>
      </c>
      <c r="EF79" s="131">
        <f>Juniori!EF31</f>
        <v>0</v>
      </c>
      <c r="EG79" s="131">
        <f>Juniori!EG31</f>
        <v>0</v>
      </c>
      <c r="EH79" s="131">
        <f>Juniori!EH31</f>
        <v>0</v>
      </c>
      <c r="EI79" s="131">
        <f>Juniori!EI31</f>
        <v>0</v>
      </c>
      <c r="EJ79" s="131">
        <f>Juniori!EJ31</f>
        <v>0</v>
      </c>
      <c r="EK79" s="131">
        <f>Juniori!EK31</f>
        <v>0</v>
      </c>
      <c r="EL79" s="131">
        <f>Juniori!EL31</f>
        <v>0</v>
      </c>
      <c r="EM79" s="131">
        <f>Juniori!EM31</f>
        <v>0</v>
      </c>
      <c r="EN79" s="131">
        <f>Juniori!EN31</f>
        <v>0</v>
      </c>
      <c r="EO79" s="131">
        <f>Juniori!EO31</f>
        <v>0</v>
      </c>
      <c r="EP79" s="131">
        <f>Juniori!EP31</f>
        <v>0</v>
      </c>
      <c r="EQ79" s="131">
        <f>Juniori!EQ31</f>
        <v>0</v>
      </c>
      <c r="ER79" s="131">
        <f>Juniori!ER31</f>
        <v>0</v>
      </c>
      <c r="ES79" s="131">
        <f>Juniori!ES31</f>
        <v>0</v>
      </c>
      <c r="ET79" s="131">
        <f>Juniori!ET31</f>
        <v>0</v>
      </c>
      <c r="EU79" s="131">
        <f>Juniori!EU31</f>
        <v>0</v>
      </c>
      <c r="EV79" s="131">
        <f>Juniori!EV31</f>
        <v>0</v>
      </c>
      <c r="EW79" s="131">
        <f>Juniori!EW31</f>
        <v>0</v>
      </c>
      <c r="EX79" s="131">
        <f>Juniori!EX31</f>
        <v>0</v>
      </c>
      <c r="EY79" s="131">
        <f>Juniori!EY31</f>
        <v>0</v>
      </c>
      <c r="EZ79" s="131">
        <f>Juniori!EZ31</f>
        <v>0</v>
      </c>
      <c r="FA79" s="131">
        <f>Juniori!FA31</f>
        <v>0</v>
      </c>
      <c r="FB79" s="131">
        <f>Juniori!FB31</f>
        <v>0</v>
      </c>
      <c r="FC79" s="131">
        <f>Juniori!FC31</f>
        <v>0</v>
      </c>
      <c r="FD79" s="131">
        <f>Juniori!FD31</f>
        <v>0</v>
      </c>
      <c r="FE79" s="131">
        <f>Juniori!FE31</f>
        <v>0</v>
      </c>
      <c r="FF79" s="131">
        <f>Juniori!FF31</f>
        <v>0</v>
      </c>
      <c r="FG79" s="131">
        <f>Juniori!FG31</f>
        <v>0</v>
      </c>
      <c r="FH79" s="131">
        <f>Juniori!FH31</f>
        <v>0</v>
      </c>
      <c r="FI79" s="131">
        <f>Juniori!FI31</f>
        <v>0</v>
      </c>
      <c r="FJ79" s="131">
        <f>Juniori!FJ31</f>
        <v>0</v>
      </c>
      <c r="FK79" s="131">
        <f>Juniori!FK31</f>
        <v>0</v>
      </c>
      <c r="FL79" s="131">
        <f>Juniori!FL31</f>
        <v>0</v>
      </c>
      <c r="FM79" s="131">
        <f>Juniori!FM31</f>
        <v>0</v>
      </c>
      <c r="FN79" s="131">
        <f>Juniori!FN31</f>
        <v>0</v>
      </c>
      <c r="FO79" s="131">
        <f>Juniori!FO31</f>
        <v>0</v>
      </c>
      <c r="FP79" s="131">
        <f>Juniori!FP31</f>
        <v>0</v>
      </c>
      <c r="FQ79" s="131">
        <f>Juniori!FQ31</f>
        <v>0</v>
      </c>
      <c r="FR79" s="131">
        <f>Juniori!FR31</f>
        <v>0</v>
      </c>
      <c r="FS79" s="131">
        <f>Juniori!FS31</f>
        <v>0</v>
      </c>
      <c r="FT79" s="131">
        <f>Juniori!FT31</f>
        <v>0</v>
      </c>
      <c r="FU79" s="131">
        <f>Juniori!FU31</f>
        <v>0</v>
      </c>
      <c r="FV79" s="131">
        <f>Juniori!FV31</f>
        <v>0</v>
      </c>
      <c r="FW79" s="131">
        <f>Juniori!FW31</f>
        <v>0</v>
      </c>
      <c r="FX79" s="131">
        <f>Juniori!FX31</f>
        <v>0</v>
      </c>
      <c r="FY79" s="131">
        <f>Juniori!FY31</f>
        <v>0</v>
      </c>
      <c r="FZ79" s="131">
        <f>Juniori!FZ31</f>
        <v>0</v>
      </c>
      <c r="GA79" s="131">
        <f>Juniori!GA31</f>
        <v>0</v>
      </c>
      <c r="GB79" s="131">
        <f>Juniori!GB31</f>
        <v>0</v>
      </c>
      <c r="GC79" s="131">
        <f>Juniori!GC31</f>
        <v>0</v>
      </c>
      <c r="GD79" s="131">
        <f>Juniori!GD31</f>
        <v>0</v>
      </c>
      <c r="GE79" s="131">
        <f>Juniori!GE31</f>
        <v>0</v>
      </c>
      <c r="GF79" s="131">
        <f>Juniori!GF31</f>
        <v>0</v>
      </c>
      <c r="GG79" s="131">
        <f>Juniori!GG31</f>
        <v>0</v>
      </c>
      <c r="GH79" s="131">
        <f>Juniori!GH31</f>
        <v>0</v>
      </c>
      <c r="GI79" s="131">
        <f>Juniori!GI31</f>
        <v>0</v>
      </c>
      <c r="GJ79" s="131">
        <f>Juniori!GJ31</f>
        <v>0</v>
      </c>
      <c r="GK79" s="131">
        <f>Juniori!GK31</f>
        <v>0</v>
      </c>
      <c r="GL79" s="131">
        <f>Juniori!GL31</f>
        <v>0</v>
      </c>
      <c r="GM79" s="131">
        <f>Juniori!GM31</f>
        <v>0</v>
      </c>
      <c r="GN79" s="131">
        <f>Juniori!GN31</f>
        <v>0</v>
      </c>
      <c r="GO79" s="131">
        <f>Juniori!GO31</f>
        <v>0</v>
      </c>
      <c r="GP79" s="131">
        <f>Juniori!GP31</f>
        <v>0</v>
      </c>
      <c r="GQ79" s="131">
        <f>Juniori!GQ31</f>
        <v>0</v>
      </c>
      <c r="GR79" s="131">
        <f>Juniori!GR31</f>
        <v>0</v>
      </c>
      <c r="GS79" s="131">
        <f>Juniori!GS31</f>
        <v>0</v>
      </c>
      <c r="GT79" s="131">
        <f>Juniori!GT31</f>
        <v>0</v>
      </c>
      <c r="GU79" s="131">
        <f>Juniori!GU31</f>
        <v>0</v>
      </c>
      <c r="GV79" s="131">
        <f>Juniori!GV31</f>
        <v>0</v>
      </c>
      <c r="GW79" s="131">
        <f>Juniori!GW31</f>
        <v>0</v>
      </c>
      <c r="GX79" s="131">
        <f>Juniori!GX31</f>
        <v>0</v>
      </c>
      <c r="GY79" s="131">
        <f>Juniori!GY31</f>
        <v>0</v>
      </c>
      <c r="GZ79" s="131">
        <f>Juniori!GZ31</f>
        <v>0</v>
      </c>
      <c r="HA79" s="131">
        <f>Juniori!HA31</f>
        <v>0</v>
      </c>
      <c r="HB79" s="131">
        <f>Juniori!HB31</f>
        <v>0</v>
      </c>
      <c r="HC79" s="131">
        <f>Juniori!HC31</f>
        <v>0</v>
      </c>
      <c r="HD79" s="131">
        <f>Juniori!HD31</f>
        <v>0</v>
      </c>
      <c r="HE79" s="131">
        <f>Juniori!HE31</f>
        <v>0</v>
      </c>
      <c r="HF79" s="131">
        <f>Juniori!HF31</f>
        <v>0</v>
      </c>
      <c r="HG79" s="131">
        <f>Juniori!HG31</f>
        <v>0</v>
      </c>
      <c r="HH79" s="131">
        <f>Juniori!HH31</f>
        <v>0</v>
      </c>
      <c r="HI79" s="131">
        <f>Juniori!HI31</f>
        <v>0</v>
      </c>
      <c r="HJ79" s="131">
        <f>Juniori!HJ31</f>
        <v>0</v>
      </c>
      <c r="HK79" s="131">
        <f>Juniori!HK31</f>
        <v>0</v>
      </c>
      <c r="HL79" s="131">
        <f>Juniori!HL31</f>
        <v>0</v>
      </c>
      <c r="HM79" s="131">
        <f>Juniori!HM31</f>
        <v>0</v>
      </c>
      <c r="HN79" s="131">
        <f>Juniori!HN31</f>
        <v>0</v>
      </c>
      <c r="HO79" s="131">
        <f>Juniori!HO31</f>
        <v>0</v>
      </c>
      <c r="HP79" s="131">
        <f>Juniori!HP31</f>
        <v>0</v>
      </c>
      <c r="HQ79" s="131">
        <f>Juniori!HQ31</f>
        <v>0</v>
      </c>
      <c r="HR79" s="131">
        <f>Juniori!HR31</f>
        <v>0</v>
      </c>
      <c r="HS79" s="131">
        <f>Juniori!HS31</f>
        <v>0</v>
      </c>
      <c r="HT79" s="131">
        <f>Juniori!HT31</f>
        <v>0</v>
      </c>
      <c r="HU79" s="131">
        <f>Juniori!HU31</f>
        <v>0</v>
      </c>
      <c r="HV79" s="131">
        <f>Juniori!HV31</f>
        <v>0</v>
      </c>
      <c r="HW79" s="131">
        <f>Juniori!HW31</f>
        <v>0</v>
      </c>
      <c r="HX79" s="131">
        <f>Juniori!HX31</f>
        <v>0</v>
      </c>
      <c r="HY79" s="131">
        <f>Juniori!HY31</f>
        <v>0</v>
      </c>
      <c r="HZ79" s="131">
        <f>Juniori!HZ31</f>
        <v>0</v>
      </c>
      <c r="IA79" s="131">
        <f>Juniori!IA31</f>
        <v>0</v>
      </c>
      <c r="IB79" s="131">
        <f>Juniori!IB31</f>
        <v>0</v>
      </c>
      <c r="IC79" s="131">
        <f>Juniori!IC31</f>
        <v>0</v>
      </c>
      <c r="ID79" s="131">
        <f>Juniori!ID31</f>
        <v>0</v>
      </c>
      <c r="IE79" s="131">
        <f>Juniori!IE31</f>
        <v>0</v>
      </c>
      <c r="IF79" s="131">
        <f>Juniori!IF31</f>
        <v>0</v>
      </c>
      <c r="IG79" s="131">
        <f>Juniori!IG31</f>
        <v>0</v>
      </c>
      <c r="IH79" s="131">
        <f>Juniori!IH31</f>
        <v>0</v>
      </c>
      <c r="II79" s="131">
        <f>Juniori!II31</f>
        <v>0</v>
      </c>
      <c r="IJ79" s="131">
        <f>Juniori!IJ31</f>
        <v>0</v>
      </c>
      <c r="IK79" s="131">
        <f>Juniori!IK31</f>
        <v>0</v>
      </c>
      <c r="IL79" s="131">
        <f>Juniori!IL31</f>
        <v>0</v>
      </c>
      <c r="IM79" s="131">
        <f>Juniori!IM31</f>
        <v>0</v>
      </c>
      <c r="IN79" s="131">
        <f>Juniori!IN31</f>
        <v>0</v>
      </c>
      <c r="IO79" s="131">
        <f>Juniori!IO31</f>
        <v>0</v>
      </c>
      <c r="IP79" s="131">
        <f>Juniori!IP31</f>
        <v>0</v>
      </c>
      <c r="IQ79" s="131">
        <f>Juniori!IQ31</f>
        <v>0</v>
      </c>
      <c r="IR79" s="131">
        <f>Juniori!IR31</f>
        <v>0</v>
      </c>
      <c r="IS79" s="131">
        <f>Juniori!IS31</f>
        <v>0</v>
      </c>
      <c r="IT79" s="131">
        <f>Juniori!IT31</f>
        <v>0</v>
      </c>
      <c r="IU79" s="131">
        <f>Juniori!IU31</f>
        <v>0</v>
      </c>
      <c r="IV79" s="131">
        <f>Juniori!IV31</f>
        <v>0</v>
      </c>
      <c r="IW79" s="131">
        <f>Juniori!IW31</f>
        <v>0</v>
      </c>
      <c r="IX79" s="131">
        <f>Juniori!IX31</f>
        <v>0</v>
      </c>
      <c r="IY79" s="131">
        <f>Juniori!IY31</f>
        <v>0</v>
      </c>
      <c r="IZ79" s="131">
        <f>Juniori!IZ31</f>
        <v>0</v>
      </c>
      <c r="JA79" s="131">
        <f>Juniori!JA31</f>
        <v>0</v>
      </c>
      <c r="JB79" s="131">
        <f>Juniori!JB31</f>
        <v>0</v>
      </c>
      <c r="JC79" s="131">
        <f>Juniori!JC31</f>
        <v>0</v>
      </c>
      <c r="JD79" s="131">
        <f>Juniori!JD31</f>
        <v>0</v>
      </c>
      <c r="JE79" s="131">
        <f>Juniori!JE31</f>
        <v>0</v>
      </c>
      <c r="JF79" s="131">
        <f>Juniori!JF31</f>
        <v>0</v>
      </c>
      <c r="JG79" s="131">
        <f>Juniori!JG31</f>
        <v>0</v>
      </c>
      <c r="JH79" s="131">
        <f>Juniori!JH31</f>
        <v>0</v>
      </c>
      <c r="JI79" s="131">
        <f>Juniori!JI31</f>
        <v>0</v>
      </c>
      <c r="JJ79" s="131">
        <f>Juniori!JJ31</f>
        <v>0</v>
      </c>
      <c r="JK79" s="131">
        <f>Juniori!JK31</f>
        <v>0</v>
      </c>
      <c r="JL79" s="131">
        <f>Juniori!JL31</f>
        <v>0</v>
      </c>
      <c r="JM79" s="131">
        <f>Juniori!JM31</f>
        <v>0</v>
      </c>
      <c r="JN79" s="131">
        <f>Juniori!JN31</f>
        <v>0</v>
      </c>
      <c r="JO79" s="131">
        <f>Juniori!JO31</f>
        <v>0</v>
      </c>
      <c r="JP79" s="131">
        <f>Juniori!JP31</f>
        <v>0</v>
      </c>
      <c r="JQ79" s="131">
        <f>Juniori!JQ31</f>
        <v>0</v>
      </c>
      <c r="JR79" s="131">
        <f>Juniori!JR31</f>
        <v>0</v>
      </c>
      <c r="JS79" s="131">
        <f>Juniori!JS31</f>
        <v>0</v>
      </c>
      <c r="JT79" s="131">
        <f>Juniori!JT31</f>
        <v>0</v>
      </c>
      <c r="JU79" s="131">
        <f>Juniori!JU31</f>
        <v>0</v>
      </c>
      <c r="JV79" s="131">
        <f>Juniori!JV31</f>
        <v>0</v>
      </c>
      <c r="JW79" s="131">
        <f>Juniori!JW31</f>
        <v>0</v>
      </c>
      <c r="JX79" s="131">
        <f>Juniori!JX31</f>
        <v>0</v>
      </c>
      <c r="JY79" s="131">
        <f>Juniori!JY31</f>
        <v>0</v>
      </c>
      <c r="JZ79" s="131">
        <f>Juniori!JZ31</f>
        <v>0</v>
      </c>
      <c r="KA79" s="131">
        <f>Juniori!KA31</f>
        <v>0</v>
      </c>
      <c r="KB79" s="131">
        <f>Juniori!KB31</f>
        <v>0</v>
      </c>
      <c r="KC79" s="131">
        <f>Juniori!KC31</f>
        <v>0</v>
      </c>
      <c r="KD79" s="131">
        <f>Juniori!KD31</f>
        <v>0</v>
      </c>
      <c r="KE79" s="131">
        <f>Juniori!KE31</f>
        <v>0</v>
      </c>
      <c r="KF79" s="131">
        <f>Juniori!KF31</f>
        <v>0</v>
      </c>
      <c r="KG79" s="131">
        <f>Juniori!KG31</f>
        <v>0</v>
      </c>
      <c r="KH79" s="131">
        <f>Juniori!KH31</f>
        <v>0</v>
      </c>
      <c r="KI79" s="131">
        <f>Juniori!KI31</f>
        <v>0</v>
      </c>
      <c r="KJ79" s="131">
        <f>Juniori!KJ31</f>
        <v>0</v>
      </c>
      <c r="KK79" s="131">
        <f>Juniori!KK31</f>
        <v>0</v>
      </c>
      <c r="KL79" s="131">
        <f>Juniori!KL31</f>
        <v>0</v>
      </c>
      <c r="KM79" s="131">
        <f>Juniori!KM31</f>
        <v>0</v>
      </c>
      <c r="KN79" s="131">
        <f>Juniori!KN31</f>
        <v>0</v>
      </c>
      <c r="KO79" s="131">
        <f>Juniori!KO31</f>
        <v>0</v>
      </c>
      <c r="KP79" s="131">
        <f>Juniori!KP31</f>
        <v>0</v>
      </c>
      <c r="KQ79" s="131">
        <f>Juniori!KQ31</f>
        <v>2</v>
      </c>
      <c r="KR79" s="131">
        <f>Juniori!KR31</f>
        <v>0</v>
      </c>
      <c r="KS79" s="131">
        <f>Juniori!KS31</f>
        <v>0</v>
      </c>
      <c r="KT79" s="131">
        <f>Juniori!KT31</f>
        <v>0</v>
      </c>
      <c r="KU79" s="131">
        <f>Juniori!KU31</f>
        <v>0</v>
      </c>
      <c r="KV79" s="131">
        <f>Juniori!KV31</f>
        <v>0</v>
      </c>
      <c r="KW79" s="131">
        <f>Juniori!KW31</f>
        <v>0</v>
      </c>
      <c r="KX79" s="131">
        <f>Juniori!KX31</f>
        <v>0</v>
      </c>
      <c r="KY79" s="131">
        <f>Juniori!KY31</f>
        <v>0</v>
      </c>
      <c r="KZ79" s="131">
        <f>Juniori!KZ31</f>
        <v>0</v>
      </c>
      <c r="LA79" s="131">
        <f>Juniori!LA31</f>
        <v>0</v>
      </c>
      <c r="LB79" s="131">
        <f>Juniori!LB31</f>
        <v>0</v>
      </c>
      <c r="LC79" s="131">
        <f>Juniori!LC31</f>
        <v>0</v>
      </c>
      <c r="LD79" s="131">
        <f>Juniori!LD31</f>
        <v>0</v>
      </c>
      <c r="LE79" s="131">
        <f>Juniori!LE31</f>
        <v>0</v>
      </c>
      <c r="LF79" s="131">
        <f>Juniori!LF31</f>
        <v>0</v>
      </c>
      <c r="LG79" s="131">
        <f>Juniori!LG31</f>
        <v>0</v>
      </c>
      <c r="LH79" s="131">
        <f>Juniori!LH31</f>
        <v>9</v>
      </c>
      <c r="LI79" s="131">
        <f>Juniori!LI31</f>
        <v>0</v>
      </c>
      <c r="LJ79" s="131">
        <f>Juniori!LJ31</f>
        <v>0</v>
      </c>
      <c r="LK79" s="131">
        <f>Juniori!LK31</f>
        <v>0</v>
      </c>
      <c r="LL79" s="131">
        <f>Juniori!LL31</f>
        <v>0</v>
      </c>
      <c r="LM79" s="131">
        <f>Juniori!LM31</f>
        <v>0</v>
      </c>
      <c r="LN79" s="131">
        <f>Juniori!LN31</f>
        <v>0</v>
      </c>
      <c r="LO79" s="131">
        <f>Juniori!LO31</f>
        <v>0</v>
      </c>
      <c r="LP79" s="131">
        <f>Juniori!LP31</f>
        <v>0</v>
      </c>
      <c r="LQ79" s="131">
        <f>Juniori!LQ31</f>
        <v>0</v>
      </c>
      <c r="LR79" s="131">
        <f>Juniori!LR31</f>
        <v>0</v>
      </c>
      <c r="LS79" s="131">
        <f>Juniori!LS31</f>
        <v>0</v>
      </c>
      <c r="LT79" s="131">
        <f>Juniori!LT31</f>
        <v>0</v>
      </c>
      <c r="LU79" s="131">
        <f>Juniori!LU31</f>
        <v>0</v>
      </c>
      <c r="LV79" s="131">
        <f>Juniori!LV31</f>
        <v>0</v>
      </c>
      <c r="LW79" s="131">
        <f>Juniori!LW31</f>
        <v>0</v>
      </c>
      <c r="LX79" s="131">
        <f>Juniori!LX31</f>
        <v>0</v>
      </c>
      <c r="LY79" s="131">
        <f>Juniori!LY31</f>
        <v>0</v>
      </c>
      <c r="LZ79" s="131">
        <f>Juniori!LZ31</f>
        <v>0</v>
      </c>
      <c r="MA79" s="131">
        <f>Juniori!MA31</f>
        <v>0</v>
      </c>
      <c r="MB79" s="131">
        <f>Juniori!MB31</f>
        <v>7</v>
      </c>
      <c r="MC79" s="131">
        <f>Juniori!MC31</f>
        <v>0</v>
      </c>
      <c r="MD79" s="131">
        <f>Juniori!MD31</f>
        <v>0</v>
      </c>
      <c r="ME79" s="131">
        <f>Juniori!ME31</f>
        <v>0</v>
      </c>
    </row>
    <row r="80" spans="1:343" s="1" customFormat="1" ht="18.600000000000001" customHeight="1" x14ac:dyDescent="0.2">
      <c r="A80" s="12">
        <v>67</v>
      </c>
      <c r="B80" s="11" t="s">
        <v>374</v>
      </c>
      <c r="C80" s="9">
        <v>11914</v>
      </c>
      <c r="D80" s="1">
        <v>2014</v>
      </c>
      <c r="E80" s="4" t="s">
        <v>53</v>
      </c>
      <c r="F80" s="9">
        <v>5185</v>
      </c>
      <c r="G80" s="9" t="s">
        <v>222</v>
      </c>
      <c r="H80" s="4" t="s">
        <v>34</v>
      </c>
      <c r="I80" s="1">
        <f t="shared" si="7"/>
        <v>18</v>
      </c>
      <c r="J80" s="12">
        <f>Tabuľka3[[#This Row],[Stĺpec9]]</f>
        <v>18</v>
      </c>
      <c r="K80" s="131">
        <f>Seniori!K56</f>
        <v>0</v>
      </c>
      <c r="L80" s="131">
        <f>Seniori!L56</f>
        <v>0</v>
      </c>
      <c r="M80" s="131">
        <f>Seniori!M56</f>
        <v>0</v>
      </c>
      <c r="N80" s="131">
        <f>Seniori!N56</f>
        <v>0</v>
      </c>
      <c r="O80" s="131">
        <f>Seniori!O56</f>
        <v>0</v>
      </c>
      <c r="P80" s="131">
        <f>Seniori!P56</f>
        <v>0</v>
      </c>
      <c r="Q80" s="131">
        <f>Seniori!Q56</f>
        <v>0</v>
      </c>
      <c r="R80" s="131">
        <f>Seniori!R56</f>
        <v>0</v>
      </c>
      <c r="S80" s="131">
        <f>Seniori!S56</f>
        <v>0</v>
      </c>
      <c r="T80" s="131">
        <f>Seniori!T56</f>
        <v>0</v>
      </c>
      <c r="U80" s="131">
        <f>Seniori!U56</f>
        <v>0</v>
      </c>
      <c r="V80" s="131">
        <f>Seniori!V56</f>
        <v>0</v>
      </c>
      <c r="W80" s="131">
        <f>Seniori!W56</f>
        <v>0</v>
      </c>
      <c r="X80" s="131">
        <f>Seniori!X56</f>
        <v>0</v>
      </c>
      <c r="Y80" s="131">
        <f>Seniori!Y56</f>
        <v>0</v>
      </c>
      <c r="Z80" s="131">
        <f>Seniori!Z56</f>
        <v>0</v>
      </c>
      <c r="AA80" s="131">
        <f>Seniori!AA56</f>
        <v>0</v>
      </c>
      <c r="AB80" s="131">
        <f>Seniori!AB56</f>
        <v>0</v>
      </c>
      <c r="AC80" s="131">
        <f>Seniori!AC56</f>
        <v>0</v>
      </c>
      <c r="AD80" s="131">
        <f>Seniori!AD56</f>
        <v>0</v>
      </c>
      <c r="AE80" s="131">
        <f>Seniori!AE56</f>
        <v>0</v>
      </c>
      <c r="AF80" s="131">
        <f>Seniori!AF56</f>
        <v>0</v>
      </c>
      <c r="AG80" s="131">
        <f>Seniori!AG56</f>
        <v>0</v>
      </c>
      <c r="AH80" s="131">
        <f>Seniori!AH56</f>
        <v>0</v>
      </c>
      <c r="AI80" s="131">
        <f>Seniori!AI56</f>
        <v>0</v>
      </c>
      <c r="AJ80" s="131">
        <f>Seniori!AJ56</f>
        <v>0</v>
      </c>
      <c r="AK80" s="131">
        <f>Seniori!AK56</f>
        <v>0</v>
      </c>
      <c r="AL80" s="131">
        <f>Seniori!AL56</f>
        <v>0</v>
      </c>
      <c r="AM80" s="131">
        <f>Seniori!AM56</f>
        <v>0</v>
      </c>
      <c r="AN80" s="131">
        <f>Seniori!AN56</f>
        <v>0</v>
      </c>
      <c r="AO80" s="131">
        <f>Seniori!AO56</f>
        <v>0</v>
      </c>
      <c r="AP80" s="131">
        <f>Seniori!AP56</f>
        <v>0</v>
      </c>
      <c r="AQ80" s="131">
        <f>Seniori!AQ56</f>
        <v>0</v>
      </c>
      <c r="AR80" s="131">
        <f>Seniori!AR56</f>
        <v>0</v>
      </c>
      <c r="AS80" s="131">
        <f>Seniori!AS56</f>
        <v>0</v>
      </c>
      <c r="AT80" s="131">
        <f>Seniori!AT56</f>
        <v>0</v>
      </c>
      <c r="AU80" s="131">
        <f>Seniori!AU56</f>
        <v>0</v>
      </c>
      <c r="AV80" s="131">
        <f>Seniori!AV56</f>
        <v>0</v>
      </c>
      <c r="AW80" s="131">
        <f>Seniori!AW56</f>
        <v>0</v>
      </c>
      <c r="AX80" s="131">
        <f>Seniori!AX56</f>
        <v>0</v>
      </c>
      <c r="AY80" s="131">
        <f>Seniori!AY56</f>
        <v>0</v>
      </c>
      <c r="AZ80" s="131">
        <f>Seniori!AZ56</f>
        <v>0</v>
      </c>
      <c r="BA80" s="131">
        <f>Seniori!BA56</f>
        <v>0</v>
      </c>
      <c r="BB80" s="131">
        <f>Seniori!BB56</f>
        <v>0</v>
      </c>
      <c r="BC80" s="131">
        <f>Seniori!BC56</f>
        <v>0</v>
      </c>
      <c r="BD80" s="131">
        <f>Seniori!BD56</f>
        <v>0</v>
      </c>
      <c r="BE80" s="131">
        <f>Seniori!BE56</f>
        <v>0</v>
      </c>
      <c r="BF80" s="131">
        <f>Seniori!BF56</f>
        <v>0</v>
      </c>
      <c r="BG80" s="131">
        <f>Seniori!BG56</f>
        <v>0</v>
      </c>
      <c r="BH80" s="131">
        <f>Seniori!BH56</f>
        <v>0</v>
      </c>
      <c r="BI80" s="131">
        <f>Seniori!BI56</f>
        <v>0</v>
      </c>
      <c r="BJ80" s="131">
        <f>Seniori!BJ56</f>
        <v>0</v>
      </c>
      <c r="BK80" s="131">
        <f>Seniori!BK56</f>
        <v>11</v>
      </c>
      <c r="BL80" s="131">
        <f>Seniori!BL56</f>
        <v>0</v>
      </c>
      <c r="BM80" s="131">
        <f>Seniori!BM56</f>
        <v>0</v>
      </c>
      <c r="BN80" s="131">
        <f>Seniori!BN56</f>
        <v>0</v>
      </c>
      <c r="BO80" s="131">
        <f>Seniori!BO56</f>
        <v>0</v>
      </c>
      <c r="BP80" s="131">
        <f>Seniori!BP56</f>
        <v>0</v>
      </c>
      <c r="BQ80" s="131">
        <f>Seniori!BQ56</f>
        <v>0</v>
      </c>
      <c r="BR80" s="131">
        <f>Seniori!BR56</f>
        <v>0</v>
      </c>
      <c r="BS80" s="131">
        <f>Seniori!BS56</f>
        <v>0</v>
      </c>
      <c r="BT80" s="131">
        <f>Seniori!BT56</f>
        <v>0</v>
      </c>
      <c r="BU80" s="131">
        <f>Seniori!BU56</f>
        <v>0</v>
      </c>
      <c r="BV80" s="131">
        <f>Seniori!BV56</f>
        <v>0</v>
      </c>
      <c r="BW80" s="131">
        <f>Seniori!BW56</f>
        <v>0</v>
      </c>
      <c r="BX80" s="131">
        <f>Seniori!BX56</f>
        <v>7</v>
      </c>
      <c r="BY80" s="131">
        <f>Seniori!BY56</f>
        <v>0</v>
      </c>
      <c r="BZ80" s="131">
        <f>Seniori!BZ56</f>
        <v>0</v>
      </c>
      <c r="CA80" s="131">
        <f>Seniori!CA56</f>
        <v>0</v>
      </c>
      <c r="CB80" s="131">
        <f>Seniori!CB56</f>
        <v>0</v>
      </c>
      <c r="CC80" s="131">
        <f>Seniori!CC56</f>
        <v>0</v>
      </c>
      <c r="CD80" s="131">
        <f>Seniori!CD56</f>
        <v>0</v>
      </c>
      <c r="CE80" s="131">
        <f>Seniori!CE56</f>
        <v>0</v>
      </c>
      <c r="CF80" s="131">
        <f>Seniori!CF56</f>
        <v>0</v>
      </c>
      <c r="CG80" s="131">
        <f>Seniori!CG56</f>
        <v>0</v>
      </c>
      <c r="CH80" s="131">
        <f>Seniori!CH56</f>
        <v>0</v>
      </c>
      <c r="CI80" s="131">
        <f>Seniori!CI56</f>
        <v>0</v>
      </c>
      <c r="CJ80" s="131">
        <f>Seniori!CJ56</f>
        <v>0</v>
      </c>
      <c r="CK80" s="131">
        <f>Seniori!CK56</f>
        <v>0</v>
      </c>
      <c r="CL80" s="131">
        <f>Seniori!CL56</f>
        <v>0</v>
      </c>
      <c r="CM80" s="131">
        <f>Seniori!CM56</f>
        <v>0</v>
      </c>
      <c r="CN80" s="131">
        <f>Seniori!CN56</f>
        <v>0</v>
      </c>
      <c r="CO80" s="131">
        <f>Seniori!CO56</f>
        <v>0</v>
      </c>
      <c r="CP80" s="131">
        <f>Seniori!CP56</f>
        <v>0</v>
      </c>
      <c r="CQ80" s="131">
        <f>Seniori!CQ56</f>
        <v>0</v>
      </c>
      <c r="CR80" s="131">
        <f>Seniori!CR56</f>
        <v>0</v>
      </c>
      <c r="CS80" s="131">
        <f>Seniori!CS56</f>
        <v>0</v>
      </c>
      <c r="CT80" s="131">
        <f>Seniori!CT56</f>
        <v>0</v>
      </c>
      <c r="CU80" s="131">
        <f>Seniori!CU56</f>
        <v>0</v>
      </c>
      <c r="CV80" s="131">
        <f>Seniori!CV56</f>
        <v>0</v>
      </c>
      <c r="CW80" s="131">
        <f>Seniori!CW56</f>
        <v>0</v>
      </c>
      <c r="CX80" s="131">
        <f>Seniori!CX56</f>
        <v>0</v>
      </c>
      <c r="CY80" s="131">
        <f>Seniori!CY56</f>
        <v>0</v>
      </c>
      <c r="CZ80" s="131">
        <f>Seniori!CZ56</f>
        <v>0</v>
      </c>
      <c r="DA80" s="131">
        <f>Seniori!DA56</f>
        <v>0</v>
      </c>
      <c r="DB80" s="131">
        <f>Seniori!DB56</f>
        <v>0</v>
      </c>
      <c r="DC80" s="131">
        <f>Seniori!DC56</f>
        <v>0</v>
      </c>
      <c r="DD80" s="131">
        <f>Seniori!DD56</f>
        <v>0</v>
      </c>
      <c r="DE80" s="131">
        <f>Seniori!DE56</f>
        <v>0</v>
      </c>
      <c r="DF80" s="131">
        <f>Seniori!DF56</f>
        <v>0</v>
      </c>
      <c r="DG80" s="131">
        <f>Seniori!DG56</f>
        <v>0</v>
      </c>
      <c r="DH80" s="131">
        <f>Seniori!DH56</f>
        <v>0</v>
      </c>
      <c r="DI80" s="131">
        <f>Seniori!DI56</f>
        <v>0</v>
      </c>
      <c r="DJ80" s="131">
        <f>Seniori!DJ56</f>
        <v>0</v>
      </c>
      <c r="DK80" s="131">
        <f>Seniori!DK56</f>
        <v>0</v>
      </c>
      <c r="DL80" s="131">
        <f>Seniori!DL56</f>
        <v>0</v>
      </c>
      <c r="DM80" s="131">
        <f>Seniori!DM56</f>
        <v>0</v>
      </c>
      <c r="DN80" s="131">
        <f>Seniori!DN56</f>
        <v>0</v>
      </c>
      <c r="DO80" s="131">
        <f>Seniori!DO56</f>
        <v>0</v>
      </c>
      <c r="DP80" s="131">
        <f>Seniori!DP56</f>
        <v>0</v>
      </c>
      <c r="DQ80" s="131">
        <f>Seniori!DQ56</f>
        <v>0</v>
      </c>
      <c r="DR80" s="131">
        <f>Seniori!DR56</f>
        <v>0</v>
      </c>
      <c r="DS80" s="131">
        <f>Seniori!DS56</f>
        <v>0</v>
      </c>
      <c r="DT80" s="131">
        <f>Seniori!DT56</f>
        <v>0</v>
      </c>
      <c r="DU80" s="131">
        <f>Seniori!DU56</f>
        <v>0</v>
      </c>
      <c r="DV80" s="131">
        <f>Seniori!DV56</f>
        <v>0</v>
      </c>
      <c r="DW80" s="131">
        <f>Seniori!DW56</f>
        <v>0</v>
      </c>
      <c r="DX80" s="131">
        <f>Seniori!DX56</f>
        <v>0</v>
      </c>
      <c r="DY80" s="131">
        <f>Seniori!DY56</f>
        <v>0</v>
      </c>
      <c r="DZ80" s="131">
        <f>Seniori!DZ56</f>
        <v>0</v>
      </c>
      <c r="EA80" s="131">
        <f>Seniori!EA56</f>
        <v>0</v>
      </c>
      <c r="EB80" s="131">
        <f>Seniori!EB56</f>
        <v>0</v>
      </c>
      <c r="EC80" s="131">
        <f>Seniori!EC56</f>
        <v>0</v>
      </c>
      <c r="ED80" s="131">
        <f>Seniori!ED56</f>
        <v>0</v>
      </c>
      <c r="EE80" s="131">
        <f>Seniori!EE56</f>
        <v>0</v>
      </c>
      <c r="EF80" s="131">
        <f>Seniori!EF56</f>
        <v>0</v>
      </c>
      <c r="EG80" s="131">
        <f>Seniori!EG56</f>
        <v>0</v>
      </c>
      <c r="EH80" s="131">
        <f>Seniori!EH56</f>
        <v>0</v>
      </c>
      <c r="EI80" s="131">
        <f>Seniori!EI56</f>
        <v>0</v>
      </c>
      <c r="EJ80" s="131">
        <f>Seniori!EJ56</f>
        <v>0</v>
      </c>
      <c r="EK80" s="131">
        <f>Seniori!EK56</f>
        <v>0</v>
      </c>
      <c r="EL80" s="131">
        <f>Seniori!EL56</f>
        <v>0</v>
      </c>
      <c r="EM80" s="131">
        <f>Seniori!EM56</f>
        <v>0</v>
      </c>
      <c r="EN80" s="131">
        <f>Seniori!EN56</f>
        <v>0</v>
      </c>
      <c r="EO80" s="131">
        <f>Seniori!EO56</f>
        <v>0</v>
      </c>
      <c r="EP80" s="131">
        <f>Seniori!EP56</f>
        <v>0</v>
      </c>
      <c r="EQ80" s="131">
        <f>Seniori!EQ56</f>
        <v>0</v>
      </c>
      <c r="ER80" s="131">
        <f>Seniori!ER56</f>
        <v>0</v>
      </c>
      <c r="ES80" s="131">
        <f>Seniori!ES56</f>
        <v>0</v>
      </c>
      <c r="ET80" s="131">
        <f>Seniori!ET56</f>
        <v>0</v>
      </c>
      <c r="EU80" s="131">
        <f>Seniori!EU56</f>
        <v>0</v>
      </c>
      <c r="EV80" s="131">
        <f>Seniori!EV56</f>
        <v>0</v>
      </c>
      <c r="EW80" s="131">
        <f>Seniori!EW56</f>
        <v>0</v>
      </c>
      <c r="EX80" s="131">
        <f>Seniori!EX56</f>
        <v>0</v>
      </c>
      <c r="EY80" s="131">
        <f>Seniori!EY56</f>
        <v>0</v>
      </c>
      <c r="EZ80" s="131">
        <f>Seniori!EZ56</f>
        <v>0</v>
      </c>
      <c r="FA80" s="131">
        <f>Seniori!FA56</f>
        <v>0</v>
      </c>
      <c r="FB80" s="131">
        <f>Seniori!FB56</f>
        <v>0</v>
      </c>
      <c r="FC80" s="131">
        <f>Seniori!FC56</f>
        <v>0</v>
      </c>
      <c r="FD80" s="131">
        <f>Seniori!FD56</f>
        <v>0</v>
      </c>
      <c r="FE80" s="131">
        <f>Seniori!FE56</f>
        <v>0</v>
      </c>
      <c r="FF80" s="131">
        <f>Seniori!FF56</f>
        <v>0</v>
      </c>
      <c r="FG80" s="131">
        <f>Seniori!FG56</f>
        <v>0</v>
      </c>
      <c r="FH80" s="131">
        <f>Seniori!FH56</f>
        <v>0</v>
      </c>
      <c r="FI80" s="131">
        <f>Seniori!FI56</f>
        <v>0</v>
      </c>
      <c r="FJ80" s="131">
        <f>Seniori!FJ56</f>
        <v>0</v>
      </c>
      <c r="FK80" s="131">
        <f>Seniori!FK56</f>
        <v>0</v>
      </c>
      <c r="FL80" s="131">
        <f>Seniori!FL56</f>
        <v>0</v>
      </c>
      <c r="FM80" s="131">
        <f>Seniori!FM56</f>
        <v>0</v>
      </c>
      <c r="FN80" s="131">
        <f>Seniori!FN56</f>
        <v>0</v>
      </c>
      <c r="FO80" s="131">
        <f>Seniori!FO56</f>
        <v>0</v>
      </c>
      <c r="FP80" s="131">
        <f>Seniori!FP56</f>
        <v>0</v>
      </c>
      <c r="FQ80" s="131">
        <f>Seniori!FQ56</f>
        <v>0</v>
      </c>
      <c r="FR80" s="131">
        <f>Seniori!FR56</f>
        <v>0</v>
      </c>
      <c r="FS80" s="131">
        <f>Seniori!FS56</f>
        <v>0</v>
      </c>
      <c r="FT80" s="131">
        <f>Seniori!FT56</f>
        <v>0</v>
      </c>
      <c r="FU80" s="131">
        <f>Seniori!FU56</f>
        <v>0</v>
      </c>
      <c r="FV80" s="131">
        <f>Seniori!FV56</f>
        <v>0</v>
      </c>
      <c r="FW80" s="131">
        <f>Seniori!FW56</f>
        <v>0</v>
      </c>
      <c r="FX80" s="131">
        <f>Seniori!FX56</f>
        <v>0</v>
      </c>
      <c r="FY80" s="131">
        <f>Seniori!FY56</f>
        <v>0</v>
      </c>
      <c r="FZ80" s="131">
        <f>Seniori!FZ56</f>
        <v>0</v>
      </c>
      <c r="GA80" s="131">
        <f>Seniori!GA56</f>
        <v>0</v>
      </c>
      <c r="GB80" s="131">
        <f>Seniori!GB56</f>
        <v>0</v>
      </c>
      <c r="GC80" s="131">
        <f>Seniori!GC56</f>
        <v>0</v>
      </c>
      <c r="GD80" s="131">
        <f>Seniori!GD56</f>
        <v>0</v>
      </c>
      <c r="GE80" s="131">
        <f>Seniori!GE56</f>
        <v>0</v>
      </c>
      <c r="GF80" s="131">
        <f>Seniori!GF56</f>
        <v>0</v>
      </c>
      <c r="GG80" s="131">
        <f>Seniori!GG56</f>
        <v>0</v>
      </c>
      <c r="GH80" s="131">
        <f>Seniori!GH56</f>
        <v>0</v>
      </c>
      <c r="GI80" s="131">
        <f>Seniori!GI56</f>
        <v>0</v>
      </c>
      <c r="GJ80" s="131">
        <f>Seniori!GJ56</f>
        <v>0</v>
      </c>
      <c r="GK80" s="131">
        <f>Seniori!GK56</f>
        <v>0</v>
      </c>
      <c r="GL80" s="131">
        <f>Seniori!GL56</f>
        <v>0</v>
      </c>
      <c r="GM80" s="131">
        <f>Seniori!GM56</f>
        <v>0</v>
      </c>
      <c r="GN80" s="131">
        <f>Seniori!GN56</f>
        <v>0</v>
      </c>
      <c r="GO80" s="131">
        <f>Seniori!GO56</f>
        <v>0</v>
      </c>
      <c r="GP80" s="131">
        <f>Seniori!GP56</f>
        <v>0</v>
      </c>
      <c r="GQ80" s="131">
        <f>Seniori!GQ56</f>
        <v>0</v>
      </c>
      <c r="GR80" s="131">
        <f>Seniori!GR56</f>
        <v>0</v>
      </c>
      <c r="GS80" s="131">
        <f>Seniori!GS56</f>
        <v>0</v>
      </c>
      <c r="GT80" s="131">
        <f>Seniori!GT56</f>
        <v>0</v>
      </c>
      <c r="GU80" s="131">
        <f>Seniori!GU56</f>
        <v>0</v>
      </c>
      <c r="GV80" s="131">
        <f>Seniori!GV56</f>
        <v>0</v>
      </c>
      <c r="GW80" s="131">
        <f>Seniori!GW56</f>
        <v>0</v>
      </c>
      <c r="GX80" s="131">
        <f>Seniori!GX56</f>
        <v>0</v>
      </c>
      <c r="GY80" s="131">
        <f>Seniori!GY56</f>
        <v>0</v>
      </c>
      <c r="GZ80" s="131">
        <f>Seniori!GZ56</f>
        <v>0</v>
      </c>
      <c r="HA80" s="131">
        <f>Seniori!HA56</f>
        <v>0</v>
      </c>
      <c r="HB80" s="131">
        <f>Seniori!HB56</f>
        <v>0</v>
      </c>
      <c r="HC80" s="131">
        <f>Seniori!HC56</f>
        <v>0</v>
      </c>
      <c r="HD80" s="131">
        <f>Seniori!HD56</f>
        <v>0</v>
      </c>
      <c r="HE80" s="131">
        <f>Seniori!HE56</f>
        <v>0</v>
      </c>
      <c r="HF80" s="131">
        <f>Seniori!HF56</f>
        <v>0</v>
      </c>
      <c r="HG80" s="131">
        <f>Seniori!HG56</f>
        <v>0</v>
      </c>
      <c r="HH80" s="131">
        <f>Seniori!HH56</f>
        <v>0</v>
      </c>
      <c r="HI80" s="131">
        <f>Seniori!HI56</f>
        <v>0</v>
      </c>
      <c r="HJ80" s="131">
        <f>Seniori!HJ56</f>
        <v>0</v>
      </c>
      <c r="HK80" s="131">
        <f>Seniori!HK56</f>
        <v>0</v>
      </c>
      <c r="HL80" s="131">
        <f>Seniori!HL56</f>
        <v>0</v>
      </c>
      <c r="HM80" s="131">
        <f>Seniori!HM56</f>
        <v>0</v>
      </c>
      <c r="HN80" s="131">
        <f>Seniori!HN56</f>
        <v>0</v>
      </c>
      <c r="HO80" s="131">
        <f>Seniori!HO56</f>
        <v>0</v>
      </c>
      <c r="HP80" s="131">
        <f>Seniori!HP56</f>
        <v>0</v>
      </c>
      <c r="HQ80" s="131">
        <f>Seniori!HQ56</f>
        <v>0</v>
      </c>
      <c r="HR80" s="131">
        <f>Seniori!HR56</f>
        <v>0</v>
      </c>
      <c r="HS80" s="131">
        <f>Seniori!HS56</f>
        <v>0</v>
      </c>
      <c r="HT80" s="131">
        <f>Seniori!HT56</f>
        <v>0</v>
      </c>
      <c r="HU80" s="131">
        <f>Seniori!HU56</f>
        <v>0</v>
      </c>
      <c r="HV80" s="131">
        <f>Seniori!HV56</f>
        <v>0</v>
      </c>
      <c r="HW80" s="131">
        <f>Seniori!HW56</f>
        <v>0</v>
      </c>
      <c r="HX80" s="131">
        <f>Seniori!HX56</f>
        <v>0</v>
      </c>
      <c r="HY80" s="131">
        <f>Seniori!HY56</f>
        <v>0</v>
      </c>
      <c r="HZ80" s="131">
        <f>Seniori!HZ56</f>
        <v>0</v>
      </c>
      <c r="IA80" s="131">
        <f>Seniori!IA56</f>
        <v>0</v>
      </c>
      <c r="IB80" s="131">
        <f>Seniori!IB56</f>
        <v>0</v>
      </c>
      <c r="IC80" s="131">
        <f>Seniori!IC56</f>
        <v>0</v>
      </c>
      <c r="ID80" s="131">
        <f>Seniori!ID56</f>
        <v>0</v>
      </c>
      <c r="IE80" s="131">
        <f>Seniori!IE56</f>
        <v>0</v>
      </c>
      <c r="IF80" s="131">
        <f>Seniori!IF56</f>
        <v>0</v>
      </c>
      <c r="IG80" s="131">
        <f>Seniori!IG56</f>
        <v>0</v>
      </c>
      <c r="IH80" s="131">
        <f>Seniori!IH56</f>
        <v>0</v>
      </c>
      <c r="II80" s="131">
        <f>Seniori!II56</f>
        <v>0</v>
      </c>
      <c r="IJ80" s="131">
        <f>Seniori!IJ56</f>
        <v>0</v>
      </c>
      <c r="IK80" s="131">
        <f>Seniori!IK56</f>
        <v>0</v>
      </c>
      <c r="IL80" s="131">
        <f>Seniori!IL56</f>
        <v>0</v>
      </c>
      <c r="IM80" s="131">
        <f>Seniori!IM56</f>
        <v>0</v>
      </c>
      <c r="IN80" s="131">
        <f>Seniori!IN56</f>
        <v>0</v>
      </c>
      <c r="IO80" s="131">
        <f>Seniori!IO56</f>
        <v>0</v>
      </c>
      <c r="IP80" s="131">
        <f>Seniori!IP56</f>
        <v>0</v>
      </c>
      <c r="IQ80" s="131">
        <f>Seniori!IQ56</f>
        <v>0</v>
      </c>
      <c r="IR80" s="131">
        <f>Seniori!IR56</f>
        <v>0</v>
      </c>
      <c r="IS80" s="131">
        <f>Seniori!IS56</f>
        <v>0</v>
      </c>
      <c r="IT80" s="131">
        <f>Seniori!IT56</f>
        <v>0</v>
      </c>
      <c r="IU80" s="131">
        <f>Seniori!IU56</f>
        <v>0</v>
      </c>
      <c r="IV80" s="131">
        <f>Seniori!IV56</f>
        <v>0</v>
      </c>
      <c r="IW80" s="131">
        <f>Seniori!IW56</f>
        <v>0</v>
      </c>
      <c r="IX80" s="131">
        <f>Seniori!IX56</f>
        <v>0</v>
      </c>
      <c r="IY80" s="131">
        <f>Seniori!IY56</f>
        <v>0</v>
      </c>
      <c r="IZ80" s="131">
        <f>Seniori!IZ56</f>
        <v>0</v>
      </c>
      <c r="JA80" s="131">
        <f>Seniori!JA56</f>
        <v>0</v>
      </c>
      <c r="JB80" s="131">
        <f>Seniori!JB56</f>
        <v>0</v>
      </c>
      <c r="JC80" s="131">
        <f>Seniori!JC56</f>
        <v>0</v>
      </c>
      <c r="JD80" s="131">
        <f>Seniori!JD56</f>
        <v>0</v>
      </c>
      <c r="JE80" s="131">
        <f>Seniori!JE56</f>
        <v>0</v>
      </c>
      <c r="JF80" s="131">
        <f>Seniori!JF56</f>
        <v>0</v>
      </c>
      <c r="JG80" s="131">
        <f>Seniori!JG56</f>
        <v>0</v>
      </c>
      <c r="JH80" s="131">
        <f>Seniori!JH56</f>
        <v>0</v>
      </c>
      <c r="JI80" s="131">
        <f>Seniori!JI56</f>
        <v>0</v>
      </c>
      <c r="JJ80" s="131">
        <f>Seniori!JJ56</f>
        <v>0</v>
      </c>
      <c r="JK80" s="131">
        <f>Seniori!JK56</f>
        <v>0</v>
      </c>
      <c r="JL80" s="131">
        <f>Seniori!JL56</f>
        <v>0</v>
      </c>
      <c r="JM80" s="131">
        <f>Seniori!JM56</f>
        <v>0</v>
      </c>
      <c r="JN80" s="131">
        <f>Seniori!JN56</f>
        <v>0</v>
      </c>
      <c r="JO80" s="131">
        <f>Seniori!JO56</f>
        <v>0</v>
      </c>
      <c r="JP80" s="131">
        <f>Seniori!JP56</f>
        <v>0</v>
      </c>
      <c r="JQ80" s="131">
        <f>Seniori!JQ56</f>
        <v>0</v>
      </c>
      <c r="JR80" s="131">
        <f>Seniori!JR56</f>
        <v>0</v>
      </c>
      <c r="JS80" s="131">
        <f>Seniori!JS56</f>
        <v>0</v>
      </c>
      <c r="JT80" s="131">
        <f>Seniori!JT56</f>
        <v>0</v>
      </c>
      <c r="JU80" s="131">
        <f>Seniori!JU56</f>
        <v>0</v>
      </c>
      <c r="JV80" s="131">
        <f>Seniori!JV56</f>
        <v>0</v>
      </c>
      <c r="JW80" s="131">
        <f>Seniori!JW56</f>
        <v>0</v>
      </c>
      <c r="JX80" s="131">
        <f>Seniori!JX56</f>
        <v>0</v>
      </c>
      <c r="JY80" s="131">
        <f>Seniori!JY56</f>
        <v>0</v>
      </c>
      <c r="JZ80" s="131">
        <f>Seniori!JZ56</f>
        <v>0</v>
      </c>
      <c r="KA80" s="131">
        <f>Seniori!KA56</f>
        <v>0</v>
      </c>
      <c r="KB80" s="131">
        <f>Seniori!KB56</f>
        <v>0</v>
      </c>
      <c r="KC80" s="131">
        <f>Seniori!KC56</f>
        <v>0</v>
      </c>
      <c r="KD80" s="131">
        <f>Seniori!KD56</f>
        <v>0</v>
      </c>
      <c r="KE80" s="131">
        <f>Seniori!KE56</f>
        <v>0</v>
      </c>
      <c r="KF80" s="131">
        <f>Seniori!KF56</f>
        <v>0</v>
      </c>
      <c r="KG80" s="131">
        <f>Seniori!KG56</f>
        <v>0</v>
      </c>
      <c r="KH80" s="131">
        <f>Seniori!KH56</f>
        <v>0</v>
      </c>
      <c r="KI80" s="131">
        <f>Seniori!KI56</f>
        <v>0</v>
      </c>
      <c r="KJ80" s="131">
        <f>Seniori!KJ56</f>
        <v>0</v>
      </c>
      <c r="KK80" s="131">
        <f>Seniori!KK56</f>
        <v>0</v>
      </c>
      <c r="KL80" s="131">
        <f>Seniori!KL56</f>
        <v>0</v>
      </c>
      <c r="KM80" s="131">
        <f>Seniori!KM56</f>
        <v>0</v>
      </c>
      <c r="KN80" s="131">
        <f>Seniori!KN56</f>
        <v>0</v>
      </c>
      <c r="KO80" s="131">
        <f>Seniori!KO56</f>
        <v>0</v>
      </c>
      <c r="KP80" s="131">
        <f>Seniori!KP56</f>
        <v>0</v>
      </c>
      <c r="KQ80" s="131">
        <f>Seniori!KQ56</f>
        <v>0</v>
      </c>
      <c r="KR80" s="131">
        <f>Seniori!KR56</f>
        <v>0</v>
      </c>
      <c r="KS80" s="131">
        <f>Seniori!KS56</f>
        <v>0</v>
      </c>
      <c r="KT80" s="131">
        <f>Seniori!KT56</f>
        <v>0</v>
      </c>
      <c r="KU80" s="131">
        <f>Seniori!KU56</f>
        <v>0</v>
      </c>
      <c r="KV80" s="131">
        <f>Seniori!KV56</f>
        <v>0</v>
      </c>
      <c r="KW80" s="131">
        <f>Seniori!KW56</f>
        <v>0</v>
      </c>
      <c r="KX80" s="131">
        <f>Seniori!KX56</f>
        <v>0</v>
      </c>
      <c r="KY80" s="131">
        <f>Seniori!KY56</f>
        <v>0</v>
      </c>
      <c r="KZ80" s="131">
        <f>Seniori!KZ56</f>
        <v>0</v>
      </c>
      <c r="LA80" s="131">
        <f>Seniori!LA56</f>
        <v>0</v>
      </c>
      <c r="LB80" s="131">
        <f>Seniori!LB56</f>
        <v>0</v>
      </c>
      <c r="LC80" s="131">
        <f>Seniori!LC56</f>
        <v>0</v>
      </c>
      <c r="LD80" s="131">
        <f>Seniori!LD56</f>
        <v>0</v>
      </c>
      <c r="LE80" s="131">
        <f>Seniori!LE56</f>
        <v>0</v>
      </c>
      <c r="LF80" s="131">
        <f>Seniori!LF56</f>
        <v>0</v>
      </c>
      <c r="LG80" s="131">
        <f>Seniori!LG56</f>
        <v>0</v>
      </c>
      <c r="LH80" s="131">
        <f>Seniori!LH56</f>
        <v>0</v>
      </c>
      <c r="LI80" s="131">
        <f>Seniori!LI56</f>
        <v>0</v>
      </c>
      <c r="LJ80" s="131">
        <f>Seniori!LJ56</f>
        <v>0</v>
      </c>
      <c r="LK80" s="131">
        <f>Seniori!LK56</f>
        <v>0</v>
      </c>
      <c r="LL80" s="131">
        <f>Seniori!LL56</f>
        <v>0</v>
      </c>
      <c r="LM80" s="131">
        <f>Seniori!LM56</f>
        <v>0</v>
      </c>
      <c r="LN80" s="131">
        <f>Seniori!LN56</f>
        <v>0</v>
      </c>
      <c r="LO80" s="131">
        <f>Seniori!LO56</f>
        <v>0</v>
      </c>
      <c r="LP80" s="131">
        <f>Seniori!LP56</f>
        <v>0</v>
      </c>
      <c r="LQ80" s="131">
        <f>Seniori!LQ56</f>
        <v>0</v>
      </c>
      <c r="LR80" s="131">
        <f>Seniori!LR56</f>
        <v>0</v>
      </c>
      <c r="LS80" s="131">
        <f>Seniori!LS56</f>
        <v>0</v>
      </c>
      <c r="LT80" s="131">
        <f>Seniori!LT56</f>
        <v>0</v>
      </c>
      <c r="LU80" s="131">
        <f>Seniori!LU56</f>
        <v>0</v>
      </c>
      <c r="LV80" s="131">
        <f>Seniori!LV56</f>
        <v>0</v>
      </c>
      <c r="LW80" s="131">
        <f>Seniori!LW56</f>
        <v>0</v>
      </c>
      <c r="LX80" s="131">
        <f>Seniori!LX56</f>
        <v>0</v>
      </c>
      <c r="LY80" s="131">
        <f>Seniori!LY56</f>
        <v>0</v>
      </c>
      <c r="LZ80" s="131">
        <f>Seniori!LZ56</f>
        <v>0</v>
      </c>
      <c r="MA80" s="131">
        <f>Seniori!MA56</f>
        <v>0</v>
      </c>
      <c r="MB80" s="131">
        <f>Seniori!MB56</f>
        <v>0</v>
      </c>
      <c r="MC80" s="131">
        <f>Seniori!MC56</f>
        <v>0</v>
      </c>
      <c r="MD80" s="131">
        <f>Seniori!MD56</f>
        <v>0</v>
      </c>
      <c r="ME80" s="131">
        <f>Seniori!ME56</f>
        <v>0</v>
      </c>
    </row>
    <row r="81" spans="1:343" s="1" customFormat="1" ht="18" customHeight="1" x14ac:dyDescent="0.2">
      <c r="A81" s="12">
        <v>69</v>
      </c>
      <c r="B81" s="11" t="s">
        <v>315</v>
      </c>
      <c r="C81" s="1">
        <v>11903</v>
      </c>
      <c r="D81" s="1">
        <v>2017</v>
      </c>
      <c r="E81" s="4" t="s">
        <v>314</v>
      </c>
      <c r="F81" s="1">
        <v>7223</v>
      </c>
      <c r="G81" s="9" t="s">
        <v>222</v>
      </c>
      <c r="H81" s="4" t="s">
        <v>39</v>
      </c>
      <c r="I81" s="1">
        <f t="shared" si="7"/>
        <v>17.600000000000001</v>
      </c>
      <c r="J81" s="12">
        <f>Tabuľka3[[#This Row],[Stĺpec9]]</f>
        <v>17.600000000000001</v>
      </c>
      <c r="K81" s="131">
        <f>Seniori!K61</f>
        <v>0</v>
      </c>
      <c r="L81" s="131">
        <f>Seniori!L61</f>
        <v>0</v>
      </c>
      <c r="M81" s="131">
        <f>Seniori!M61</f>
        <v>0</v>
      </c>
      <c r="N81" s="131">
        <f>Seniori!N61</f>
        <v>0</v>
      </c>
      <c r="O81" s="131">
        <f>Seniori!O61</f>
        <v>0</v>
      </c>
      <c r="P81" s="131">
        <f>Seniori!P61</f>
        <v>0</v>
      </c>
      <c r="Q81" s="131">
        <f>Seniori!Q61</f>
        <v>0</v>
      </c>
      <c r="R81" s="131">
        <f>Seniori!R61</f>
        <v>0</v>
      </c>
      <c r="S81" s="131">
        <f>Seniori!S61</f>
        <v>0</v>
      </c>
      <c r="T81" s="131">
        <f>Seniori!T61</f>
        <v>0</v>
      </c>
      <c r="U81" s="131">
        <f>Seniori!U61</f>
        <v>0</v>
      </c>
      <c r="V81" s="131">
        <f>Seniori!V61</f>
        <v>0</v>
      </c>
      <c r="W81" s="131">
        <f>Seniori!W61</f>
        <v>0</v>
      </c>
      <c r="X81" s="131">
        <f>Seniori!X61</f>
        <v>0</v>
      </c>
      <c r="Y81" s="131">
        <f>Seniori!Y61</f>
        <v>0</v>
      </c>
      <c r="Z81" s="131">
        <f>Seniori!Z61</f>
        <v>0</v>
      </c>
      <c r="AA81" s="131">
        <f>Seniori!AA61</f>
        <v>0</v>
      </c>
      <c r="AB81" s="131">
        <f>Seniori!AB61</f>
        <v>0</v>
      </c>
      <c r="AC81" s="131">
        <f>Seniori!AC61</f>
        <v>0</v>
      </c>
      <c r="AD81" s="131">
        <f>Seniori!AD61</f>
        <v>0</v>
      </c>
      <c r="AE81" s="131">
        <f>Seniori!AE61</f>
        <v>0</v>
      </c>
      <c r="AF81" s="131">
        <f>Seniori!AF61</f>
        <v>0</v>
      </c>
      <c r="AG81" s="131">
        <f>Seniori!AG61</f>
        <v>0</v>
      </c>
      <c r="AH81" s="131">
        <f>Seniori!AH61</f>
        <v>0</v>
      </c>
      <c r="AI81" s="131">
        <f>Seniori!AI61</f>
        <v>0</v>
      </c>
      <c r="AJ81" s="131">
        <f>Seniori!AJ61</f>
        <v>0</v>
      </c>
      <c r="AK81" s="131">
        <f>Seniori!AK61</f>
        <v>0</v>
      </c>
      <c r="AL81" s="131">
        <f>Seniori!AL61</f>
        <v>0</v>
      </c>
      <c r="AM81" s="131">
        <f>Seniori!AM61</f>
        <v>0</v>
      </c>
      <c r="AN81" s="131">
        <f>Seniori!AN61</f>
        <v>0</v>
      </c>
      <c r="AO81" s="131" t="str">
        <f>Seniori!AO61</f>
        <v>x</v>
      </c>
      <c r="AP81" s="131" t="str">
        <f>Seniori!AP61</f>
        <v>x</v>
      </c>
      <c r="AQ81" s="131">
        <f>Seniori!AQ61</f>
        <v>0</v>
      </c>
      <c r="AR81" s="131">
        <f>Seniori!AR61</f>
        <v>0</v>
      </c>
      <c r="AS81" s="131">
        <f>Seniori!AS61</f>
        <v>0</v>
      </c>
      <c r="AT81" s="131">
        <f>Seniori!AT61</f>
        <v>0</v>
      </c>
      <c r="AU81" s="131">
        <f>Seniori!AU61</f>
        <v>0</v>
      </c>
      <c r="AV81" s="131">
        <f>Seniori!AV61</f>
        <v>0</v>
      </c>
      <c r="AW81" s="131">
        <f>Seniori!AW61</f>
        <v>0</v>
      </c>
      <c r="AX81" s="131">
        <f>Seniori!AX61</f>
        <v>0</v>
      </c>
      <c r="AY81" s="131">
        <f>Seniori!AY61</f>
        <v>0</v>
      </c>
      <c r="AZ81" s="131">
        <f>Seniori!AZ61</f>
        <v>0</v>
      </c>
      <c r="BA81" s="131">
        <f>Seniori!BA61</f>
        <v>0</v>
      </c>
      <c r="BB81" s="131">
        <f>Seniori!BB61</f>
        <v>0</v>
      </c>
      <c r="BC81" s="131">
        <f>Seniori!BC61</f>
        <v>0</v>
      </c>
      <c r="BD81" s="131">
        <f>Seniori!BD61</f>
        <v>0</v>
      </c>
      <c r="BE81" s="131">
        <f>Seniori!BE61</f>
        <v>0</v>
      </c>
      <c r="BF81" s="131">
        <f>Seniori!BF61</f>
        <v>0</v>
      </c>
      <c r="BG81" s="131">
        <f>Seniori!BG61</f>
        <v>0</v>
      </c>
      <c r="BH81" s="131">
        <f>Seniori!BH61</f>
        <v>0</v>
      </c>
      <c r="BI81" s="131">
        <f>Seniori!BI61</f>
        <v>0</v>
      </c>
      <c r="BJ81" s="131">
        <f>Seniori!BJ61</f>
        <v>0</v>
      </c>
      <c r="BK81" s="131">
        <f>Seniori!BK61</f>
        <v>0</v>
      </c>
      <c r="BL81" s="131">
        <f>Seniori!BL61</f>
        <v>0</v>
      </c>
      <c r="BM81" s="131">
        <f>Seniori!BM61</f>
        <v>0</v>
      </c>
      <c r="BN81" s="131">
        <f>Seniori!BN61</f>
        <v>0</v>
      </c>
      <c r="BO81" s="131">
        <f>Seniori!BO61</f>
        <v>0</v>
      </c>
      <c r="BP81" s="131">
        <f>Seniori!BP61</f>
        <v>0</v>
      </c>
      <c r="BQ81" s="131">
        <f>Seniori!BQ61</f>
        <v>0</v>
      </c>
      <c r="BR81" s="131">
        <f>Seniori!BR61</f>
        <v>0</v>
      </c>
      <c r="BS81" s="131">
        <f>Seniori!BS61</f>
        <v>0</v>
      </c>
      <c r="BT81" s="131">
        <f>Seniori!BT61</f>
        <v>0</v>
      </c>
      <c r="BU81" s="131">
        <f>Seniori!BU61</f>
        <v>0</v>
      </c>
      <c r="BV81" s="131">
        <f>Seniori!BV61</f>
        <v>0</v>
      </c>
      <c r="BW81" s="131">
        <f>Seniori!BW61</f>
        <v>0</v>
      </c>
      <c r="BX81" s="131">
        <f>Seniori!BX61</f>
        <v>0</v>
      </c>
      <c r="BY81" s="131">
        <f>Seniori!BY61</f>
        <v>0</v>
      </c>
      <c r="BZ81" s="131">
        <f>Seniori!BZ61</f>
        <v>0</v>
      </c>
      <c r="CA81" s="131">
        <f>Seniori!CA61</f>
        <v>0</v>
      </c>
      <c r="CB81" s="131">
        <f>Seniori!CB61</f>
        <v>0</v>
      </c>
      <c r="CC81" s="131">
        <f>Seniori!CC61</f>
        <v>2</v>
      </c>
      <c r="CD81" s="131" t="str">
        <f>Seniori!CD61</f>
        <v>x</v>
      </c>
      <c r="CE81" s="131">
        <f>Seniori!CE61</f>
        <v>0</v>
      </c>
      <c r="CF81" s="131">
        <f>Seniori!CF61</f>
        <v>0</v>
      </c>
      <c r="CG81" s="131">
        <f>Seniori!CG61</f>
        <v>0</v>
      </c>
      <c r="CH81" s="131">
        <f>Seniori!CH61</f>
        <v>0</v>
      </c>
      <c r="CI81" s="131">
        <f>Seniori!CI61</f>
        <v>0</v>
      </c>
      <c r="CJ81" s="131">
        <f>Seniori!CJ61</f>
        <v>0</v>
      </c>
      <c r="CK81" s="131">
        <f>Seniori!CK61</f>
        <v>0</v>
      </c>
      <c r="CL81" s="131">
        <f>Seniori!CL61</f>
        <v>0</v>
      </c>
      <c r="CM81" s="131">
        <f>Seniori!CM61</f>
        <v>0</v>
      </c>
      <c r="CN81" s="131">
        <f>Seniori!CN61</f>
        <v>0</v>
      </c>
      <c r="CO81" s="131">
        <f>Seniori!CO61</f>
        <v>0</v>
      </c>
      <c r="CP81" s="131">
        <f>Seniori!CP61</f>
        <v>0</v>
      </c>
      <c r="CQ81" s="131">
        <f>Seniori!CQ61</f>
        <v>0</v>
      </c>
      <c r="CR81" s="131">
        <f>Seniori!CR61</f>
        <v>0</v>
      </c>
      <c r="CS81" s="131">
        <f>Seniori!CS61</f>
        <v>0</v>
      </c>
      <c r="CT81" s="131">
        <f>Seniori!CT61</f>
        <v>0</v>
      </c>
      <c r="CU81" s="131">
        <f>Seniori!CU61</f>
        <v>0</v>
      </c>
      <c r="CV81" s="131">
        <f>Seniori!CV61</f>
        <v>0</v>
      </c>
      <c r="CW81" s="131">
        <f>Seniori!CW61</f>
        <v>0</v>
      </c>
      <c r="CX81" s="131" t="str">
        <f>Seniori!CX61</f>
        <v>x</v>
      </c>
      <c r="CY81" s="131">
        <f>Seniori!CY61</f>
        <v>0</v>
      </c>
      <c r="CZ81" s="131">
        <f>Seniori!CZ61</f>
        <v>0</v>
      </c>
      <c r="DA81" s="131">
        <f>Seniori!DA61</f>
        <v>0</v>
      </c>
      <c r="DB81" s="131">
        <f>Seniori!DB61</f>
        <v>0</v>
      </c>
      <c r="DC81" s="131">
        <f>Seniori!DC61</f>
        <v>0</v>
      </c>
      <c r="DD81" s="131">
        <f>Seniori!DD61</f>
        <v>0</v>
      </c>
      <c r="DE81" s="131">
        <f>Seniori!DE61</f>
        <v>0</v>
      </c>
      <c r="DF81" s="131">
        <f>Seniori!DF61</f>
        <v>0</v>
      </c>
      <c r="DG81" s="131">
        <f>Seniori!DG61</f>
        <v>0</v>
      </c>
      <c r="DH81" s="131">
        <f>Seniori!DH61</f>
        <v>0</v>
      </c>
      <c r="DI81" s="131">
        <f>Seniori!DI61</f>
        <v>0</v>
      </c>
      <c r="DJ81" s="131">
        <f>Seniori!DJ61</f>
        <v>0</v>
      </c>
      <c r="DK81" s="131">
        <f>Seniori!DK61</f>
        <v>0</v>
      </c>
      <c r="DL81" s="131">
        <f>Seniori!DL61</f>
        <v>0</v>
      </c>
      <c r="DM81" s="131">
        <f>Seniori!DM61</f>
        <v>0</v>
      </c>
      <c r="DN81" s="131">
        <f>Seniori!DN61</f>
        <v>0</v>
      </c>
      <c r="DO81" s="131">
        <f>Seniori!DO61</f>
        <v>0</v>
      </c>
      <c r="DP81" s="131">
        <f>Seniori!DP61</f>
        <v>0</v>
      </c>
      <c r="DQ81" s="131">
        <f>Seniori!DQ61</f>
        <v>0</v>
      </c>
      <c r="DR81" s="131">
        <f>Seniori!DR61</f>
        <v>0</v>
      </c>
      <c r="DS81" s="131">
        <f>Seniori!DS61</f>
        <v>0</v>
      </c>
      <c r="DT81" s="131">
        <f>Seniori!DT61</f>
        <v>0</v>
      </c>
      <c r="DU81" s="131">
        <f>Seniori!DU61</f>
        <v>0</v>
      </c>
      <c r="DV81" s="131">
        <f>Seniori!DV61</f>
        <v>0</v>
      </c>
      <c r="DW81" s="131">
        <f>Seniori!DW61</f>
        <v>0</v>
      </c>
      <c r="DX81" s="131">
        <f>Seniori!DX61</f>
        <v>0</v>
      </c>
      <c r="DY81" s="131">
        <f>Seniori!DY61</f>
        <v>0</v>
      </c>
      <c r="DZ81" s="131">
        <f>Seniori!DZ61</f>
        <v>0</v>
      </c>
      <c r="EA81" s="131">
        <f>Seniori!EA61</f>
        <v>0</v>
      </c>
      <c r="EB81" s="131">
        <f>Seniori!EB61</f>
        <v>0</v>
      </c>
      <c r="EC81" s="131">
        <f>Seniori!EC61</f>
        <v>0</v>
      </c>
      <c r="ED81" s="131">
        <f>Seniori!ED61</f>
        <v>0</v>
      </c>
      <c r="EE81" s="131">
        <f>Seniori!EE61</f>
        <v>0</v>
      </c>
      <c r="EF81" s="131">
        <f>Seniori!EF61</f>
        <v>0</v>
      </c>
      <c r="EG81" s="131">
        <f>Seniori!EG61</f>
        <v>4</v>
      </c>
      <c r="EH81" s="131">
        <f>Seniori!EH61</f>
        <v>1</v>
      </c>
      <c r="EI81" s="131">
        <f>Seniori!EI61</f>
        <v>0</v>
      </c>
      <c r="EJ81" s="131">
        <f>Seniori!EJ61</f>
        <v>0</v>
      </c>
      <c r="EK81" s="131">
        <f>Seniori!EK61</f>
        <v>0</v>
      </c>
      <c r="EL81" s="131">
        <f>Seniori!EL61</f>
        <v>0</v>
      </c>
      <c r="EM81" s="131" t="str">
        <f>Seniori!EM61</f>
        <v>x</v>
      </c>
      <c r="EN81" s="131">
        <f>Seniori!EN61</f>
        <v>3.5999999999999996</v>
      </c>
      <c r="EO81" s="131">
        <f>Seniori!EO61</f>
        <v>0</v>
      </c>
      <c r="EP81" s="131">
        <f>Seniori!EP61</f>
        <v>0</v>
      </c>
      <c r="EQ81" s="131">
        <f>Seniori!EQ61</f>
        <v>0</v>
      </c>
      <c r="ER81" s="131">
        <f>Seniori!ER61</f>
        <v>0</v>
      </c>
      <c r="ES81" s="131">
        <f>Seniori!ES61</f>
        <v>0</v>
      </c>
      <c r="ET81" s="131">
        <f>Seniori!ET61</f>
        <v>0</v>
      </c>
      <c r="EU81" s="131">
        <f>Seniori!EU61</f>
        <v>0</v>
      </c>
      <c r="EV81" s="131">
        <f>Seniori!EV61</f>
        <v>0</v>
      </c>
      <c r="EW81" s="131">
        <f>Seniori!EW61</f>
        <v>7</v>
      </c>
      <c r="EX81" s="131" t="str">
        <f>Seniori!EX61</f>
        <v>x</v>
      </c>
      <c r="EY81" s="131">
        <f>Seniori!EY61</f>
        <v>0</v>
      </c>
      <c r="EZ81" s="131">
        <f>Seniori!EZ61</f>
        <v>0</v>
      </c>
      <c r="FA81" s="131">
        <f>Seniori!FA61</f>
        <v>0</v>
      </c>
      <c r="FB81" s="131">
        <f>Seniori!FB61</f>
        <v>0</v>
      </c>
      <c r="FC81" s="131">
        <f>Seniori!FC61</f>
        <v>0</v>
      </c>
      <c r="FD81" s="131">
        <f>Seniori!FD61</f>
        <v>0</v>
      </c>
      <c r="FE81" s="131">
        <f>Seniori!FE61</f>
        <v>0</v>
      </c>
      <c r="FF81" s="131">
        <f>Seniori!FF61</f>
        <v>0</v>
      </c>
      <c r="FG81" s="131">
        <f>Seniori!FG61</f>
        <v>0</v>
      </c>
      <c r="FH81" s="131">
        <f>Seniori!FH61</f>
        <v>0</v>
      </c>
      <c r="FI81" s="131">
        <f>Seniori!FI61</f>
        <v>0</v>
      </c>
      <c r="FJ81" s="131">
        <f>Seniori!FJ61</f>
        <v>0</v>
      </c>
      <c r="FK81" s="131">
        <f>Seniori!FK61</f>
        <v>0</v>
      </c>
      <c r="FL81" s="131">
        <f>Seniori!FL61</f>
        <v>0</v>
      </c>
      <c r="FM81" s="131">
        <f>Seniori!FM61</f>
        <v>0</v>
      </c>
      <c r="FN81" s="131">
        <f>Seniori!FN61</f>
        <v>0</v>
      </c>
      <c r="FO81" s="131">
        <f>Seniori!FO61</f>
        <v>0</v>
      </c>
      <c r="FP81" s="131">
        <f>Seniori!FP61</f>
        <v>0</v>
      </c>
      <c r="FQ81" s="131">
        <f>Seniori!FQ61</f>
        <v>0</v>
      </c>
      <c r="FR81" s="131">
        <f>Seniori!FR61</f>
        <v>0</v>
      </c>
      <c r="FS81" s="131">
        <f>Seniori!FS61</f>
        <v>0</v>
      </c>
      <c r="FT81" s="131">
        <f>Seniori!FT61</f>
        <v>0</v>
      </c>
      <c r="FU81" s="131">
        <f>Seniori!FU61</f>
        <v>0</v>
      </c>
      <c r="FV81" s="131">
        <f>Seniori!FV61</f>
        <v>0</v>
      </c>
      <c r="FW81" s="131">
        <f>Seniori!FW61</f>
        <v>0</v>
      </c>
      <c r="FX81" s="131">
        <f>Seniori!FX61</f>
        <v>0</v>
      </c>
      <c r="FY81" s="131">
        <f>Seniori!FY61</f>
        <v>0</v>
      </c>
      <c r="FZ81" s="131">
        <f>Seniori!FZ61</f>
        <v>0</v>
      </c>
      <c r="GA81" s="131">
        <f>Seniori!GA61</f>
        <v>0</v>
      </c>
      <c r="GB81" s="131">
        <f>Seniori!GB61</f>
        <v>0</v>
      </c>
      <c r="GC81" s="131">
        <f>Seniori!GC61</f>
        <v>0</v>
      </c>
      <c r="GD81" s="131">
        <f>Seniori!GD61</f>
        <v>0</v>
      </c>
      <c r="GE81" s="131">
        <f>Seniori!GE61</f>
        <v>0</v>
      </c>
      <c r="GF81" s="131">
        <f>Seniori!GF61</f>
        <v>0</v>
      </c>
      <c r="GG81" s="131">
        <f>Seniori!GG61</f>
        <v>0</v>
      </c>
      <c r="GH81" s="131">
        <f>Seniori!GH61</f>
        <v>0</v>
      </c>
      <c r="GI81" s="131">
        <f>Seniori!GI61</f>
        <v>0</v>
      </c>
      <c r="GJ81" s="131">
        <f>Seniori!GJ61</f>
        <v>0</v>
      </c>
      <c r="GK81" s="131">
        <f>Seniori!GK61</f>
        <v>0</v>
      </c>
      <c r="GL81" s="131">
        <f>Seniori!GL61</f>
        <v>0</v>
      </c>
      <c r="GM81" s="131">
        <f>Seniori!GM61</f>
        <v>0</v>
      </c>
      <c r="GN81" s="131">
        <f>Seniori!GN61</f>
        <v>0</v>
      </c>
      <c r="GO81" s="131">
        <f>Seniori!GO61</f>
        <v>0</v>
      </c>
      <c r="GP81" s="131">
        <f>Seniori!GP61</f>
        <v>0</v>
      </c>
      <c r="GQ81" s="131">
        <f>Seniori!GQ61</f>
        <v>0</v>
      </c>
      <c r="GR81" s="131">
        <f>Seniori!GR61</f>
        <v>0</v>
      </c>
      <c r="GS81" s="131">
        <f>Seniori!GS61</f>
        <v>0</v>
      </c>
      <c r="GT81" s="131">
        <f>Seniori!GT61</f>
        <v>0</v>
      </c>
      <c r="GU81" s="131">
        <f>Seniori!GU61</f>
        <v>0</v>
      </c>
      <c r="GV81" s="131">
        <f>Seniori!GV61</f>
        <v>0</v>
      </c>
      <c r="GW81" s="131">
        <f>Seniori!GW61</f>
        <v>0</v>
      </c>
      <c r="GX81" s="131">
        <f>Seniori!GX61</f>
        <v>0</v>
      </c>
      <c r="GY81" s="131">
        <f>Seniori!GY61</f>
        <v>0</v>
      </c>
      <c r="GZ81" s="131">
        <f>Seniori!GZ61</f>
        <v>0</v>
      </c>
      <c r="HA81" s="131">
        <f>Seniori!HA61</f>
        <v>0</v>
      </c>
      <c r="HB81" s="131">
        <f>Seniori!HB61</f>
        <v>0</v>
      </c>
      <c r="HC81" s="131">
        <f>Seniori!HC61</f>
        <v>0</v>
      </c>
      <c r="HD81" s="131">
        <f>Seniori!HD61</f>
        <v>0</v>
      </c>
      <c r="HE81" s="131">
        <f>Seniori!HE61</f>
        <v>0</v>
      </c>
      <c r="HF81" s="131">
        <f>Seniori!HF61</f>
        <v>0</v>
      </c>
      <c r="HG81" s="131">
        <f>Seniori!HG61</f>
        <v>0</v>
      </c>
      <c r="HH81" s="131">
        <f>Seniori!HH61</f>
        <v>0</v>
      </c>
      <c r="HI81" s="131">
        <f>Seniori!HI61</f>
        <v>0</v>
      </c>
      <c r="HJ81" s="131">
        <f>Seniori!HJ61</f>
        <v>0</v>
      </c>
      <c r="HK81" s="131">
        <f>Seniori!HK61</f>
        <v>0</v>
      </c>
      <c r="HL81" s="131">
        <f>Seniori!HL61</f>
        <v>0</v>
      </c>
      <c r="HM81" s="131">
        <f>Seniori!HM61</f>
        <v>0</v>
      </c>
      <c r="HN81" s="131">
        <f>Seniori!HN61</f>
        <v>0</v>
      </c>
      <c r="HO81" s="131">
        <f>Seniori!HO61</f>
        <v>0</v>
      </c>
      <c r="HP81" s="131">
        <f>Seniori!HP61</f>
        <v>0</v>
      </c>
      <c r="HQ81" s="131">
        <f>Seniori!HQ61</f>
        <v>0</v>
      </c>
      <c r="HR81" s="131">
        <f>Seniori!HR61</f>
        <v>0</v>
      </c>
      <c r="HS81" s="131">
        <f>Seniori!HS61</f>
        <v>0</v>
      </c>
      <c r="HT81" s="131">
        <f>Seniori!HT61</f>
        <v>0</v>
      </c>
      <c r="HU81" s="131">
        <f>Seniori!HU61</f>
        <v>0</v>
      </c>
      <c r="HV81" s="131">
        <f>Seniori!HV61</f>
        <v>0</v>
      </c>
      <c r="HW81" s="131">
        <f>Seniori!HW61</f>
        <v>0</v>
      </c>
      <c r="HX81" s="131">
        <f>Seniori!HX61</f>
        <v>0</v>
      </c>
      <c r="HY81" s="131">
        <f>Seniori!HY61</f>
        <v>0</v>
      </c>
      <c r="HZ81" s="131">
        <f>Seniori!HZ61</f>
        <v>0</v>
      </c>
      <c r="IA81" s="131">
        <f>Seniori!IA61</f>
        <v>0</v>
      </c>
      <c r="IB81" s="131">
        <f>Seniori!IB61</f>
        <v>0</v>
      </c>
      <c r="IC81" s="131">
        <f>Seniori!IC61</f>
        <v>0</v>
      </c>
      <c r="ID81" s="131">
        <f>Seniori!ID61</f>
        <v>0</v>
      </c>
      <c r="IE81" s="131">
        <f>Seniori!IE61</f>
        <v>0</v>
      </c>
      <c r="IF81" s="131">
        <f>Seniori!IF61</f>
        <v>0</v>
      </c>
      <c r="IG81" s="131">
        <f>Seniori!IG61</f>
        <v>0</v>
      </c>
      <c r="IH81" s="131">
        <f>Seniori!IH61</f>
        <v>0</v>
      </c>
      <c r="II81" s="131">
        <f>Seniori!II61</f>
        <v>0</v>
      </c>
      <c r="IJ81" s="131">
        <f>Seniori!IJ61</f>
        <v>0</v>
      </c>
      <c r="IK81" s="131">
        <f>Seniori!IK61</f>
        <v>0</v>
      </c>
      <c r="IL81" s="131">
        <f>Seniori!IL61</f>
        <v>0</v>
      </c>
      <c r="IM81" s="131">
        <f>Seniori!IM61</f>
        <v>0</v>
      </c>
      <c r="IN81" s="131">
        <f>Seniori!IN61</f>
        <v>0</v>
      </c>
      <c r="IO81" s="131">
        <f>Seniori!IO61</f>
        <v>0</v>
      </c>
      <c r="IP81" s="131">
        <f>Seniori!IP61</f>
        <v>0</v>
      </c>
      <c r="IQ81" s="131">
        <f>Seniori!IQ61</f>
        <v>0</v>
      </c>
      <c r="IR81" s="131">
        <f>Seniori!IR61</f>
        <v>0</v>
      </c>
      <c r="IS81" s="131">
        <f>Seniori!IS61</f>
        <v>0</v>
      </c>
      <c r="IT81" s="131">
        <f>Seniori!IT61</f>
        <v>0</v>
      </c>
      <c r="IU81" s="131">
        <f>Seniori!IU61</f>
        <v>0</v>
      </c>
      <c r="IV81" s="131">
        <f>Seniori!IV61</f>
        <v>0</v>
      </c>
      <c r="IW81" s="131">
        <f>Seniori!IW61</f>
        <v>0</v>
      </c>
      <c r="IX81" s="131">
        <f>Seniori!IX61</f>
        <v>0</v>
      </c>
      <c r="IY81" s="131">
        <f>Seniori!IY61</f>
        <v>0</v>
      </c>
      <c r="IZ81" s="131">
        <f>Seniori!IZ61</f>
        <v>0</v>
      </c>
      <c r="JA81" s="131">
        <f>Seniori!JA61</f>
        <v>0</v>
      </c>
      <c r="JB81" s="131">
        <f>Seniori!JB61</f>
        <v>0</v>
      </c>
      <c r="JC81" s="131">
        <f>Seniori!JC61</f>
        <v>0</v>
      </c>
      <c r="JD81" s="131">
        <f>Seniori!JD61</f>
        <v>0</v>
      </c>
      <c r="JE81" s="131">
        <f>Seniori!JE61</f>
        <v>0</v>
      </c>
      <c r="JF81" s="131">
        <f>Seniori!JF61</f>
        <v>0</v>
      </c>
      <c r="JG81" s="131">
        <f>Seniori!JG61</f>
        <v>0</v>
      </c>
      <c r="JH81" s="131">
        <f>Seniori!JH61</f>
        <v>0</v>
      </c>
      <c r="JI81" s="131">
        <f>Seniori!JI61</f>
        <v>0</v>
      </c>
      <c r="JJ81" s="131">
        <f>Seniori!JJ61</f>
        <v>0</v>
      </c>
      <c r="JK81" s="131">
        <f>Seniori!JK61</f>
        <v>0</v>
      </c>
      <c r="JL81" s="131">
        <f>Seniori!JL61</f>
        <v>0</v>
      </c>
      <c r="JM81" s="131">
        <f>Seniori!JM61</f>
        <v>0</v>
      </c>
      <c r="JN81" s="131">
        <f>Seniori!JN61</f>
        <v>0</v>
      </c>
      <c r="JO81" s="131">
        <f>Seniori!JO61</f>
        <v>0</v>
      </c>
      <c r="JP81" s="131">
        <f>Seniori!JP61</f>
        <v>0</v>
      </c>
      <c r="JQ81" s="131">
        <f>Seniori!JQ61</f>
        <v>0</v>
      </c>
      <c r="JR81" s="131">
        <f>Seniori!JR61</f>
        <v>0</v>
      </c>
      <c r="JS81" s="131">
        <f>Seniori!JS61</f>
        <v>0</v>
      </c>
      <c r="JT81" s="131">
        <f>Seniori!JT61</f>
        <v>0</v>
      </c>
      <c r="JU81" s="131">
        <f>Seniori!JU61</f>
        <v>0</v>
      </c>
      <c r="JV81" s="131">
        <f>Seniori!JV61</f>
        <v>0</v>
      </c>
      <c r="JW81" s="131">
        <f>Seniori!JW61</f>
        <v>0</v>
      </c>
      <c r="JX81" s="131">
        <f>Seniori!JX61</f>
        <v>0</v>
      </c>
      <c r="JY81" s="131">
        <f>Seniori!JY61</f>
        <v>0</v>
      </c>
      <c r="JZ81" s="131">
        <f>Seniori!JZ61</f>
        <v>0</v>
      </c>
      <c r="KA81" s="131">
        <f>Seniori!KA61</f>
        <v>0</v>
      </c>
      <c r="KB81" s="131">
        <f>Seniori!KB61</f>
        <v>0</v>
      </c>
      <c r="KC81" s="131">
        <f>Seniori!KC61</f>
        <v>0</v>
      </c>
      <c r="KD81" s="131">
        <f>Seniori!KD61</f>
        <v>0</v>
      </c>
      <c r="KE81" s="131">
        <f>Seniori!KE61</f>
        <v>0</v>
      </c>
      <c r="KF81" s="131">
        <f>Seniori!KF61</f>
        <v>0</v>
      </c>
      <c r="KG81" s="131">
        <f>Seniori!KG61</f>
        <v>0</v>
      </c>
      <c r="KH81" s="131">
        <f>Seniori!KH61</f>
        <v>0</v>
      </c>
      <c r="KI81" s="131">
        <f>Seniori!KI61</f>
        <v>0</v>
      </c>
      <c r="KJ81" s="131">
        <f>Seniori!KJ61</f>
        <v>0</v>
      </c>
      <c r="KK81" s="131">
        <f>Seniori!KK61</f>
        <v>0</v>
      </c>
      <c r="KL81" s="131">
        <f>Seniori!KL61</f>
        <v>0</v>
      </c>
      <c r="KM81" s="131">
        <f>Seniori!KM61</f>
        <v>0</v>
      </c>
      <c r="KN81" s="131">
        <f>Seniori!KN61</f>
        <v>0</v>
      </c>
      <c r="KO81" s="131">
        <f>Seniori!KO61</f>
        <v>0</v>
      </c>
      <c r="KP81" s="131">
        <f>Seniori!KP61</f>
        <v>0</v>
      </c>
      <c r="KQ81" s="131">
        <f>Seniori!KQ61</f>
        <v>0</v>
      </c>
      <c r="KR81" s="131">
        <f>Seniori!KR61</f>
        <v>0</v>
      </c>
      <c r="KS81" s="131">
        <f>Seniori!KS61</f>
        <v>0</v>
      </c>
      <c r="KT81" s="131">
        <f>Seniori!KT61</f>
        <v>0</v>
      </c>
      <c r="KU81" s="131">
        <f>Seniori!KU61</f>
        <v>0</v>
      </c>
      <c r="KV81" s="131">
        <f>Seniori!KV61</f>
        <v>0</v>
      </c>
      <c r="KW81" s="131">
        <f>Seniori!KW61</f>
        <v>0</v>
      </c>
      <c r="KX81" s="131">
        <f>Seniori!KX61</f>
        <v>0</v>
      </c>
      <c r="KY81" s="131">
        <f>Seniori!KY61</f>
        <v>0</v>
      </c>
      <c r="KZ81" s="131">
        <f>Seniori!KZ61</f>
        <v>0</v>
      </c>
      <c r="LA81" s="131">
        <f>Seniori!LA61</f>
        <v>0</v>
      </c>
      <c r="LB81" s="131">
        <f>Seniori!LB61</f>
        <v>0</v>
      </c>
      <c r="LC81" s="131">
        <f>Seniori!LC61</f>
        <v>0</v>
      </c>
      <c r="LD81" s="131">
        <f>Seniori!LD61</f>
        <v>0</v>
      </c>
      <c r="LE81" s="131">
        <f>Seniori!LE61</f>
        <v>0</v>
      </c>
      <c r="LF81" s="131">
        <f>Seniori!LF61</f>
        <v>0</v>
      </c>
      <c r="LG81" s="131">
        <f>Seniori!LG61</f>
        <v>0</v>
      </c>
      <c r="LH81" s="131">
        <f>Seniori!LH61</f>
        <v>0</v>
      </c>
      <c r="LI81" s="131">
        <f>Seniori!LI61</f>
        <v>0</v>
      </c>
      <c r="LJ81" s="131">
        <f>Seniori!LJ61</f>
        <v>0</v>
      </c>
      <c r="LK81" s="131">
        <f>Seniori!LK61</f>
        <v>0</v>
      </c>
      <c r="LL81" s="131">
        <f>Seniori!LL61</f>
        <v>0</v>
      </c>
      <c r="LM81" s="131">
        <f>Seniori!LM61</f>
        <v>0</v>
      </c>
      <c r="LN81" s="131">
        <f>Seniori!LN61</f>
        <v>0</v>
      </c>
      <c r="LO81" s="131">
        <f>Seniori!LO61</f>
        <v>0</v>
      </c>
      <c r="LP81" s="131">
        <f>Seniori!LP61</f>
        <v>0</v>
      </c>
      <c r="LQ81" s="131">
        <f>Seniori!LQ61</f>
        <v>0</v>
      </c>
      <c r="LR81" s="131">
        <f>Seniori!LR61</f>
        <v>0</v>
      </c>
      <c r="LS81" s="131">
        <f>Seniori!LS61</f>
        <v>0</v>
      </c>
      <c r="LT81" s="131">
        <f>Seniori!LT61</f>
        <v>0</v>
      </c>
      <c r="LU81" s="131">
        <f>Seniori!LU61</f>
        <v>0</v>
      </c>
      <c r="LV81" s="131">
        <f>Seniori!LV61</f>
        <v>0</v>
      </c>
      <c r="LW81" s="131">
        <f>Seniori!LW61</f>
        <v>0</v>
      </c>
      <c r="LX81" s="131">
        <f>Seniori!LX61</f>
        <v>0</v>
      </c>
      <c r="LY81" s="131">
        <f>Seniori!LY61</f>
        <v>0</v>
      </c>
      <c r="LZ81" s="131">
        <f>Seniori!LZ61</f>
        <v>0</v>
      </c>
      <c r="MA81" s="131">
        <f>Seniori!MA61</f>
        <v>0</v>
      </c>
      <c r="MB81" s="131">
        <f>Seniori!MB61</f>
        <v>0</v>
      </c>
      <c r="MC81" s="131">
        <f>Seniori!MC61</f>
        <v>0</v>
      </c>
      <c r="MD81" s="131">
        <f>Seniori!MD61</f>
        <v>0</v>
      </c>
      <c r="ME81" s="131">
        <f>Seniori!ME61</f>
        <v>0</v>
      </c>
    </row>
    <row r="82" spans="1:343" s="1" customFormat="1" ht="18" customHeight="1" x14ac:dyDescent="0.2">
      <c r="A82" s="12">
        <v>70</v>
      </c>
      <c r="B82" s="11" t="s">
        <v>212</v>
      </c>
      <c r="C82" s="1">
        <v>11628</v>
      </c>
      <c r="D82" s="1">
        <v>2010</v>
      </c>
      <c r="E82" t="s">
        <v>211</v>
      </c>
      <c r="F82" s="1">
        <v>8575</v>
      </c>
      <c r="G82" s="9" t="s">
        <v>225</v>
      </c>
      <c r="H82" s="4" t="s">
        <v>51</v>
      </c>
      <c r="I82" s="1">
        <f>SUM(K82:ME82)</f>
        <v>17.2</v>
      </c>
      <c r="J82" s="12">
        <f>Tabuľka3[[#This Row],[Stĺpec9]]</f>
        <v>17.2</v>
      </c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6" t="s">
        <v>241</v>
      </c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6" t="s">
        <v>241</v>
      </c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6" t="s">
        <v>241</v>
      </c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 t="s">
        <v>241</v>
      </c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>
        <f>(3+2)*1.2</f>
        <v>6</v>
      </c>
      <c r="HV82" s="131"/>
      <c r="HW82" s="131"/>
      <c r="HX82" s="131"/>
      <c r="HY82" s="131"/>
      <c r="HZ82" s="131">
        <f>1+1.2</f>
        <v>2.2000000000000002</v>
      </c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>
        <v>1</v>
      </c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>
        <f>1+1</f>
        <v>2</v>
      </c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>
        <v>3</v>
      </c>
      <c r="LC82" s="131"/>
      <c r="LD82" s="131"/>
      <c r="LE82" s="131"/>
      <c r="LF82" s="131">
        <v>3</v>
      </c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</row>
    <row r="83" spans="1:343" s="1" customFormat="1" ht="18" customHeight="1" x14ac:dyDescent="0.2">
      <c r="A83" s="12">
        <v>71</v>
      </c>
      <c r="B83" s="11" t="s">
        <v>52</v>
      </c>
      <c r="E83" s="4" t="s">
        <v>105</v>
      </c>
      <c r="F83" s="1">
        <v>2208</v>
      </c>
      <c r="G83" s="9" t="s">
        <v>222</v>
      </c>
      <c r="H83" s="4" t="s">
        <v>402</v>
      </c>
      <c r="I83" s="1">
        <f>SUM(K83:ME83)</f>
        <v>15</v>
      </c>
      <c r="J83" s="39">
        <f>Tabuľka3[[#This Row],[Stĺpec9]]</f>
        <v>15</v>
      </c>
      <c r="K83" s="131">
        <f>Seniori!K52</f>
        <v>0</v>
      </c>
      <c r="L83" s="131">
        <f>Seniori!L52</f>
        <v>0</v>
      </c>
      <c r="M83" s="131">
        <f>Seniori!M52</f>
        <v>0</v>
      </c>
      <c r="N83" s="131">
        <f>Seniori!N52</f>
        <v>0</v>
      </c>
      <c r="O83" s="131">
        <f>Seniori!O52</f>
        <v>0</v>
      </c>
      <c r="P83" s="131">
        <f>Seniori!P52</f>
        <v>0</v>
      </c>
      <c r="Q83" s="131">
        <f>Seniori!Q52</f>
        <v>0</v>
      </c>
      <c r="R83" s="131">
        <f>Seniori!R52</f>
        <v>0</v>
      </c>
      <c r="S83" s="131">
        <f>Seniori!S52</f>
        <v>0</v>
      </c>
      <c r="T83" s="131">
        <f>Seniori!T52</f>
        <v>0</v>
      </c>
      <c r="U83" s="131">
        <f>Seniori!U52</f>
        <v>0</v>
      </c>
      <c r="V83" s="131">
        <f>Seniori!V52</f>
        <v>0</v>
      </c>
      <c r="W83" s="131">
        <f>Seniori!W52</f>
        <v>0</v>
      </c>
      <c r="X83" s="131">
        <f>Seniori!X52</f>
        <v>0</v>
      </c>
      <c r="Y83" s="131">
        <f>Seniori!Y52</f>
        <v>0</v>
      </c>
      <c r="Z83" s="131">
        <f>Seniori!Z52</f>
        <v>0</v>
      </c>
      <c r="AA83" s="131">
        <f>Seniori!AA52</f>
        <v>0</v>
      </c>
      <c r="AB83" s="131">
        <f>Seniori!AB52</f>
        <v>0</v>
      </c>
      <c r="AC83" s="131">
        <f>Seniori!AC52</f>
        <v>0</v>
      </c>
      <c r="AD83" s="131">
        <f>Seniori!AD52</f>
        <v>0</v>
      </c>
      <c r="AE83" s="131">
        <f>Seniori!AE52</f>
        <v>0</v>
      </c>
      <c r="AF83" s="131">
        <f>Seniori!AF52</f>
        <v>0</v>
      </c>
      <c r="AG83" s="131">
        <f>Seniori!AG52</f>
        <v>0</v>
      </c>
      <c r="AH83" s="131">
        <f>Seniori!AH52</f>
        <v>0</v>
      </c>
      <c r="AI83" s="131">
        <f>Seniori!AI52</f>
        <v>0</v>
      </c>
      <c r="AJ83" s="131">
        <f>Seniori!AJ52</f>
        <v>0</v>
      </c>
      <c r="AK83" s="131">
        <f>Seniori!AK52</f>
        <v>0</v>
      </c>
      <c r="AL83" s="131">
        <f>Seniori!AL52</f>
        <v>0</v>
      </c>
      <c r="AM83" s="131">
        <f>Seniori!AM52</f>
        <v>0</v>
      </c>
      <c r="AN83" s="131">
        <f>Seniori!AN52</f>
        <v>0</v>
      </c>
      <c r="AO83" s="131">
        <f>Seniori!AO52</f>
        <v>0</v>
      </c>
      <c r="AP83" s="131">
        <f>Seniori!AP52</f>
        <v>0</v>
      </c>
      <c r="AQ83" s="131">
        <f>Seniori!AQ52</f>
        <v>0</v>
      </c>
      <c r="AR83" s="131">
        <f>Seniori!AR52</f>
        <v>0</v>
      </c>
      <c r="AS83" s="131">
        <f>Seniori!AS52</f>
        <v>0</v>
      </c>
      <c r="AT83" s="131">
        <f>Seniori!AT52</f>
        <v>0</v>
      </c>
      <c r="AU83" s="131">
        <f>Seniori!AU52</f>
        <v>0</v>
      </c>
      <c r="AV83" s="131">
        <f>Seniori!AV52</f>
        <v>0</v>
      </c>
      <c r="AW83" s="131">
        <f>Seniori!AW52</f>
        <v>0</v>
      </c>
      <c r="AX83" s="131">
        <f>Seniori!AX52</f>
        <v>0</v>
      </c>
      <c r="AY83" s="131">
        <f>Seniori!AY52</f>
        <v>0</v>
      </c>
      <c r="AZ83" s="131">
        <f>Seniori!AZ52</f>
        <v>0</v>
      </c>
      <c r="BA83" s="131">
        <f>Seniori!BA52</f>
        <v>0</v>
      </c>
      <c r="BB83" s="131">
        <f>Seniori!BB52</f>
        <v>0</v>
      </c>
      <c r="BC83" s="131">
        <f>Seniori!BC52</f>
        <v>0</v>
      </c>
      <c r="BD83" s="131">
        <f>Seniori!BD52</f>
        <v>0</v>
      </c>
      <c r="BE83" s="131">
        <f>Seniori!BE52</f>
        <v>0</v>
      </c>
      <c r="BF83" s="131">
        <f>Seniori!BF52</f>
        <v>0</v>
      </c>
      <c r="BG83" s="131">
        <f>Seniori!BG52</f>
        <v>0</v>
      </c>
      <c r="BH83" s="131">
        <f>Seniori!BH52</f>
        <v>0</v>
      </c>
      <c r="BI83" s="131">
        <f>Seniori!BI52</f>
        <v>0</v>
      </c>
      <c r="BJ83" s="131">
        <f>Seniori!BJ52</f>
        <v>0</v>
      </c>
      <c r="BK83" s="131">
        <f>Seniori!BK52</f>
        <v>0</v>
      </c>
      <c r="BL83" s="131">
        <f>Seniori!BL52</f>
        <v>0</v>
      </c>
      <c r="BM83" s="131">
        <f>Seniori!BM52</f>
        <v>0</v>
      </c>
      <c r="BN83" s="131">
        <f>Seniori!BN52</f>
        <v>0</v>
      </c>
      <c r="BO83" s="131">
        <f>Seniori!BO52</f>
        <v>0</v>
      </c>
      <c r="BP83" s="131">
        <f>Seniori!BP52</f>
        <v>0</v>
      </c>
      <c r="BQ83" s="131">
        <f>Seniori!BQ52</f>
        <v>0</v>
      </c>
      <c r="BR83" s="131">
        <f>Seniori!BR52</f>
        <v>0</v>
      </c>
      <c r="BS83" s="131">
        <f>Seniori!BS52</f>
        <v>0</v>
      </c>
      <c r="BT83" s="131">
        <f>Seniori!BT52</f>
        <v>0</v>
      </c>
      <c r="BU83" s="131">
        <f>Seniori!BU52</f>
        <v>0</v>
      </c>
      <c r="BV83" s="131">
        <f>Seniori!BV52</f>
        <v>0</v>
      </c>
      <c r="BW83" s="131">
        <f>Seniori!BW52</f>
        <v>0</v>
      </c>
      <c r="BX83" s="131">
        <f>Seniori!BX52</f>
        <v>0</v>
      </c>
      <c r="BY83" s="131">
        <f>Seniori!BY52</f>
        <v>0</v>
      </c>
      <c r="BZ83" s="131">
        <f>Seniori!BZ52</f>
        <v>0</v>
      </c>
      <c r="CA83" s="131">
        <f>Seniori!CA52</f>
        <v>0</v>
      </c>
      <c r="CB83" s="131">
        <f>Seniori!CB52</f>
        <v>0</v>
      </c>
      <c r="CC83" s="131">
        <f>Seniori!CC52</f>
        <v>0</v>
      </c>
      <c r="CD83" s="131">
        <f>Seniori!CD52</f>
        <v>0</v>
      </c>
      <c r="CE83" s="131">
        <f>Seniori!CE52</f>
        <v>0</v>
      </c>
      <c r="CF83" s="131">
        <f>Seniori!CF52</f>
        <v>0</v>
      </c>
      <c r="CG83" s="131">
        <f>Seniori!CG52</f>
        <v>0</v>
      </c>
      <c r="CH83" s="131">
        <f>Seniori!CH52</f>
        <v>0</v>
      </c>
      <c r="CI83" s="131">
        <f>Seniori!CI52</f>
        <v>0</v>
      </c>
      <c r="CJ83" s="131">
        <f>Seniori!CJ52</f>
        <v>0</v>
      </c>
      <c r="CK83" s="131">
        <f>Seniori!CK52</f>
        <v>0</v>
      </c>
      <c r="CL83" s="131">
        <f>Seniori!CL52</f>
        <v>0</v>
      </c>
      <c r="CM83" s="131">
        <f>Seniori!CM52</f>
        <v>0</v>
      </c>
      <c r="CN83" s="131">
        <f>Seniori!CN52</f>
        <v>0</v>
      </c>
      <c r="CO83" s="131">
        <f>Seniori!CO52</f>
        <v>0</v>
      </c>
      <c r="CP83" s="131">
        <f>Seniori!CP52</f>
        <v>0</v>
      </c>
      <c r="CQ83" s="131">
        <f>Seniori!CQ52</f>
        <v>0</v>
      </c>
      <c r="CR83" s="131">
        <f>Seniori!CR52</f>
        <v>0</v>
      </c>
      <c r="CS83" s="131">
        <f>Seniori!CS52</f>
        <v>0</v>
      </c>
      <c r="CT83" s="131">
        <f>Seniori!CT52</f>
        <v>0</v>
      </c>
      <c r="CU83" s="131">
        <f>Seniori!CU52</f>
        <v>0</v>
      </c>
      <c r="CV83" s="131">
        <f>Seniori!CV52</f>
        <v>0</v>
      </c>
      <c r="CW83" s="131">
        <f>Seniori!CW52</f>
        <v>0</v>
      </c>
      <c r="CX83" s="131">
        <f>Seniori!CX52</f>
        <v>0</v>
      </c>
      <c r="CY83" s="131">
        <f>Seniori!CY52</f>
        <v>0</v>
      </c>
      <c r="CZ83" s="131">
        <f>Seniori!CZ52</f>
        <v>0</v>
      </c>
      <c r="DA83" s="131">
        <f>Seniori!DA52</f>
        <v>0</v>
      </c>
      <c r="DB83" s="131">
        <f>Seniori!DB52</f>
        <v>0</v>
      </c>
      <c r="DC83" s="131">
        <f>Seniori!DC52</f>
        <v>0</v>
      </c>
      <c r="DD83" s="131">
        <f>Seniori!DD52</f>
        <v>0</v>
      </c>
      <c r="DE83" s="131">
        <f>Seniori!DE52</f>
        <v>0</v>
      </c>
      <c r="DF83" s="131">
        <f>Seniori!DF52</f>
        <v>0</v>
      </c>
      <c r="DG83" s="131">
        <f>Seniori!DG52</f>
        <v>0</v>
      </c>
      <c r="DH83" s="131">
        <f>Seniori!DH52</f>
        <v>0</v>
      </c>
      <c r="DI83" s="131">
        <f>Seniori!DI52</f>
        <v>0</v>
      </c>
      <c r="DJ83" s="131">
        <f>Seniori!DJ52</f>
        <v>0</v>
      </c>
      <c r="DK83" s="131">
        <f>Seniori!DK52</f>
        <v>0</v>
      </c>
      <c r="DL83" s="131">
        <f>Seniori!DL52</f>
        <v>0</v>
      </c>
      <c r="DM83" s="131">
        <f>Seniori!DM52</f>
        <v>0</v>
      </c>
      <c r="DN83" s="131">
        <f>Seniori!DN52</f>
        <v>0</v>
      </c>
      <c r="DO83" s="131">
        <f>Seniori!DO52</f>
        <v>0</v>
      </c>
      <c r="DP83" s="131">
        <f>Seniori!DP52</f>
        <v>0</v>
      </c>
      <c r="DQ83" s="131">
        <f>Seniori!DQ52</f>
        <v>0</v>
      </c>
      <c r="DR83" s="131">
        <f>Seniori!DR52</f>
        <v>0</v>
      </c>
      <c r="DS83" s="131">
        <f>Seniori!DS52</f>
        <v>0</v>
      </c>
      <c r="DT83" s="131">
        <f>Seniori!DT52</f>
        <v>0</v>
      </c>
      <c r="DU83" s="131">
        <f>Seniori!DU52</f>
        <v>0</v>
      </c>
      <c r="DV83" s="131">
        <f>Seniori!DV52</f>
        <v>0</v>
      </c>
      <c r="DW83" s="131">
        <f>Seniori!DW52</f>
        <v>0</v>
      </c>
      <c r="DX83" s="131">
        <f>Seniori!DX52</f>
        <v>0</v>
      </c>
      <c r="DY83" s="131">
        <f>Seniori!DY52</f>
        <v>0</v>
      </c>
      <c r="DZ83" s="131">
        <f>Seniori!DZ52</f>
        <v>0</v>
      </c>
      <c r="EA83" s="131">
        <f>Seniori!EA52</f>
        <v>0</v>
      </c>
      <c r="EB83" s="131">
        <f>Seniori!EB52</f>
        <v>0</v>
      </c>
      <c r="EC83" s="131">
        <f>Seniori!EC52</f>
        <v>0</v>
      </c>
      <c r="ED83" s="131">
        <f>Seniori!ED52</f>
        <v>0</v>
      </c>
      <c r="EE83" s="131">
        <f>Seniori!EE52</f>
        <v>0</v>
      </c>
      <c r="EF83" s="131">
        <f>Seniori!EF52</f>
        <v>0</v>
      </c>
      <c r="EG83" s="131">
        <f>Seniori!EG52</f>
        <v>0</v>
      </c>
      <c r="EH83" s="131">
        <f>Seniori!EH52</f>
        <v>0</v>
      </c>
      <c r="EI83" s="131">
        <f>Seniori!EI52</f>
        <v>0</v>
      </c>
      <c r="EJ83" s="131">
        <f>Seniori!EJ52</f>
        <v>0</v>
      </c>
      <c r="EK83" s="131">
        <f>Seniori!EK52</f>
        <v>0</v>
      </c>
      <c r="EL83" s="131">
        <f>Seniori!EL52</f>
        <v>0</v>
      </c>
      <c r="EM83" s="131">
        <f>Seniori!EM52</f>
        <v>0</v>
      </c>
      <c r="EN83" s="131">
        <f>Seniori!EN52</f>
        <v>0</v>
      </c>
      <c r="EO83" s="131">
        <f>Seniori!EO52</f>
        <v>0</v>
      </c>
      <c r="EP83" s="131">
        <f>Seniori!EP52</f>
        <v>0</v>
      </c>
      <c r="EQ83" s="131">
        <f>Seniori!EQ52</f>
        <v>0</v>
      </c>
      <c r="ER83" s="131">
        <f>Seniori!ER52</f>
        <v>0</v>
      </c>
      <c r="ES83" s="131">
        <f>Seniori!ES52</f>
        <v>0</v>
      </c>
      <c r="ET83" s="131">
        <f>Seniori!ET52</f>
        <v>0</v>
      </c>
      <c r="EU83" s="131">
        <f>Seniori!EU52</f>
        <v>0</v>
      </c>
      <c r="EV83" s="131">
        <f>Seniori!EV52</f>
        <v>0</v>
      </c>
      <c r="EW83" s="131">
        <f>Seniori!EW52</f>
        <v>0</v>
      </c>
      <c r="EX83" s="131">
        <f>Seniori!EX52</f>
        <v>0</v>
      </c>
      <c r="EY83" s="131">
        <f>Seniori!EY52</f>
        <v>0</v>
      </c>
      <c r="EZ83" s="131">
        <f>Seniori!EZ52</f>
        <v>0</v>
      </c>
      <c r="FA83" s="131">
        <f>Seniori!FA52</f>
        <v>0</v>
      </c>
      <c r="FB83" s="131">
        <f>Seniori!FB52</f>
        <v>0</v>
      </c>
      <c r="FC83" s="131">
        <f>Seniori!FC52</f>
        <v>0</v>
      </c>
      <c r="FD83" s="131">
        <f>Seniori!FD52</f>
        <v>0</v>
      </c>
      <c r="FE83" s="131">
        <f>Seniori!FE52</f>
        <v>0</v>
      </c>
      <c r="FF83" s="131">
        <f>Seniori!FF52</f>
        <v>0</v>
      </c>
      <c r="FG83" s="131">
        <f>Seniori!FG52</f>
        <v>0</v>
      </c>
      <c r="FH83" s="131">
        <f>Seniori!FH52</f>
        <v>0</v>
      </c>
      <c r="FI83" s="131">
        <f>Seniori!FI52</f>
        <v>0</v>
      </c>
      <c r="FJ83" s="131">
        <f>Seniori!FJ52</f>
        <v>0</v>
      </c>
      <c r="FK83" s="131">
        <f>Seniori!FK52</f>
        <v>0</v>
      </c>
      <c r="FL83" s="131">
        <f>Seniori!FL52</f>
        <v>0</v>
      </c>
      <c r="FM83" s="131">
        <f>Seniori!FM52</f>
        <v>0</v>
      </c>
      <c r="FN83" s="131">
        <f>Seniori!FN52</f>
        <v>0</v>
      </c>
      <c r="FO83" s="131">
        <f>Seniori!FO52</f>
        <v>0</v>
      </c>
      <c r="FP83" s="131">
        <f>Seniori!FP52</f>
        <v>0</v>
      </c>
      <c r="FQ83" s="131">
        <f>Seniori!FQ52</f>
        <v>0</v>
      </c>
      <c r="FR83" s="131">
        <f>Seniori!FR52</f>
        <v>0</v>
      </c>
      <c r="FS83" s="131">
        <f>Seniori!FS52</f>
        <v>0</v>
      </c>
      <c r="FT83" s="131">
        <f>Seniori!FT52</f>
        <v>0</v>
      </c>
      <c r="FU83" s="131">
        <f>Seniori!FU52</f>
        <v>0</v>
      </c>
      <c r="FV83" s="131">
        <f>Seniori!FV52</f>
        <v>0</v>
      </c>
      <c r="FW83" s="131">
        <f>Seniori!FW52</f>
        <v>0</v>
      </c>
      <c r="FX83" s="131">
        <f>Seniori!FX52</f>
        <v>0</v>
      </c>
      <c r="FY83" s="131">
        <f>Seniori!FY52</f>
        <v>0</v>
      </c>
      <c r="FZ83" s="131">
        <f>Seniori!FZ52</f>
        <v>0</v>
      </c>
      <c r="GA83" s="131">
        <f>Seniori!GA52</f>
        <v>0</v>
      </c>
      <c r="GB83" s="131">
        <f>Seniori!GB52</f>
        <v>0</v>
      </c>
      <c r="GC83" s="131">
        <f>Seniori!GC52</f>
        <v>0</v>
      </c>
      <c r="GD83" s="131">
        <f>Seniori!GD52</f>
        <v>0</v>
      </c>
      <c r="GE83" s="131">
        <f>Seniori!GE52</f>
        <v>0</v>
      </c>
      <c r="GF83" s="131">
        <f>Seniori!GF52</f>
        <v>0</v>
      </c>
      <c r="GG83" s="131">
        <f>Seniori!GG52</f>
        <v>0</v>
      </c>
      <c r="GH83" s="131">
        <f>Seniori!GH52</f>
        <v>0</v>
      </c>
      <c r="GI83" s="131">
        <f>Seniori!GI52</f>
        <v>0</v>
      </c>
      <c r="GJ83" s="131">
        <f>Seniori!GJ52</f>
        <v>0</v>
      </c>
      <c r="GK83" s="131">
        <f>Seniori!GK52</f>
        <v>0</v>
      </c>
      <c r="GL83" s="131">
        <f>Seniori!GL52</f>
        <v>0</v>
      </c>
      <c r="GM83" s="131">
        <f>Seniori!GM52</f>
        <v>0</v>
      </c>
      <c r="GN83" s="131">
        <f>Seniori!GN52</f>
        <v>0</v>
      </c>
      <c r="GO83" s="131">
        <f>Seniori!GO52</f>
        <v>0</v>
      </c>
      <c r="GP83" s="131">
        <f>Seniori!GP52</f>
        <v>0</v>
      </c>
      <c r="GQ83" s="131">
        <f>Seniori!GQ52</f>
        <v>0</v>
      </c>
      <c r="GR83" s="131">
        <f>Seniori!GR52</f>
        <v>0</v>
      </c>
      <c r="GS83" s="131">
        <f>Seniori!GS52</f>
        <v>0</v>
      </c>
      <c r="GT83" s="131">
        <f>Seniori!GT52</f>
        <v>0</v>
      </c>
      <c r="GU83" s="131">
        <f>Seniori!GU52</f>
        <v>0</v>
      </c>
      <c r="GV83" s="131">
        <f>Seniori!GV52</f>
        <v>0</v>
      </c>
      <c r="GW83" s="131">
        <f>Seniori!GW52</f>
        <v>0</v>
      </c>
      <c r="GX83" s="131">
        <f>Seniori!GX52</f>
        <v>0</v>
      </c>
      <c r="GY83" s="131">
        <f>Seniori!GY52</f>
        <v>0</v>
      </c>
      <c r="GZ83" s="131">
        <f>Seniori!GZ52</f>
        <v>0</v>
      </c>
      <c r="HA83" s="131">
        <f>Seniori!HA52</f>
        <v>0</v>
      </c>
      <c r="HB83" s="131">
        <f>Seniori!HB52</f>
        <v>0</v>
      </c>
      <c r="HC83" s="131">
        <f>Seniori!HC52</f>
        <v>0</v>
      </c>
      <c r="HD83" s="131">
        <f>Seniori!HD52</f>
        <v>0</v>
      </c>
      <c r="HE83" s="131">
        <f>Seniori!HE52</f>
        <v>0</v>
      </c>
      <c r="HF83" s="131">
        <f>Seniori!HF52</f>
        <v>0</v>
      </c>
      <c r="HG83" s="131">
        <f>Seniori!HG52</f>
        <v>0</v>
      </c>
      <c r="HH83" s="131">
        <f>Seniori!HH52</f>
        <v>0</v>
      </c>
      <c r="HI83" s="131">
        <f>Seniori!HI52</f>
        <v>0</v>
      </c>
      <c r="HJ83" s="131">
        <f>Seniori!HJ52</f>
        <v>0</v>
      </c>
      <c r="HK83" s="131">
        <f>Seniori!HK52</f>
        <v>0</v>
      </c>
      <c r="HL83" s="131">
        <f>Seniori!HL52</f>
        <v>0</v>
      </c>
      <c r="HM83" s="131">
        <f>Seniori!HM52</f>
        <v>0</v>
      </c>
      <c r="HN83" s="131">
        <f>Seniori!HN52</f>
        <v>0</v>
      </c>
      <c r="HO83" s="131">
        <f>Seniori!HO52</f>
        <v>0</v>
      </c>
      <c r="HP83" s="131">
        <f>Seniori!HP52</f>
        <v>0</v>
      </c>
      <c r="HQ83" s="131">
        <f>Seniori!HQ52</f>
        <v>0</v>
      </c>
      <c r="HR83" s="131">
        <f>Seniori!HR52</f>
        <v>0</v>
      </c>
      <c r="HS83" s="131">
        <f>Seniori!HS52</f>
        <v>0</v>
      </c>
      <c r="HT83" s="131">
        <f>Seniori!HT52</f>
        <v>0</v>
      </c>
      <c r="HU83" s="131">
        <f>Seniori!HU52</f>
        <v>0</v>
      </c>
      <c r="HV83" s="131">
        <f>Seniori!HV52</f>
        <v>0</v>
      </c>
      <c r="HW83" s="131">
        <f>Seniori!HW52</f>
        <v>0</v>
      </c>
      <c r="HX83" s="131">
        <f>Seniori!HX52</f>
        <v>0</v>
      </c>
      <c r="HY83" s="131">
        <f>Seniori!HY52</f>
        <v>0</v>
      </c>
      <c r="HZ83" s="131">
        <f>Seniori!HZ52</f>
        <v>0</v>
      </c>
      <c r="IA83" s="131">
        <f>Seniori!IA52</f>
        <v>0</v>
      </c>
      <c r="IB83" s="131">
        <f>Seniori!IB52</f>
        <v>0</v>
      </c>
      <c r="IC83" s="131">
        <f>Seniori!IC52</f>
        <v>0</v>
      </c>
      <c r="ID83" s="131">
        <f>Seniori!ID52</f>
        <v>0</v>
      </c>
      <c r="IE83" s="131">
        <f>Seniori!IE52</f>
        <v>0</v>
      </c>
      <c r="IF83" s="131">
        <f>Seniori!IF52</f>
        <v>0</v>
      </c>
      <c r="IG83" s="131">
        <f>Seniori!IG52</f>
        <v>0</v>
      </c>
      <c r="IH83" s="131">
        <f>Seniori!IH52</f>
        <v>0</v>
      </c>
      <c r="II83" s="131">
        <f>Seniori!II52</f>
        <v>0</v>
      </c>
      <c r="IJ83" s="131">
        <f>Seniori!IJ52</f>
        <v>0</v>
      </c>
      <c r="IK83" s="131">
        <f>Seniori!IK52</f>
        <v>0</v>
      </c>
      <c r="IL83" s="131">
        <f>Seniori!IL52</f>
        <v>0</v>
      </c>
      <c r="IM83" s="131">
        <f>Seniori!IM52</f>
        <v>0</v>
      </c>
      <c r="IN83" s="131">
        <f>Seniori!IN52</f>
        <v>0</v>
      </c>
      <c r="IO83" s="131">
        <f>Seniori!IO52</f>
        <v>0</v>
      </c>
      <c r="IP83" s="131">
        <f>Seniori!IP52</f>
        <v>0</v>
      </c>
      <c r="IQ83" s="131">
        <f>Seniori!IQ52</f>
        <v>0</v>
      </c>
      <c r="IR83" s="131">
        <f>Seniori!IR52</f>
        <v>0</v>
      </c>
      <c r="IS83" s="131">
        <f>Seniori!IS52</f>
        <v>0</v>
      </c>
      <c r="IT83" s="131">
        <f>Seniori!IT52</f>
        <v>0</v>
      </c>
      <c r="IU83" s="131">
        <f>Seniori!IU52</f>
        <v>0</v>
      </c>
      <c r="IV83" s="131">
        <f>Seniori!IV52</f>
        <v>0</v>
      </c>
      <c r="IW83" s="131">
        <f>Seniori!IW52</f>
        <v>0</v>
      </c>
      <c r="IX83" s="131">
        <f>Seniori!IX52</f>
        <v>0</v>
      </c>
      <c r="IY83" s="131">
        <f>Seniori!IY52</f>
        <v>0</v>
      </c>
      <c r="IZ83" s="131">
        <f>Seniori!IZ52</f>
        <v>0</v>
      </c>
      <c r="JA83" s="131">
        <f>Seniori!JA52</f>
        <v>0</v>
      </c>
      <c r="JB83" s="131">
        <f>Seniori!JB52</f>
        <v>0</v>
      </c>
      <c r="JC83" s="131">
        <f>Seniori!JC52</f>
        <v>0</v>
      </c>
      <c r="JD83" s="131">
        <f>Seniori!JD52</f>
        <v>0</v>
      </c>
      <c r="JE83" s="131">
        <f>Seniori!JE52</f>
        <v>0</v>
      </c>
      <c r="JF83" s="131">
        <f>Seniori!JF52</f>
        <v>0</v>
      </c>
      <c r="JG83" s="131">
        <f>Seniori!JG52</f>
        <v>0</v>
      </c>
      <c r="JH83" s="131">
        <f>Seniori!JH52</f>
        <v>0</v>
      </c>
      <c r="JI83" s="131">
        <f>Seniori!JI52</f>
        <v>0</v>
      </c>
      <c r="JJ83" s="131">
        <f>Seniori!JJ52</f>
        <v>0</v>
      </c>
      <c r="JK83" s="131">
        <f>Seniori!JK52</f>
        <v>0</v>
      </c>
      <c r="JL83" s="131">
        <f>Seniori!JL52</f>
        <v>0</v>
      </c>
      <c r="JM83" s="131">
        <f>Seniori!JM52</f>
        <v>0</v>
      </c>
      <c r="JN83" s="131">
        <f>Seniori!JN52</f>
        <v>0</v>
      </c>
      <c r="JO83" s="131">
        <f>Seniori!JO52</f>
        <v>0</v>
      </c>
      <c r="JP83" s="131">
        <f>Seniori!JP52</f>
        <v>0</v>
      </c>
      <c r="JQ83" s="131">
        <f>Seniori!JQ52</f>
        <v>0</v>
      </c>
      <c r="JR83" s="131">
        <f>Seniori!JR52</f>
        <v>0</v>
      </c>
      <c r="JS83" s="131">
        <f>Seniori!JS52</f>
        <v>0</v>
      </c>
      <c r="JT83" s="131">
        <f>Seniori!JT52</f>
        <v>0</v>
      </c>
      <c r="JU83" s="131">
        <f>Seniori!JU52</f>
        <v>0</v>
      </c>
      <c r="JV83" s="131">
        <f>Seniori!JV52</f>
        <v>0</v>
      </c>
      <c r="JW83" s="131">
        <f>Seniori!JW52</f>
        <v>0</v>
      </c>
      <c r="JX83" s="131">
        <f>Seniori!JX52</f>
        <v>0</v>
      </c>
      <c r="JY83" s="131">
        <f>Seniori!JY52</f>
        <v>0</v>
      </c>
      <c r="JZ83" s="131">
        <f>Seniori!JZ52</f>
        <v>0</v>
      </c>
      <c r="KA83" s="131">
        <f>Seniori!KA52</f>
        <v>0</v>
      </c>
      <c r="KB83" s="131">
        <f>Seniori!KB52</f>
        <v>0</v>
      </c>
      <c r="KC83" s="131">
        <f>Seniori!KC52</f>
        <v>0</v>
      </c>
      <c r="KD83" s="131">
        <f>Seniori!KD52</f>
        <v>0</v>
      </c>
      <c r="KE83" s="131">
        <f>Seniori!KE52</f>
        <v>0</v>
      </c>
      <c r="KF83" s="131">
        <f>Seniori!KF52</f>
        <v>0</v>
      </c>
      <c r="KG83" s="131">
        <f>Seniori!KG52</f>
        <v>0</v>
      </c>
      <c r="KH83" s="131">
        <f>Seniori!KH52</f>
        <v>0</v>
      </c>
      <c r="KI83" s="131">
        <f>Seniori!KI52</f>
        <v>0</v>
      </c>
      <c r="KJ83" s="131">
        <f>Seniori!KJ52</f>
        <v>0</v>
      </c>
      <c r="KK83" s="131">
        <f>Seniori!KK52</f>
        <v>0</v>
      </c>
      <c r="KL83" s="131">
        <f>Seniori!KL52</f>
        <v>0</v>
      </c>
      <c r="KM83" s="131">
        <f>Seniori!KM52</f>
        <v>0</v>
      </c>
      <c r="KN83" s="131">
        <f>Seniori!KN52</f>
        <v>0</v>
      </c>
      <c r="KO83" s="131">
        <f>Seniori!KO52</f>
        <v>0</v>
      </c>
      <c r="KP83" s="131">
        <f>Seniori!KP52</f>
        <v>0</v>
      </c>
      <c r="KQ83" s="131">
        <f>Seniori!KQ52</f>
        <v>0</v>
      </c>
      <c r="KR83" s="131">
        <f>Seniori!KR52</f>
        <v>0</v>
      </c>
      <c r="KS83" s="131">
        <f>Seniori!KS52</f>
        <v>0</v>
      </c>
      <c r="KT83" s="131">
        <f>Seniori!KT52</f>
        <v>0</v>
      </c>
      <c r="KU83" s="131">
        <f>Seniori!KU52</f>
        <v>0</v>
      </c>
      <c r="KV83" s="131">
        <f>Seniori!KV52</f>
        <v>0</v>
      </c>
      <c r="KW83" s="131">
        <f>Seniori!KW52</f>
        <v>0</v>
      </c>
      <c r="KX83" s="131">
        <f>Seniori!KX52</f>
        <v>0</v>
      </c>
      <c r="KY83" s="131">
        <f>Seniori!KY52</f>
        <v>0</v>
      </c>
      <c r="KZ83" s="131">
        <f>Seniori!KZ52</f>
        <v>0</v>
      </c>
      <c r="LA83" s="131">
        <f>Seniori!LA52</f>
        <v>0</v>
      </c>
      <c r="LB83" s="131">
        <f>Seniori!LB52</f>
        <v>0</v>
      </c>
      <c r="LC83" s="131">
        <f>Seniori!LC52</f>
        <v>0</v>
      </c>
      <c r="LD83" s="131">
        <f>Seniori!LD52</f>
        <v>8</v>
      </c>
      <c r="LE83" s="131">
        <f>Seniori!LE52</f>
        <v>0</v>
      </c>
      <c r="LF83" s="131">
        <f>Seniori!LF52</f>
        <v>0</v>
      </c>
      <c r="LG83" s="131">
        <f>Seniori!LG52</f>
        <v>0</v>
      </c>
      <c r="LH83" s="131">
        <f>Seniori!LH52</f>
        <v>7</v>
      </c>
      <c r="LI83" s="131">
        <f>Seniori!LI52</f>
        <v>0</v>
      </c>
      <c r="LJ83" s="131">
        <f>Seniori!LJ52</f>
        <v>0</v>
      </c>
      <c r="LK83" s="131">
        <f>Seniori!LK52</f>
        <v>0</v>
      </c>
      <c r="LL83" s="131">
        <f>Seniori!LL52</f>
        <v>0</v>
      </c>
      <c r="LM83" s="131">
        <f>Seniori!LM52</f>
        <v>0</v>
      </c>
      <c r="LN83" s="131">
        <f>Seniori!LN52</f>
        <v>0</v>
      </c>
      <c r="LO83" s="131">
        <f>Seniori!LO52</f>
        <v>0</v>
      </c>
      <c r="LP83" s="131">
        <f>Seniori!LP52</f>
        <v>0</v>
      </c>
      <c r="LQ83" s="131">
        <f>Seniori!LQ52</f>
        <v>0</v>
      </c>
      <c r="LR83" s="131">
        <f>Seniori!LR52</f>
        <v>0</v>
      </c>
      <c r="LS83" s="131">
        <f>Seniori!LS52</f>
        <v>0</v>
      </c>
      <c r="LT83" s="131">
        <f>Seniori!LT52</f>
        <v>0</v>
      </c>
      <c r="LU83" s="131">
        <f>Seniori!LU52</f>
        <v>0</v>
      </c>
      <c r="LV83" s="131">
        <f>Seniori!LV52</f>
        <v>0</v>
      </c>
      <c r="LW83" s="131">
        <f>Seniori!LW52</f>
        <v>0</v>
      </c>
      <c r="LX83" s="131">
        <f>Seniori!LX52</f>
        <v>0</v>
      </c>
      <c r="LY83" s="131">
        <f>Seniori!LY52</f>
        <v>0</v>
      </c>
      <c r="LZ83" s="131">
        <f>Seniori!LZ52</f>
        <v>0</v>
      </c>
      <c r="MA83" s="131">
        <f>Seniori!MA52</f>
        <v>0</v>
      </c>
      <c r="MB83" s="131">
        <f>Seniori!MB52</f>
        <v>0</v>
      </c>
      <c r="MC83" s="131">
        <f>Seniori!MC52</f>
        <v>0</v>
      </c>
      <c r="MD83" s="131">
        <f>Seniori!MD52</f>
        <v>0</v>
      </c>
      <c r="ME83" s="131">
        <f>Seniori!ME52</f>
        <v>0</v>
      </c>
    </row>
    <row r="84" spans="1:343" s="1" customFormat="1" ht="18" customHeight="1" x14ac:dyDescent="0.2">
      <c r="A84" s="12">
        <v>71</v>
      </c>
      <c r="B84" s="11" t="s">
        <v>181</v>
      </c>
      <c r="C84" s="1">
        <v>10998</v>
      </c>
      <c r="D84" s="1">
        <v>2013</v>
      </c>
      <c r="E84" s="4" t="s">
        <v>180</v>
      </c>
      <c r="F84" s="1">
        <v>8891</v>
      </c>
      <c r="G84" s="9" t="s">
        <v>220</v>
      </c>
      <c r="H84" s="4" t="s">
        <v>138</v>
      </c>
      <c r="I84" s="1">
        <f>SUM(K84:ME84)</f>
        <v>15</v>
      </c>
      <c r="J84" s="12">
        <f>Tabuľka3[[#This Row],[Stĺpec9]]</f>
        <v>15</v>
      </c>
      <c r="K84" s="131">
        <f>Juniori!K32</f>
        <v>0</v>
      </c>
      <c r="L84" s="131">
        <f>Juniori!L32</f>
        <v>0</v>
      </c>
      <c r="M84" s="131">
        <f>Juniori!M32</f>
        <v>0</v>
      </c>
      <c r="N84" s="131">
        <f>Juniori!N32</f>
        <v>0</v>
      </c>
      <c r="O84" s="131">
        <f>Juniori!O32</f>
        <v>0</v>
      </c>
      <c r="P84" s="131">
        <f>Juniori!P32</f>
        <v>0</v>
      </c>
      <c r="Q84" s="131">
        <f>Juniori!Q32</f>
        <v>0</v>
      </c>
      <c r="R84" s="131">
        <f>Juniori!R32</f>
        <v>0</v>
      </c>
      <c r="S84" s="131">
        <f>Juniori!S32</f>
        <v>0</v>
      </c>
      <c r="T84" s="131">
        <f>Juniori!T32</f>
        <v>0</v>
      </c>
      <c r="U84" s="131">
        <f>Juniori!U32</f>
        <v>0</v>
      </c>
      <c r="V84" s="131">
        <f>Juniori!V32</f>
        <v>0</v>
      </c>
      <c r="W84" s="131">
        <f>Juniori!W32</f>
        <v>0</v>
      </c>
      <c r="X84" s="131">
        <f>Juniori!X32</f>
        <v>0</v>
      </c>
      <c r="Y84" s="131">
        <f>Juniori!Y32</f>
        <v>0</v>
      </c>
      <c r="Z84" s="131">
        <f>Juniori!Z32</f>
        <v>0</v>
      </c>
      <c r="AA84" s="131">
        <f>Juniori!AA32</f>
        <v>0</v>
      </c>
      <c r="AB84" s="131">
        <f>Juniori!AB32</f>
        <v>0</v>
      </c>
      <c r="AC84" s="131">
        <f>Juniori!AC32</f>
        <v>0</v>
      </c>
      <c r="AD84" s="131">
        <f>Juniori!AD32</f>
        <v>0</v>
      </c>
      <c r="AE84" s="131">
        <f>Juniori!AE32</f>
        <v>0</v>
      </c>
      <c r="AF84" s="131">
        <f>Juniori!AF32</f>
        <v>0</v>
      </c>
      <c r="AG84" s="131">
        <f>Juniori!AG32</f>
        <v>0</v>
      </c>
      <c r="AH84" s="131">
        <f>Juniori!AH32</f>
        <v>0</v>
      </c>
      <c r="AI84" s="131">
        <f>Juniori!AI32</f>
        <v>0</v>
      </c>
      <c r="AJ84" s="131">
        <f>Juniori!AJ32</f>
        <v>0</v>
      </c>
      <c r="AK84" s="131">
        <f>Juniori!AK32</f>
        <v>0</v>
      </c>
      <c r="AL84" s="131">
        <f>Juniori!AL32</f>
        <v>0</v>
      </c>
      <c r="AM84" s="131">
        <f>Juniori!AM32</f>
        <v>0</v>
      </c>
      <c r="AN84" s="131">
        <f>Juniori!AN32</f>
        <v>0</v>
      </c>
      <c r="AO84" s="131">
        <f>Juniori!AO32</f>
        <v>0</v>
      </c>
      <c r="AP84" s="131">
        <f>Juniori!AP32</f>
        <v>0</v>
      </c>
      <c r="AQ84" s="131">
        <f>Juniori!AQ32</f>
        <v>0</v>
      </c>
      <c r="AR84" s="131">
        <f>Juniori!AR32</f>
        <v>0</v>
      </c>
      <c r="AS84" s="131">
        <f>Juniori!AS32</f>
        <v>0</v>
      </c>
      <c r="AT84" s="131">
        <f>Juniori!AT32</f>
        <v>0</v>
      </c>
      <c r="AU84" s="131">
        <f>Juniori!AU32</f>
        <v>0</v>
      </c>
      <c r="AV84" s="131">
        <f>Juniori!AV32</f>
        <v>0</v>
      </c>
      <c r="AW84" s="131">
        <f>Juniori!AW32</f>
        <v>0</v>
      </c>
      <c r="AX84" s="131">
        <f>Juniori!AX32</f>
        <v>0</v>
      </c>
      <c r="AY84" s="131">
        <f>Juniori!AY32</f>
        <v>0</v>
      </c>
      <c r="AZ84" s="131">
        <f>Juniori!AZ32</f>
        <v>0</v>
      </c>
      <c r="BA84" s="131">
        <f>Juniori!BA32</f>
        <v>0</v>
      </c>
      <c r="BB84" s="131">
        <f>Juniori!BB32</f>
        <v>0</v>
      </c>
      <c r="BC84" s="131">
        <f>Juniori!BC32</f>
        <v>0</v>
      </c>
      <c r="BD84" s="131">
        <f>Juniori!BD32</f>
        <v>0</v>
      </c>
      <c r="BE84" s="131">
        <f>Juniori!BE32</f>
        <v>0</v>
      </c>
      <c r="BF84" s="131">
        <f>Juniori!BF32</f>
        <v>0</v>
      </c>
      <c r="BG84" s="131">
        <f>Juniori!BG32</f>
        <v>0</v>
      </c>
      <c r="BH84" s="131">
        <f>Juniori!BH32</f>
        <v>0</v>
      </c>
      <c r="BI84" s="131">
        <f>Juniori!BI32</f>
        <v>0</v>
      </c>
      <c r="BJ84" s="131">
        <f>Juniori!BJ32</f>
        <v>0</v>
      </c>
      <c r="BK84" s="131">
        <f>Juniori!BK32</f>
        <v>0</v>
      </c>
      <c r="BL84" s="131">
        <f>Juniori!BL32</f>
        <v>0</v>
      </c>
      <c r="BM84" s="131">
        <f>Juniori!BM32</f>
        <v>0</v>
      </c>
      <c r="BN84" s="131">
        <f>Juniori!BN32</f>
        <v>0</v>
      </c>
      <c r="BO84" s="131">
        <f>Juniori!BO32</f>
        <v>0</v>
      </c>
      <c r="BP84" s="131">
        <f>Juniori!BP32</f>
        <v>0</v>
      </c>
      <c r="BQ84" s="131">
        <f>Juniori!BQ32</f>
        <v>0</v>
      </c>
      <c r="BR84" s="131">
        <f>Juniori!BR32</f>
        <v>0</v>
      </c>
      <c r="BS84" s="131">
        <f>Juniori!BS32</f>
        <v>0</v>
      </c>
      <c r="BT84" s="131">
        <f>Juniori!BT32</f>
        <v>0</v>
      </c>
      <c r="BU84" s="131">
        <f>Juniori!BU32</f>
        <v>0</v>
      </c>
      <c r="BV84" s="131">
        <f>Juniori!BV32</f>
        <v>0</v>
      </c>
      <c r="BW84" s="131">
        <f>Juniori!BW32</f>
        <v>0</v>
      </c>
      <c r="BX84" s="131">
        <f>Juniori!BX32</f>
        <v>0</v>
      </c>
      <c r="BY84" s="131">
        <f>Juniori!BY32</f>
        <v>0</v>
      </c>
      <c r="BZ84" s="131">
        <f>Juniori!BZ32</f>
        <v>0</v>
      </c>
      <c r="CA84" s="131">
        <f>Juniori!CA32</f>
        <v>0</v>
      </c>
      <c r="CB84" s="131">
        <f>Juniori!CB32</f>
        <v>0</v>
      </c>
      <c r="CC84" s="131">
        <f>Juniori!CC32</f>
        <v>0</v>
      </c>
      <c r="CD84" s="131">
        <f>Juniori!CD32</f>
        <v>0</v>
      </c>
      <c r="CE84" s="131">
        <f>Juniori!CE32</f>
        <v>0</v>
      </c>
      <c r="CF84" s="131">
        <f>Juniori!CF32</f>
        <v>0</v>
      </c>
      <c r="CG84" s="131">
        <f>Juniori!CG32</f>
        <v>0</v>
      </c>
      <c r="CH84" s="131">
        <f>Juniori!CH32</f>
        <v>0</v>
      </c>
      <c r="CI84" s="131">
        <f>Juniori!CI32</f>
        <v>0</v>
      </c>
      <c r="CJ84" s="131">
        <f>Juniori!CJ32</f>
        <v>0</v>
      </c>
      <c r="CK84" s="131">
        <f>Juniori!CK32</f>
        <v>0</v>
      </c>
      <c r="CL84" s="131" t="str">
        <f>Juniori!CL32</f>
        <v>x</v>
      </c>
      <c r="CM84" s="131">
        <f>Juniori!CM32</f>
        <v>0</v>
      </c>
      <c r="CN84" s="131">
        <f>Juniori!CN32</f>
        <v>0</v>
      </c>
      <c r="CO84" s="131">
        <f>Juniori!CO32</f>
        <v>0</v>
      </c>
      <c r="CP84" s="131">
        <f>Juniori!CP32</f>
        <v>0</v>
      </c>
      <c r="CQ84" s="131">
        <f>Juniori!CQ32</f>
        <v>0</v>
      </c>
      <c r="CR84" s="131">
        <f>Juniori!CR32</f>
        <v>0</v>
      </c>
      <c r="CS84" s="131">
        <f>Juniori!CS32</f>
        <v>0</v>
      </c>
      <c r="CT84" s="131">
        <f>Juniori!CT32</f>
        <v>0</v>
      </c>
      <c r="CU84" s="131">
        <f>Juniori!CU32</f>
        <v>0</v>
      </c>
      <c r="CV84" s="131">
        <f>Juniori!CV32</f>
        <v>0</v>
      </c>
      <c r="CW84" s="131">
        <f>Juniori!CW32</f>
        <v>0</v>
      </c>
      <c r="CX84" s="131">
        <f>Juniori!CX32</f>
        <v>0</v>
      </c>
      <c r="CY84" s="131">
        <f>Juniori!CY32</f>
        <v>0</v>
      </c>
      <c r="CZ84" s="131">
        <f>Juniori!CZ32</f>
        <v>0</v>
      </c>
      <c r="DA84" s="131">
        <f>Juniori!DA32</f>
        <v>0</v>
      </c>
      <c r="DB84" s="131">
        <f>Juniori!DB32</f>
        <v>0</v>
      </c>
      <c r="DC84" s="131">
        <f>Juniori!DC32</f>
        <v>0</v>
      </c>
      <c r="DD84" s="131">
        <f>Juniori!DD32</f>
        <v>0</v>
      </c>
      <c r="DE84" s="131">
        <f>Juniori!DE32</f>
        <v>0</v>
      </c>
      <c r="DF84" s="131">
        <f>Juniori!DF32</f>
        <v>0</v>
      </c>
      <c r="DG84" s="131">
        <f>Juniori!DG32</f>
        <v>0</v>
      </c>
      <c r="DH84" s="131">
        <f>Juniori!DH32</f>
        <v>0</v>
      </c>
      <c r="DI84" s="131">
        <f>Juniori!DI32</f>
        <v>0</v>
      </c>
      <c r="DJ84" s="131">
        <f>Juniori!DJ32</f>
        <v>0</v>
      </c>
      <c r="DK84" s="131">
        <f>Juniori!DK32</f>
        <v>0</v>
      </c>
      <c r="DL84" s="131">
        <f>Juniori!DL32</f>
        <v>0</v>
      </c>
      <c r="DM84" s="131">
        <f>Juniori!DM32</f>
        <v>0</v>
      </c>
      <c r="DN84" s="131">
        <f>Juniori!DN32</f>
        <v>0</v>
      </c>
      <c r="DO84" s="131">
        <f>Juniori!DO32</f>
        <v>0</v>
      </c>
      <c r="DP84" s="131">
        <f>Juniori!DP32</f>
        <v>0</v>
      </c>
      <c r="DQ84" s="131">
        <f>Juniori!DQ32</f>
        <v>0</v>
      </c>
      <c r="DR84" s="131">
        <f>Juniori!DR32</f>
        <v>0</v>
      </c>
      <c r="DS84" s="131">
        <f>Juniori!DS32</f>
        <v>0</v>
      </c>
      <c r="DT84" s="131">
        <f>Juniori!DT32</f>
        <v>0</v>
      </c>
      <c r="DU84" s="131">
        <f>Juniori!DU32</f>
        <v>0</v>
      </c>
      <c r="DV84" s="131">
        <f>Juniori!DV32</f>
        <v>0</v>
      </c>
      <c r="DW84" s="131">
        <f>Juniori!DW32</f>
        <v>0</v>
      </c>
      <c r="DX84" s="131">
        <f>Juniori!DX32</f>
        <v>0</v>
      </c>
      <c r="DY84" s="131">
        <f>Juniori!DY32</f>
        <v>0</v>
      </c>
      <c r="DZ84" s="131">
        <f>Juniori!DZ32</f>
        <v>0</v>
      </c>
      <c r="EA84" s="131">
        <f>Juniori!EA32</f>
        <v>0</v>
      </c>
      <c r="EB84" s="131">
        <f>Juniori!EB32</f>
        <v>0</v>
      </c>
      <c r="EC84" s="131">
        <f>Juniori!EC32</f>
        <v>0</v>
      </c>
      <c r="ED84" s="131">
        <f>Juniori!ED32</f>
        <v>0</v>
      </c>
      <c r="EE84" s="131">
        <f>Juniori!EE32</f>
        <v>0</v>
      </c>
      <c r="EF84" s="131">
        <f>Juniori!EF32</f>
        <v>0</v>
      </c>
      <c r="EG84" s="131">
        <f>Juniori!EG32</f>
        <v>0</v>
      </c>
      <c r="EH84" s="131">
        <f>Juniori!EH32</f>
        <v>0</v>
      </c>
      <c r="EI84" s="131">
        <f>Juniori!EI32</f>
        <v>0</v>
      </c>
      <c r="EJ84" s="131">
        <f>Juniori!EJ32</f>
        <v>0</v>
      </c>
      <c r="EK84" s="131">
        <f>Juniori!EK32</f>
        <v>0</v>
      </c>
      <c r="EL84" s="131">
        <f>Juniori!EL32</f>
        <v>0</v>
      </c>
      <c r="EM84" s="131">
        <f>Juniori!EM32</f>
        <v>0</v>
      </c>
      <c r="EN84" s="131">
        <f>Juniori!EN32</f>
        <v>0</v>
      </c>
      <c r="EO84" s="131">
        <f>Juniori!EO32</f>
        <v>0</v>
      </c>
      <c r="EP84" s="131">
        <f>Juniori!EP32</f>
        <v>0</v>
      </c>
      <c r="EQ84" s="131">
        <f>Juniori!EQ32</f>
        <v>4</v>
      </c>
      <c r="ER84" s="131" t="str">
        <f>Juniori!ER32</f>
        <v>x</v>
      </c>
      <c r="ES84" s="131">
        <f>Juniori!ES32</f>
        <v>0</v>
      </c>
      <c r="ET84" s="131">
        <f>Juniori!ET32</f>
        <v>0</v>
      </c>
      <c r="EU84" s="131">
        <f>Juniori!EU32</f>
        <v>0</v>
      </c>
      <c r="EV84" s="131">
        <f>Juniori!EV32</f>
        <v>0</v>
      </c>
      <c r="EW84" s="131">
        <f>Juniori!EW32</f>
        <v>0</v>
      </c>
      <c r="EX84" s="131">
        <f>Juniori!EX32</f>
        <v>0</v>
      </c>
      <c r="EY84" s="131">
        <f>Juniori!EY32</f>
        <v>0</v>
      </c>
      <c r="EZ84" s="131" t="str">
        <f>Juniori!EZ32</f>
        <v>x</v>
      </c>
      <c r="FA84" s="131">
        <f>Juniori!FA32</f>
        <v>0</v>
      </c>
      <c r="FB84" s="131">
        <f>Juniori!FB32</f>
        <v>0</v>
      </c>
      <c r="FC84" s="131">
        <f>Juniori!FC32</f>
        <v>0</v>
      </c>
      <c r="FD84" s="131">
        <f>Juniori!FD32</f>
        <v>0</v>
      </c>
      <c r="FE84" s="131">
        <f>Juniori!FE32</f>
        <v>0</v>
      </c>
      <c r="FF84" s="131">
        <f>Juniori!FF32</f>
        <v>0</v>
      </c>
      <c r="FG84" s="131">
        <f>Juniori!FG32</f>
        <v>0</v>
      </c>
      <c r="FH84" s="131">
        <f>Juniori!FH32</f>
        <v>0</v>
      </c>
      <c r="FI84" s="131">
        <f>Juniori!FI32</f>
        <v>0</v>
      </c>
      <c r="FJ84" s="131">
        <f>Juniori!FJ32</f>
        <v>0</v>
      </c>
      <c r="FK84" s="131">
        <f>Juniori!FK32</f>
        <v>0</v>
      </c>
      <c r="FL84" s="131">
        <f>Juniori!FL32</f>
        <v>0</v>
      </c>
      <c r="FM84" s="131">
        <f>Juniori!FM32</f>
        <v>0</v>
      </c>
      <c r="FN84" s="131">
        <f>Juniori!FN32</f>
        <v>0</v>
      </c>
      <c r="FO84" s="131">
        <f>Juniori!FO32</f>
        <v>0</v>
      </c>
      <c r="FP84" s="131">
        <f>Juniori!FP32</f>
        <v>0</v>
      </c>
      <c r="FQ84" s="131">
        <f>Juniori!FQ32</f>
        <v>0</v>
      </c>
      <c r="FR84" s="131">
        <f>Juniori!FR32</f>
        <v>0</v>
      </c>
      <c r="FS84" s="131">
        <f>Juniori!FS32</f>
        <v>0</v>
      </c>
      <c r="FT84" s="131" t="str">
        <f>Juniori!FT32</f>
        <v>x</v>
      </c>
      <c r="FU84" s="131" t="str">
        <f>Juniori!FU32</f>
        <v>x</v>
      </c>
      <c r="FV84" s="131">
        <f>Juniori!FV32</f>
        <v>0</v>
      </c>
      <c r="FW84" s="131">
        <f>Juniori!FW32</f>
        <v>0</v>
      </c>
      <c r="FX84" s="131">
        <f>Juniori!FX32</f>
        <v>0</v>
      </c>
      <c r="FY84" s="131">
        <f>Juniori!FY32</f>
        <v>0</v>
      </c>
      <c r="FZ84" s="131">
        <f>Juniori!FZ32</f>
        <v>0</v>
      </c>
      <c r="GA84" s="131">
        <f>Juniori!GA32</f>
        <v>0</v>
      </c>
      <c r="GB84" s="131">
        <f>Juniori!GB32</f>
        <v>0</v>
      </c>
      <c r="GC84" s="131">
        <f>Juniori!GC32</f>
        <v>0</v>
      </c>
      <c r="GD84" s="131">
        <f>Juniori!GD32</f>
        <v>0</v>
      </c>
      <c r="GE84" s="131">
        <f>Juniori!GE32</f>
        <v>0</v>
      </c>
      <c r="GF84" s="131">
        <f>Juniori!GF32</f>
        <v>0</v>
      </c>
      <c r="GG84" s="131" t="str">
        <f>Juniori!GG32</f>
        <v>x</v>
      </c>
      <c r="GH84" s="131" t="str">
        <f>Juniori!GH32</f>
        <v>x</v>
      </c>
      <c r="GI84" s="131">
        <f>Juniori!GI32</f>
        <v>0</v>
      </c>
      <c r="GJ84" s="131">
        <f>Juniori!GJ32</f>
        <v>0</v>
      </c>
      <c r="GK84" s="131">
        <f>Juniori!GK32</f>
        <v>0</v>
      </c>
      <c r="GL84" s="131">
        <f>Juniori!GL32</f>
        <v>0</v>
      </c>
      <c r="GM84" s="131">
        <f>Juniori!GM32</f>
        <v>0</v>
      </c>
      <c r="GN84" s="131">
        <f>Juniori!GN32</f>
        <v>0</v>
      </c>
      <c r="GO84" s="131">
        <f>Juniori!GO32</f>
        <v>0</v>
      </c>
      <c r="GP84" s="131">
        <f>Juniori!GP32</f>
        <v>0</v>
      </c>
      <c r="GQ84" s="131">
        <f>Juniori!GQ32</f>
        <v>0</v>
      </c>
      <c r="GR84" s="131">
        <f>Juniori!GR32</f>
        <v>0</v>
      </c>
      <c r="GS84" s="131">
        <f>Juniori!GS32</f>
        <v>0</v>
      </c>
      <c r="GT84" s="131">
        <f>Juniori!GT32</f>
        <v>0</v>
      </c>
      <c r="GU84" s="131">
        <f>Juniori!GU32</f>
        <v>0</v>
      </c>
      <c r="GV84" s="131">
        <f>Juniori!GV32</f>
        <v>0</v>
      </c>
      <c r="GW84" s="131">
        <f>Juniori!GW32</f>
        <v>0</v>
      </c>
      <c r="GX84" s="131">
        <f>Juniori!GX32</f>
        <v>0</v>
      </c>
      <c r="GY84" s="131">
        <f>Juniori!GY32</f>
        <v>0</v>
      </c>
      <c r="GZ84" s="131">
        <f>Juniori!GZ32</f>
        <v>0</v>
      </c>
      <c r="HA84" s="131">
        <f>Juniori!HA32</f>
        <v>0</v>
      </c>
      <c r="HB84" s="131">
        <f>Juniori!HB32</f>
        <v>0</v>
      </c>
      <c r="HC84" s="131">
        <f>Juniori!HC32</f>
        <v>0</v>
      </c>
      <c r="HD84" s="131">
        <f>Juniori!HD32</f>
        <v>0</v>
      </c>
      <c r="HE84" s="131">
        <f>Juniori!HE32</f>
        <v>0</v>
      </c>
      <c r="HF84" s="131">
        <f>Juniori!HF32</f>
        <v>0</v>
      </c>
      <c r="HG84" s="131">
        <f>Juniori!HG32</f>
        <v>0</v>
      </c>
      <c r="HH84" s="131">
        <f>Juniori!HH32</f>
        <v>0</v>
      </c>
      <c r="HI84" s="131">
        <f>Juniori!HI32</f>
        <v>0</v>
      </c>
      <c r="HJ84" s="131">
        <f>Juniori!HJ32</f>
        <v>0</v>
      </c>
      <c r="HK84" s="131">
        <f>Juniori!HK32</f>
        <v>0</v>
      </c>
      <c r="HL84" s="131">
        <f>Juniori!HL32</f>
        <v>0</v>
      </c>
      <c r="HM84" s="131">
        <f>Juniori!HM32</f>
        <v>0</v>
      </c>
      <c r="HN84" s="131">
        <f>Juniori!HN32</f>
        <v>0</v>
      </c>
      <c r="HO84" s="131">
        <f>Juniori!HO32</f>
        <v>0</v>
      </c>
      <c r="HP84" s="131">
        <f>Juniori!HP32</f>
        <v>0</v>
      </c>
      <c r="HQ84" s="131">
        <f>Juniori!HQ32</f>
        <v>0</v>
      </c>
      <c r="HR84" s="131">
        <f>Juniori!HR32</f>
        <v>0</v>
      </c>
      <c r="HS84" s="131">
        <f>Juniori!HS32</f>
        <v>0</v>
      </c>
      <c r="HT84" s="131">
        <f>Juniori!HT32</f>
        <v>0</v>
      </c>
      <c r="HU84" s="131">
        <f>Juniori!HU32</f>
        <v>6</v>
      </c>
      <c r="HV84" s="131" t="str">
        <f>Juniori!HV32</f>
        <v>x</v>
      </c>
      <c r="HW84" s="131">
        <f>Juniori!HW32</f>
        <v>0</v>
      </c>
      <c r="HX84" s="131">
        <f>Juniori!HX32</f>
        <v>0</v>
      </c>
      <c r="HY84" s="131">
        <f>Juniori!HY32</f>
        <v>0</v>
      </c>
      <c r="HZ84" s="131" t="str">
        <f>Juniori!HZ32</f>
        <v>x</v>
      </c>
      <c r="IA84" s="131">
        <f>Juniori!IA32</f>
        <v>0</v>
      </c>
      <c r="IB84" s="131">
        <f>Juniori!IB32</f>
        <v>0</v>
      </c>
      <c r="IC84" s="131">
        <f>Juniori!IC32</f>
        <v>0</v>
      </c>
      <c r="ID84" s="131">
        <f>Juniori!ID32</f>
        <v>0</v>
      </c>
      <c r="IE84" s="131">
        <f>Juniori!IE32</f>
        <v>0</v>
      </c>
      <c r="IF84" s="131">
        <f>Juniori!IF32</f>
        <v>0</v>
      </c>
      <c r="IG84" s="131">
        <f>Juniori!IG32</f>
        <v>0</v>
      </c>
      <c r="IH84" s="131">
        <f>Juniori!IH32</f>
        <v>0</v>
      </c>
      <c r="II84" s="131">
        <f>Juniori!II32</f>
        <v>0</v>
      </c>
      <c r="IJ84" s="131">
        <f>Juniori!IJ32</f>
        <v>0</v>
      </c>
      <c r="IK84" s="131">
        <f>Juniori!IK32</f>
        <v>0</v>
      </c>
      <c r="IL84" s="131">
        <f>Juniori!IL32</f>
        <v>0</v>
      </c>
      <c r="IM84" s="131">
        <f>Juniori!IM32</f>
        <v>0</v>
      </c>
      <c r="IN84" s="131">
        <f>Juniori!IN32</f>
        <v>0</v>
      </c>
      <c r="IO84" s="131">
        <f>Juniori!IO32</f>
        <v>0</v>
      </c>
      <c r="IP84" s="131">
        <f>Juniori!IP32</f>
        <v>0</v>
      </c>
      <c r="IQ84" s="131">
        <f>Juniori!IQ32</f>
        <v>0</v>
      </c>
      <c r="IR84" s="131">
        <f>Juniori!IR32</f>
        <v>0</v>
      </c>
      <c r="IS84" s="131">
        <f>Juniori!IS32</f>
        <v>0</v>
      </c>
      <c r="IT84" s="131">
        <f>Juniori!IT32</f>
        <v>0</v>
      </c>
      <c r="IU84" s="131">
        <f>Juniori!IU32</f>
        <v>0</v>
      </c>
      <c r="IV84" s="131">
        <f>Juniori!IV32</f>
        <v>0</v>
      </c>
      <c r="IW84" s="131">
        <f>Juniori!IW32</f>
        <v>0</v>
      </c>
      <c r="IX84" s="131">
        <f>Juniori!IX32</f>
        <v>0</v>
      </c>
      <c r="IY84" s="131">
        <f>Juniori!IY32</f>
        <v>0</v>
      </c>
      <c r="IZ84" s="131">
        <f>Juniori!IZ32</f>
        <v>0</v>
      </c>
      <c r="JA84" s="131">
        <f>Juniori!JA32</f>
        <v>0</v>
      </c>
      <c r="JB84" s="131">
        <f>Juniori!JB32</f>
        <v>0</v>
      </c>
      <c r="JC84" s="131">
        <f>Juniori!JC32</f>
        <v>0</v>
      </c>
      <c r="JD84" s="131">
        <f>Juniori!JD32</f>
        <v>0</v>
      </c>
      <c r="JE84" s="131">
        <f>Juniori!JE32</f>
        <v>0</v>
      </c>
      <c r="JF84" s="131">
        <f>Juniori!JF32</f>
        <v>0</v>
      </c>
      <c r="JG84" s="131">
        <f>Juniori!JG32</f>
        <v>0</v>
      </c>
      <c r="JH84" s="131">
        <f>Juniori!JH32</f>
        <v>0</v>
      </c>
      <c r="JI84" s="131">
        <f>Juniori!JI32</f>
        <v>0</v>
      </c>
      <c r="JJ84" s="131">
        <f>Juniori!JJ32</f>
        <v>0</v>
      </c>
      <c r="JK84" s="131">
        <f>Juniori!JK32</f>
        <v>0</v>
      </c>
      <c r="JL84" s="131">
        <f>Juniori!JL32</f>
        <v>0</v>
      </c>
      <c r="JM84" s="131">
        <f>Juniori!JM32</f>
        <v>0</v>
      </c>
      <c r="JN84" s="131">
        <f>Juniori!JN32</f>
        <v>0</v>
      </c>
      <c r="JO84" s="131">
        <f>Juniori!JO32</f>
        <v>0</v>
      </c>
      <c r="JP84" s="131">
        <f>Juniori!JP32</f>
        <v>0</v>
      </c>
      <c r="JQ84" s="131">
        <f>Juniori!JQ32</f>
        <v>0</v>
      </c>
      <c r="JR84" s="131">
        <f>Juniori!JR32</f>
        <v>0</v>
      </c>
      <c r="JS84" s="131">
        <f>Juniori!JS32</f>
        <v>0</v>
      </c>
      <c r="JT84" s="131">
        <f>Juniori!JT32</f>
        <v>0</v>
      </c>
      <c r="JU84" s="131">
        <f>Juniori!JU32</f>
        <v>0</v>
      </c>
      <c r="JV84" s="131">
        <f>Juniori!JV32</f>
        <v>0</v>
      </c>
      <c r="JW84" s="131">
        <f>Juniori!JW32</f>
        <v>0</v>
      </c>
      <c r="JX84" s="131">
        <f>Juniori!JX32</f>
        <v>0</v>
      </c>
      <c r="JY84" s="131">
        <f>Juniori!JY32</f>
        <v>0</v>
      </c>
      <c r="JZ84" s="131">
        <f>Juniori!JZ32</f>
        <v>0</v>
      </c>
      <c r="KA84" s="131">
        <f>Juniori!KA32</f>
        <v>0</v>
      </c>
      <c r="KB84" s="131">
        <f>Juniori!KB32</f>
        <v>0</v>
      </c>
      <c r="KC84" s="131">
        <f>Juniori!KC32</f>
        <v>0</v>
      </c>
      <c r="KD84" s="131">
        <f>Juniori!KD32</f>
        <v>0</v>
      </c>
      <c r="KE84" s="131">
        <f>Juniori!KE32</f>
        <v>0</v>
      </c>
      <c r="KF84" s="131">
        <f>Juniori!KF32</f>
        <v>0</v>
      </c>
      <c r="KG84" s="131">
        <f>Juniori!KG32</f>
        <v>0</v>
      </c>
      <c r="KH84" s="131">
        <f>Juniori!KH32</f>
        <v>0</v>
      </c>
      <c r="KI84" s="131">
        <f>Juniori!KI32</f>
        <v>0</v>
      </c>
      <c r="KJ84" s="131">
        <f>Juniori!KJ32</f>
        <v>0</v>
      </c>
      <c r="KK84" s="131">
        <f>Juniori!KK32</f>
        <v>0</v>
      </c>
      <c r="KL84" s="131">
        <f>Juniori!KL32</f>
        <v>0</v>
      </c>
      <c r="KM84" s="131">
        <f>Juniori!KM32</f>
        <v>0</v>
      </c>
      <c r="KN84" s="131" t="str">
        <f>Juniori!KN32</f>
        <v>x</v>
      </c>
      <c r="KO84" s="131">
        <f>Juniori!KO32</f>
        <v>0</v>
      </c>
      <c r="KP84" s="131" t="str">
        <f>Juniori!KP32</f>
        <v>x</v>
      </c>
      <c r="KQ84" s="131">
        <f>Juniori!KQ32</f>
        <v>0</v>
      </c>
      <c r="KR84" s="131">
        <f>Juniori!KR32</f>
        <v>0</v>
      </c>
      <c r="KS84" s="131">
        <f>Juniori!KS32</f>
        <v>0</v>
      </c>
      <c r="KT84" s="131">
        <f>Juniori!KT32</f>
        <v>0</v>
      </c>
      <c r="KU84" s="131" t="str">
        <f>Juniori!KU32</f>
        <v>x</v>
      </c>
      <c r="KV84" s="131">
        <f>Juniori!KV32</f>
        <v>0</v>
      </c>
      <c r="KW84" s="131">
        <f>Juniori!KW32</f>
        <v>0</v>
      </c>
      <c r="KX84" s="131">
        <f>Juniori!KX32</f>
        <v>0</v>
      </c>
      <c r="KY84" s="131">
        <f>Juniori!KY32</f>
        <v>0</v>
      </c>
      <c r="KZ84" s="131">
        <f>Juniori!KZ32</f>
        <v>0</v>
      </c>
      <c r="LA84" s="131">
        <f>Juniori!LA32</f>
        <v>0</v>
      </c>
      <c r="LB84" s="131">
        <f>Juniori!LB32</f>
        <v>0</v>
      </c>
      <c r="LC84" s="131">
        <f>Juniori!LC32</f>
        <v>3</v>
      </c>
      <c r="LD84" s="131">
        <f>Juniori!LD32</f>
        <v>0</v>
      </c>
      <c r="LE84" s="131">
        <f>Juniori!LE32</f>
        <v>0</v>
      </c>
      <c r="LF84" s="131">
        <f>Juniori!LF32</f>
        <v>0</v>
      </c>
      <c r="LG84" s="131">
        <f>Juniori!LG32</f>
        <v>2</v>
      </c>
      <c r="LH84" s="131">
        <f>Juniori!LH32</f>
        <v>0</v>
      </c>
      <c r="LI84" s="131">
        <f>Juniori!LI32</f>
        <v>0</v>
      </c>
      <c r="LJ84" s="131">
        <f>Juniori!LJ32</f>
        <v>0</v>
      </c>
      <c r="LK84" s="131">
        <f>Juniori!LK32</f>
        <v>0</v>
      </c>
      <c r="LL84" s="131">
        <f>Juniori!LL32</f>
        <v>0</v>
      </c>
      <c r="LM84" s="131">
        <f>Juniori!LM32</f>
        <v>0</v>
      </c>
      <c r="LN84" s="131">
        <f>Juniori!LN32</f>
        <v>0</v>
      </c>
      <c r="LO84" s="131">
        <f>Juniori!LO32</f>
        <v>0</v>
      </c>
      <c r="LP84" s="131">
        <f>Juniori!LP32</f>
        <v>0</v>
      </c>
      <c r="LQ84" s="131">
        <f>Juniori!LQ32</f>
        <v>0</v>
      </c>
      <c r="LR84" s="131">
        <f>Juniori!LR32</f>
        <v>0</v>
      </c>
      <c r="LS84" s="131">
        <f>Juniori!LS32</f>
        <v>0</v>
      </c>
      <c r="LT84" s="131">
        <f>Juniori!LT32</f>
        <v>0</v>
      </c>
      <c r="LU84" s="131">
        <f>Juniori!LU32</f>
        <v>0</v>
      </c>
      <c r="LV84" s="131">
        <f>Juniori!LV32</f>
        <v>0</v>
      </c>
      <c r="LW84" s="131">
        <f>Juniori!LW32</f>
        <v>0</v>
      </c>
      <c r="LX84" s="131">
        <f>Juniori!LX32</f>
        <v>0</v>
      </c>
      <c r="LY84" s="131">
        <f>Juniori!LY32</f>
        <v>0</v>
      </c>
      <c r="LZ84" s="131">
        <f>Juniori!LZ32</f>
        <v>0</v>
      </c>
      <c r="MA84" s="131">
        <f>Juniori!MA32</f>
        <v>0</v>
      </c>
      <c r="MB84" s="131">
        <f>Juniori!MB32</f>
        <v>0</v>
      </c>
      <c r="MC84" s="131">
        <f>Juniori!MC32</f>
        <v>0</v>
      </c>
      <c r="MD84" s="131">
        <f>Juniori!MD32</f>
        <v>0</v>
      </c>
      <c r="ME84" s="131">
        <f>Juniori!ME32</f>
        <v>0</v>
      </c>
    </row>
    <row r="85" spans="1:343" s="1" customFormat="1" ht="18" customHeight="1" x14ac:dyDescent="0.2">
      <c r="A85" s="12">
        <v>73</v>
      </c>
      <c r="B85" s="11" t="s">
        <v>160</v>
      </c>
      <c r="C85" s="1">
        <v>10933</v>
      </c>
      <c r="D85" s="1">
        <v>2006</v>
      </c>
      <c r="E85" t="s">
        <v>159</v>
      </c>
      <c r="F85" s="1">
        <v>8349</v>
      </c>
      <c r="G85" s="9" t="s">
        <v>220</v>
      </c>
      <c r="H85" s="4" t="s">
        <v>34</v>
      </c>
      <c r="I85" s="1">
        <f t="shared" ref="I85:I107" si="10">SUM(K85:ME85)</f>
        <v>14</v>
      </c>
      <c r="J85" s="12">
        <f>Tabuľka3[[#This Row],[Stĺpec9]]</f>
        <v>14</v>
      </c>
      <c r="K85" s="131">
        <f>Juniori!K33</f>
        <v>0</v>
      </c>
      <c r="L85" s="131">
        <f>Juniori!L33</f>
        <v>0</v>
      </c>
      <c r="M85" s="131">
        <f>Juniori!M33</f>
        <v>0</v>
      </c>
      <c r="N85" s="131">
        <f>Juniori!N33</f>
        <v>0</v>
      </c>
      <c r="O85" s="131">
        <f>Juniori!O33</f>
        <v>0</v>
      </c>
      <c r="P85" s="131">
        <f>Juniori!P33</f>
        <v>0</v>
      </c>
      <c r="Q85" s="131">
        <f>Juniori!Q33</f>
        <v>0</v>
      </c>
      <c r="R85" s="131">
        <f>Juniori!R33</f>
        <v>0</v>
      </c>
      <c r="S85" s="131">
        <f>Juniori!S33</f>
        <v>0</v>
      </c>
      <c r="T85" s="131">
        <f>Juniori!T33</f>
        <v>0</v>
      </c>
      <c r="U85" s="131">
        <f>Juniori!U33</f>
        <v>0</v>
      </c>
      <c r="V85" s="131">
        <f>Juniori!V33</f>
        <v>0</v>
      </c>
      <c r="W85" s="131">
        <f>Juniori!W33</f>
        <v>0</v>
      </c>
      <c r="X85" s="131">
        <f>Juniori!X33</f>
        <v>0</v>
      </c>
      <c r="Y85" s="131">
        <f>Juniori!Y33</f>
        <v>0</v>
      </c>
      <c r="Z85" s="131">
        <f>Juniori!Z33</f>
        <v>0</v>
      </c>
      <c r="AA85" s="131">
        <f>Juniori!AA33</f>
        <v>0</v>
      </c>
      <c r="AB85" s="131">
        <f>Juniori!AB33</f>
        <v>0</v>
      </c>
      <c r="AC85" s="131">
        <f>Juniori!AC33</f>
        <v>0</v>
      </c>
      <c r="AD85" s="131">
        <f>Juniori!AD33</f>
        <v>0</v>
      </c>
      <c r="AE85" s="131">
        <f>Juniori!AE33</f>
        <v>0</v>
      </c>
      <c r="AF85" s="131">
        <f>Juniori!AF33</f>
        <v>0</v>
      </c>
      <c r="AG85" s="131">
        <f>Juniori!AG33</f>
        <v>0</v>
      </c>
      <c r="AH85" s="131">
        <f>Juniori!AH33</f>
        <v>0</v>
      </c>
      <c r="AI85" s="131">
        <f>Juniori!AI33</f>
        <v>0</v>
      </c>
      <c r="AJ85" s="131">
        <f>Juniori!AJ33</f>
        <v>0</v>
      </c>
      <c r="AK85" s="131">
        <f>Juniori!AK33</f>
        <v>0</v>
      </c>
      <c r="AL85" s="131">
        <f>Juniori!AL33</f>
        <v>0</v>
      </c>
      <c r="AM85" s="131">
        <f>Juniori!AM33</f>
        <v>5</v>
      </c>
      <c r="AN85" s="131">
        <f>Juniori!AN33</f>
        <v>0</v>
      </c>
      <c r="AO85" s="131">
        <f>Juniori!AO33</f>
        <v>0</v>
      </c>
      <c r="AP85" s="131">
        <f>Juniori!AP33</f>
        <v>0</v>
      </c>
      <c r="AQ85" s="131">
        <f>Juniori!AQ33</f>
        <v>0</v>
      </c>
      <c r="AR85" s="131">
        <f>Juniori!AR33</f>
        <v>0</v>
      </c>
      <c r="AS85" s="131">
        <f>Juniori!AS33</f>
        <v>0</v>
      </c>
      <c r="AT85" s="131">
        <f>Juniori!AT33</f>
        <v>0</v>
      </c>
      <c r="AU85" s="131">
        <f>Juniori!AU33</f>
        <v>0</v>
      </c>
      <c r="AV85" s="131">
        <f>Juniori!AV33</f>
        <v>0</v>
      </c>
      <c r="AW85" s="131">
        <f>Juniori!AW33</f>
        <v>0</v>
      </c>
      <c r="AX85" s="131">
        <f>Juniori!AX33</f>
        <v>0</v>
      </c>
      <c r="AY85" s="131">
        <f>Juniori!AY33</f>
        <v>0</v>
      </c>
      <c r="AZ85" s="131">
        <f>Juniori!AZ33</f>
        <v>0</v>
      </c>
      <c r="BA85" s="131">
        <f>Juniori!BA33</f>
        <v>0</v>
      </c>
      <c r="BB85" s="131">
        <f>Juniori!BB33</f>
        <v>0</v>
      </c>
      <c r="BC85" s="131">
        <f>Juniori!BC33</f>
        <v>0</v>
      </c>
      <c r="BD85" s="131">
        <f>Juniori!BD33</f>
        <v>0</v>
      </c>
      <c r="BE85" s="131">
        <f>Juniori!BE33</f>
        <v>0</v>
      </c>
      <c r="BF85" s="131">
        <f>Juniori!BF33</f>
        <v>0</v>
      </c>
      <c r="BG85" s="131">
        <f>Juniori!BG33</f>
        <v>0</v>
      </c>
      <c r="BH85" s="131">
        <f>Juniori!BH33</f>
        <v>0</v>
      </c>
      <c r="BI85" s="131">
        <f>Juniori!BI33</f>
        <v>0</v>
      </c>
      <c r="BJ85" s="131">
        <f>Juniori!BJ33</f>
        <v>0</v>
      </c>
      <c r="BK85" s="131">
        <f>Juniori!BK33</f>
        <v>0</v>
      </c>
      <c r="BL85" s="131">
        <f>Juniori!BL33</f>
        <v>0</v>
      </c>
      <c r="BM85" s="131">
        <f>Juniori!BM33</f>
        <v>9</v>
      </c>
      <c r="BN85" s="131">
        <f>Juniori!BN33</f>
        <v>0</v>
      </c>
      <c r="BO85" s="131">
        <f>Juniori!BO33</f>
        <v>0</v>
      </c>
      <c r="BP85" s="131">
        <f>Juniori!BP33</f>
        <v>0</v>
      </c>
      <c r="BQ85" s="131">
        <f>Juniori!BQ33</f>
        <v>0</v>
      </c>
      <c r="BR85" s="131">
        <f>Juniori!BR33</f>
        <v>0</v>
      </c>
      <c r="BS85" s="131">
        <f>Juniori!BS33</f>
        <v>0</v>
      </c>
      <c r="BT85" s="131">
        <f>Juniori!BT33</f>
        <v>0</v>
      </c>
      <c r="BU85" s="131">
        <f>Juniori!BU33</f>
        <v>0</v>
      </c>
      <c r="BV85" s="131">
        <f>Juniori!BV33</f>
        <v>0</v>
      </c>
      <c r="BW85" s="131">
        <f>Juniori!BW33</f>
        <v>0</v>
      </c>
      <c r="BX85" s="131">
        <f>Juniori!BX33</f>
        <v>0</v>
      </c>
      <c r="BY85" s="131">
        <f>Juniori!BY33</f>
        <v>0</v>
      </c>
      <c r="BZ85" s="131">
        <f>Juniori!BZ33</f>
        <v>0</v>
      </c>
      <c r="CA85" s="131">
        <f>Juniori!CA33</f>
        <v>0</v>
      </c>
      <c r="CB85" s="131">
        <f>Juniori!CB33</f>
        <v>0</v>
      </c>
      <c r="CC85" s="131">
        <f>Juniori!CC33</f>
        <v>0</v>
      </c>
      <c r="CD85" s="131">
        <f>Juniori!CD33</f>
        <v>0</v>
      </c>
      <c r="CE85" s="131">
        <f>Juniori!CE33</f>
        <v>0</v>
      </c>
      <c r="CF85" s="131">
        <f>Juniori!CF33</f>
        <v>0</v>
      </c>
      <c r="CG85" s="131">
        <f>Juniori!CG33</f>
        <v>0</v>
      </c>
      <c r="CH85" s="131">
        <f>Juniori!CH33</f>
        <v>0</v>
      </c>
      <c r="CI85" s="131">
        <f>Juniori!CI33</f>
        <v>0</v>
      </c>
      <c r="CJ85" s="131">
        <f>Juniori!CJ33</f>
        <v>0</v>
      </c>
      <c r="CK85" s="131">
        <f>Juniori!CK33</f>
        <v>0</v>
      </c>
      <c r="CL85" s="131">
        <f>Juniori!CL33</f>
        <v>0</v>
      </c>
      <c r="CM85" s="131">
        <f>Juniori!CM33</f>
        <v>0</v>
      </c>
      <c r="CN85" s="131">
        <f>Juniori!CN33</f>
        <v>0</v>
      </c>
      <c r="CO85" s="131">
        <f>Juniori!CO33</f>
        <v>0</v>
      </c>
      <c r="CP85" s="131">
        <f>Juniori!CP33</f>
        <v>0</v>
      </c>
      <c r="CQ85" s="131">
        <f>Juniori!CQ33</f>
        <v>0</v>
      </c>
      <c r="CR85" s="131">
        <f>Juniori!CR33</f>
        <v>0</v>
      </c>
      <c r="CS85" s="131">
        <f>Juniori!CS33</f>
        <v>0</v>
      </c>
      <c r="CT85" s="131">
        <f>Juniori!CT33</f>
        <v>0</v>
      </c>
      <c r="CU85" s="131">
        <f>Juniori!CU33</f>
        <v>0</v>
      </c>
      <c r="CV85" s="131">
        <f>Juniori!CV33</f>
        <v>0</v>
      </c>
      <c r="CW85" s="131">
        <f>Juniori!CW33</f>
        <v>0</v>
      </c>
      <c r="CX85" s="131">
        <f>Juniori!CX33</f>
        <v>0</v>
      </c>
      <c r="CY85" s="131">
        <f>Juniori!CY33</f>
        <v>0</v>
      </c>
      <c r="CZ85" s="131">
        <f>Juniori!CZ33</f>
        <v>0</v>
      </c>
      <c r="DA85" s="131">
        <f>Juniori!DA33</f>
        <v>0</v>
      </c>
      <c r="DB85" s="131">
        <f>Juniori!DB33</f>
        <v>0</v>
      </c>
      <c r="DC85" s="131">
        <f>Juniori!DC33</f>
        <v>0</v>
      </c>
      <c r="DD85" s="131">
        <f>Juniori!DD33</f>
        <v>0</v>
      </c>
      <c r="DE85" s="131">
        <f>Juniori!DE33</f>
        <v>0</v>
      </c>
      <c r="DF85" s="131">
        <f>Juniori!DF33</f>
        <v>0</v>
      </c>
      <c r="DG85" s="131">
        <f>Juniori!DG33</f>
        <v>0</v>
      </c>
      <c r="DH85" s="131">
        <f>Juniori!DH33</f>
        <v>0</v>
      </c>
      <c r="DI85" s="131">
        <f>Juniori!DI33</f>
        <v>0</v>
      </c>
      <c r="DJ85" s="131">
        <f>Juniori!DJ33</f>
        <v>0</v>
      </c>
      <c r="DK85" s="131">
        <f>Juniori!DK33</f>
        <v>0</v>
      </c>
      <c r="DL85" s="131">
        <f>Juniori!DL33</f>
        <v>0</v>
      </c>
      <c r="DM85" s="131">
        <f>Juniori!DM33</f>
        <v>0</v>
      </c>
      <c r="DN85" s="131">
        <f>Juniori!DN33</f>
        <v>0</v>
      </c>
      <c r="DO85" s="131">
        <f>Juniori!DO33</f>
        <v>0</v>
      </c>
      <c r="DP85" s="131">
        <f>Juniori!DP33</f>
        <v>0</v>
      </c>
      <c r="DQ85" s="131">
        <f>Juniori!DQ33</f>
        <v>0</v>
      </c>
      <c r="DR85" s="131">
        <f>Juniori!DR33</f>
        <v>0</v>
      </c>
      <c r="DS85" s="131">
        <f>Juniori!DS33</f>
        <v>0</v>
      </c>
      <c r="DT85" s="131">
        <f>Juniori!DT33</f>
        <v>0</v>
      </c>
      <c r="DU85" s="131">
        <f>Juniori!DU33</f>
        <v>0</v>
      </c>
      <c r="DV85" s="131">
        <f>Juniori!DV33</f>
        <v>0</v>
      </c>
      <c r="DW85" s="131">
        <f>Juniori!DW33</f>
        <v>0</v>
      </c>
      <c r="DX85" s="131">
        <f>Juniori!DX33</f>
        <v>0</v>
      </c>
      <c r="DY85" s="131">
        <f>Juniori!DY33</f>
        <v>0</v>
      </c>
      <c r="DZ85" s="131">
        <f>Juniori!DZ33</f>
        <v>0</v>
      </c>
      <c r="EA85" s="131">
        <f>Juniori!EA33</f>
        <v>0</v>
      </c>
      <c r="EB85" s="131">
        <f>Juniori!EB33</f>
        <v>0</v>
      </c>
      <c r="EC85" s="131">
        <f>Juniori!EC33</f>
        <v>0</v>
      </c>
      <c r="ED85" s="131">
        <f>Juniori!ED33</f>
        <v>0</v>
      </c>
      <c r="EE85" s="131">
        <f>Juniori!EE33</f>
        <v>0</v>
      </c>
      <c r="EF85" s="131">
        <f>Juniori!EF33</f>
        <v>0</v>
      </c>
      <c r="EG85" s="131">
        <f>Juniori!EG33</f>
        <v>0</v>
      </c>
      <c r="EH85" s="131">
        <f>Juniori!EH33</f>
        <v>0</v>
      </c>
      <c r="EI85" s="131">
        <f>Juniori!EI33</f>
        <v>0</v>
      </c>
      <c r="EJ85" s="131">
        <f>Juniori!EJ33</f>
        <v>0</v>
      </c>
      <c r="EK85" s="131">
        <f>Juniori!EK33</f>
        <v>0</v>
      </c>
      <c r="EL85" s="131">
        <f>Juniori!EL33</f>
        <v>0</v>
      </c>
      <c r="EM85" s="131">
        <f>Juniori!EM33</f>
        <v>0</v>
      </c>
      <c r="EN85" s="131">
        <f>Juniori!EN33</f>
        <v>0</v>
      </c>
      <c r="EO85" s="131">
        <f>Juniori!EO33</f>
        <v>0</v>
      </c>
      <c r="EP85" s="131">
        <f>Juniori!EP33</f>
        <v>0</v>
      </c>
      <c r="EQ85" s="131">
        <f>Juniori!EQ33</f>
        <v>0</v>
      </c>
      <c r="ER85" s="131">
        <f>Juniori!ER33</f>
        <v>0</v>
      </c>
      <c r="ES85" s="131">
        <f>Juniori!ES33</f>
        <v>0</v>
      </c>
      <c r="ET85" s="131">
        <f>Juniori!ET33</f>
        <v>0</v>
      </c>
      <c r="EU85" s="131">
        <f>Juniori!EU33</f>
        <v>0</v>
      </c>
      <c r="EV85" s="131">
        <f>Juniori!EV33</f>
        <v>0</v>
      </c>
      <c r="EW85" s="131">
        <f>Juniori!EW33</f>
        <v>0</v>
      </c>
      <c r="EX85" s="131">
        <f>Juniori!EX33</f>
        <v>0</v>
      </c>
      <c r="EY85" s="131">
        <f>Juniori!EY33</f>
        <v>0</v>
      </c>
      <c r="EZ85" s="131">
        <f>Juniori!EZ33</f>
        <v>0</v>
      </c>
      <c r="FA85" s="131">
        <f>Juniori!FA33</f>
        <v>0</v>
      </c>
      <c r="FB85" s="131">
        <f>Juniori!FB33</f>
        <v>0</v>
      </c>
      <c r="FC85" s="131">
        <f>Juniori!FC33</f>
        <v>0</v>
      </c>
      <c r="FD85" s="131">
        <f>Juniori!FD33</f>
        <v>0</v>
      </c>
      <c r="FE85" s="131">
        <f>Juniori!FE33</f>
        <v>0</v>
      </c>
      <c r="FF85" s="131">
        <f>Juniori!FF33</f>
        <v>0</v>
      </c>
      <c r="FG85" s="131">
        <f>Juniori!FG33</f>
        <v>0</v>
      </c>
      <c r="FH85" s="131">
        <f>Juniori!FH33</f>
        <v>0</v>
      </c>
      <c r="FI85" s="131">
        <f>Juniori!FI33</f>
        <v>0</v>
      </c>
      <c r="FJ85" s="131">
        <f>Juniori!FJ33</f>
        <v>0</v>
      </c>
      <c r="FK85" s="131">
        <f>Juniori!FK33</f>
        <v>0</v>
      </c>
      <c r="FL85" s="131">
        <f>Juniori!FL33</f>
        <v>0</v>
      </c>
      <c r="FM85" s="131">
        <f>Juniori!FM33</f>
        <v>0</v>
      </c>
      <c r="FN85" s="131">
        <f>Juniori!FN33</f>
        <v>0</v>
      </c>
      <c r="FO85" s="131">
        <f>Juniori!FO33</f>
        <v>0</v>
      </c>
      <c r="FP85" s="131">
        <f>Juniori!FP33</f>
        <v>0</v>
      </c>
      <c r="FQ85" s="131">
        <f>Juniori!FQ33</f>
        <v>0</v>
      </c>
      <c r="FR85" s="131">
        <f>Juniori!FR33</f>
        <v>0</v>
      </c>
      <c r="FS85" s="131">
        <f>Juniori!FS33</f>
        <v>0</v>
      </c>
      <c r="FT85" s="131">
        <f>Juniori!FT33</f>
        <v>0</v>
      </c>
      <c r="FU85" s="131">
        <f>Juniori!FU33</f>
        <v>0</v>
      </c>
      <c r="FV85" s="131">
        <f>Juniori!FV33</f>
        <v>0</v>
      </c>
      <c r="FW85" s="131">
        <f>Juniori!FW33</f>
        <v>0</v>
      </c>
      <c r="FX85" s="131">
        <f>Juniori!FX33</f>
        <v>0</v>
      </c>
      <c r="FY85" s="131">
        <f>Juniori!FY33</f>
        <v>0</v>
      </c>
      <c r="FZ85" s="131">
        <f>Juniori!FZ33</f>
        <v>0</v>
      </c>
      <c r="GA85" s="131">
        <f>Juniori!GA33</f>
        <v>0</v>
      </c>
      <c r="GB85" s="131">
        <f>Juniori!GB33</f>
        <v>0</v>
      </c>
      <c r="GC85" s="131">
        <f>Juniori!GC33</f>
        <v>0</v>
      </c>
      <c r="GD85" s="131">
        <f>Juniori!GD33</f>
        <v>0</v>
      </c>
      <c r="GE85" s="131">
        <f>Juniori!GE33</f>
        <v>0</v>
      </c>
      <c r="GF85" s="131">
        <f>Juniori!GF33</f>
        <v>0</v>
      </c>
      <c r="GG85" s="131">
        <f>Juniori!GG33</f>
        <v>0</v>
      </c>
      <c r="GH85" s="131">
        <f>Juniori!GH33</f>
        <v>0</v>
      </c>
      <c r="GI85" s="131">
        <f>Juniori!GI33</f>
        <v>0</v>
      </c>
      <c r="GJ85" s="131">
        <f>Juniori!GJ33</f>
        <v>0</v>
      </c>
      <c r="GK85" s="131">
        <f>Juniori!GK33</f>
        <v>0</v>
      </c>
      <c r="GL85" s="131">
        <f>Juniori!GL33</f>
        <v>0</v>
      </c>
      <c r="GM85" s="131">
        <f>Juniori!GM33</f>
        <v>0</v>
      </c>
      <c r="GN85" s="131">
        <f>Juniori!GN33</f>
        <v>0</v>
      </c>
      <c r="GO85" s="131">
        <f>Juniori!GO33</f>
        <v>0</v>
      </c>
      <c r="GP85" s="131">
        <f>Juniori!GP33</f>
        <v>0</v>
      </c>
      <c r="GQ85" s="131">
        <f>Juniori!GQ33</f>
        <v>0</v>
      </c>
      <c r="GR85" s="131">
        <f>Juniori!GR33</f>
        <v>0</v>
      </c>
      <c r="GS85" s="131">
        <f>Juniori!GS33</f>
        <v>0</v>
      </c>
      <c r="GT85" s="131">
        <f>Juniori!GT33</f>
        <v>0</v>
      </c>
      <c r="GU85" s="131">
        <f>Juniori!GU33</f>
        <v>0</v>
      </c>
      <c r="GV85" s="131">
        <f>Juniori!GV33</f>
        <v>0</v>
      </c>
      <c r="GW85" s="131">
        <f>Juniori!GW33</f>
        <v>0</v>
      </c>
      <c r="GX85" s="131">
        <f>Juniori!GX33</f>
        <v>0</v>
      </c>
      <c r="GY85" s="131">
        <f>Juniori!GY33</f>
        <v>0</v>
      </c>
      <c r="GZ85" s="131">
        <f>Juniori!GZ33</f>
        <v>0</v>
      </c>
      <c r="HA85" s="131">
        <f>Juniori!HA33</f>
        <v>0</v>
      </c>
      <c r="HB85" s="131">
        <f>Juniori!HB33</f>
        <v>0</v>
      </c>
      <c r="HC85" s="131">
        <f>Juniori!HC33</f>
        <v>0</v>
      </c>
      <c r="HD85" s="131">
        <f>Juniori!HD33</f>
        <v>0</v>
      </c>
      <c r="HE85" s="131">
        <f>Juniori!HE33</f>
        <v>0</v>
      </c>
      <c r="HF85" s="131">
        <f>Juniori!HF33</f>
        <v>0</v>
      </c>
      <c r="HG85" s="131">
        <f>Juniori!HG33</f>
        <v>0</v>
      </c>
      <c r="HH85" s="131">
        <f>Juniori!HH33</f>
        <v>0</v>
      </c>
      <c r="HI85" s="131">
        <f>Juniori!HI33</f>
        <v>0</v>
      </c>
      <c r="HJ85" s="131">
        <f>Juniori!HJ33</f>
        <v>0</v>
      </c>
      <c r="HK85" s="131">
        <f>Juniori!HK33</f>
        <v>0</v>
      </c>
      <c r="HL85" s="131">
        <f>Juniori!HL33</f>
        <v>0</v>
      </c>
      <c r="HM85" s="131">
        <f>Juniori!HM33</f>
        <v>0</v>
      </c>
      <c r="HN85" s="131">
        <f>Juniori!HN33</f>
        <v>0</v>
      </c>
      <c r="HO85" s="131">
        <f>Juniori!HO33</f>
        <v>0</v>
      </c>
      <c r="HP85" s="131">
        <f>Juniori!HP33</f>
        <v>0</v>
      </c>
      <c r="HQ85" s="131">
        <f>Juniori!HQ33</f>
        <v>0</v>
      </c>
      <c r="HR85" s="131">
        <f>Juniori!HR33</f>
        <v>0</v>
      </c>
      <c r="HS85" s="131">
        <f>Juniori!HS33</f>
        <v>0</v>
      </c>
      <c r="HT85" s="131">
        <f>Juniori!HT33</f>
        <v>0</v>
      </c>
      <c r="HU85" s="131">
        <f>Juniori!HU33</f>
        <v>0</v>
      </c>
      <c r="HV85" s="131">
        <f>Juniori!HV33</f>
        <v>0</v>
      </c>
      <c r="HW85" s="131">
        <f>Juniori!HW33</f>
        <v>0</v>
      </c>
      <c r="HX85" s="131">
        <f>Juniori!HX33</f>
        <v>0</v>
      </c>
      <c r="HY85" s="131">
        <f>Juniori!HY33</f>
        <v>0</v>
      </c>
      <c r="HZ85" s="131">
        <f>Juniori!HZ33</f>
        <v>0</v>
      </c>
      <c r="IA85" s="131">
        <f>Juniori!IA33</f>
        <v>0</v>
      </c>
      <c r="IB85" s="131">
        <f>Juniori!IB33</f>
        <v>0</v>
      </c>
      <c r="IC85" s="131">
        <f>Juniori!IC33</f>
        <v>0</v>
      </c>
      <c r="ID85" s="131">
        <f>Juniori!ID33</f>
        <v>0</v>
      </c>
      <c r="IE85" s="131">
        <f>Juniori!IE33</f>
        <v>0</v>
      </c>
      <c r="IF85" s="131">
        <f>Juniori!IF33</f>
        <v>0</v>
      </c>
      <c r="IG85" s="131">
        <f>Juniori!IG33</f>
        <v>0</v>
      </c>
      <c r="IH85" s="131">
        <f>Juniori!IH33</f>
        <v>0</v>
      </c>
      <c r="II85" s="131">
        <f>Juniori!II33</f>
        <v>0</v>
      </c>
      <c r="IJ85" s="131">
        <f>Juniori!IJ33</f>
        <v>0</v>
      </c>
      <c r="IK85" s="131">
        <f>Juniori!IK33</f>
        <v>0</v>
      </c>
      <c r="IL85" s="131">
        <f>Juniori!IL33</f>
        <v>0</v>
      </c>
      <c r="IM85" s="131">
        <f>Juniori!IM33</f>
        <v>0</v>
      </c>
      <c r="IN85" s="131">
        <f>Juniori!IN33</f>
        <v>0</v>
      </c>
      <c r="IO85" s="131">
        <f>Juniori!IO33</f>
        <v>0</v>
      </c>
      <c r="IP85" s="131">
        <f>Juniori!IP33</f>
        <v>0</v>
      </c>
      <c r="IQ85" s="131">
        <f>Juniori!IQ33</f>
        <v>0</v>
      </c>
      <c r="IR85" s="131">
        <f>Juniori!IR33</f>
        <v>0</v>
      </c>
      <c r="IS85" s="131">
        <f>Juniori!IS33</f>
        <v>0</v>
      </c>
      <c r="IT85" s="131">
        <f>Juniori!IT33</f>
        <v>0</v>
      </c>
      <c r="IU85" s="131">
        <f>Juniori!IU33</f>
        <v>0</v>
      </c>
      <c r="IV85" s="131">
        <f>Juniori!IV33</f>
        <v>0</v>
      </c>
      <c r="IW85" s="131">
        <f>Juniori!IW33</f>
        <v>0</v>
      </c>
      <c r="IX85" s="131">
        <f>Juniori!IX33</f>
        <v>0</v>
      </c>
      <c r="IY85" s="131">
        <f>Juniori!IY33</f>
        <v>0</v>
      </c>
      <c r="IZ85" s="131">
        <f>Juniori!IZ33</f>
        <v>0</v>
      </c>
      <c r="JA85" s="131">
        <f>Juniori!JA33</f>
        <v>0</v>
      </c>
      <c r="JB85" s="131">
        <f>Juniori!JB33</f>
        <v>0</v>
      </c>
      <c r="JC85" s="131">
        <f>Juniori!JC33</f>
        <v>0</v>
      </c>
      <c r="JD85" s="131">
        <f>Juniori!JD33</f>
        <v>0</v>
      </c>
      <c r="JE85" s="131">
        <f>Juniori!JE33</f>
        <v>0</v>
      </c>
      <c r="JF85" s="131">
        <f>Juniori!JF33</f>
        <v>0</v>
      </c>
      <c r="JG85" s="131">
        <f>Juniori!JG33</f>
        <v>0</v>
      </c>
      <c r="JH85" s="131">
        <f>Juniori!JH33</f>
        <v>0</v>
      </c>
      <c r="JI85" s="131">
        <f>Juniori!JI33</f>
        <v>0</v>
      </c>
      <c r="JJ85" s="131">
        <f>Juniori!JJ33</f>
        <v>0</v>
      </c>
      <c r="JK85" s="131">
        <f>Juniori!JK33</f>
        <v>0</v>
      </c>
      <c r="JL85" s="131">
        <f>Juniori!JL33</f>
        <v>0</v>
      </c>
      <c r="JM85" s="131">
        <f>Juniori!JM33</f>
        <v>0</v>
      </c>
      <c r="JN85" s="131">
        <f>Juniori!JN33</f>
        <v>0</v>
      </c>
      <c r="JO85" s="131">
        <f>Juniori!JO33</f>
        <v>0</v>
      </c>
      <c r="JP85" s="131">
        <f>Juniori!JP33</f>
        <v>0</v>
      </c>
      <c r="JQ85" s="131">
        <f>Juniori!JQ33</f>
        <v>0</v>
      </c>
      <c r="JR85" s="131">
        <f>Juniori!JR33</f>
        <v>0</v>
      </c>
      <c r="JS85" s="131">
        <f>Juniori!JS33</f>
        <v>0</v>
      </c>
      <c r="JT85" s="131">
        <f>Juniori!JT33</f>
        <v>0</v>
      </c>
      <c r="JU85" s="131">
        <f>Juniori!JU33</f>
        <v>0</v>
      </c>
      <c r="JV85" s="131">
        <f>Juniori!JV33</f>
        <v>0</v>
      </c>
      <c r="JW85" s="131">
        <f>Juniori!JW33</f>
        <v>0</v>
      </c>
      <c r="JX85" s="131">
        <f>Juniori!JX33</f>
        <v>0</v>
      </c>
      <c r="JY85" s="131">
        <f>Juniori!JY33</f>
        <v>0</v>
      </c>
      <c r="JZ85" s="131">
        <f>Juniori!JZ33</f>
        <v>0</v>
      </c>
      <c r="KA85" s="131">
        <f>Juniori!KA33</f>
        <v>0</v>
      </c>
      <c r="KB85" s="131">
        <f>Juniori!KB33</f>
        <v>0</v>
      </c>
      <c r="KC85" s="131">
        <f>Juniori!KC33</f>
        <v>0</v>
      </c>
      <c r="KD85" s="131">
        <f>Juniori!KD33</f>
        <v>0</v>
      </c>
      <c r="KE85" s="131">
        <f>Juniori!KE33</f>
        <v>0</v>
      </c>
      <c r="KF85" s="131">
        <f>Juniori!KF33</f>
        <v>0</v>
      </c>
      <c r="KG85" s="131">
        <f>Juniori!KG33</f>
        <v>0</v>
      </c>
      <c r="KH85" s="131">
        <f>Juniori!KH33</f>
        <v>0</v>
      </c>
      <c r="KI85" s="131">
        <f>Juniori!KI33</f>
        <v>0</v>
      </c>
      <c r="KJ85" s="131">
        <f>Juniori!KJ33</f>
        <v>0</v>
      </c>
      <c r="KK85" s="131">
        <f>Juniori!KK33</f>
        <v>0</v>
      </c>
      <c r="KL85" s="131">
        <f>Juniori!KL33</f>
        <v>0</v>
      </c>
      <c r="KM85" s="131">
        <f>Juniori!KM33</f>
        <v>0</v>
      </c>
      <c r="KN85" s="131">
        <f>Juniori!KN33</f>
        <v>0</v>
      </c>
      <c r="KO85" s="131">
        <f>Juniori!KO33</f>
        <v>0</v>
      </c>
      <c r="KP85" s="131">
        <f>Juniori!KP33</f>
        <v>0</v>
      </c>
      <c r="KQ85" s="131">
        <f>Juniori!KQ33</f>
        <v>0</v>
      </c>
      <c r="KR85" s="131">
        <f>Juniori!KR33</f>
        <v>0</v>
      </c>
      <c r="KS85" s="131">
        <f>Juniori!KS33</f>
        <v>0</v>
      </c>
      <c r="KT85" s="131">
        <f>Juniori!KT33</f>
        <v>0</v>
      </c>
      <c r="KU85" s="131">
        <f>Juniori!KU33</f>
        <v>0</v>
      </c>
      <c r="KV85" s="131">
        <f>Juniori!KV33</f>
        <v>0</v>
      </c>
      <c r="KW85" s="131">
        <f>Juniori!KW33</f>
        <v>0</v>
      </c>
      <c r="KX85" s="131">
        <f>Juniori!KX33</f>
        <v>0</v>
      </c>
      <c r="KY85" s="131">
        <f>Juniori!KY33</f>
        <v>0</v>
      </c>
      <c r="KZ85" s="131">
        <f>Juniori!KZ33</f>
        <v>0</v>
      </c>
      <c r="LA85" s="131">
        <f>Juniori!LA33</f>
        <v>0</v>
      </c>
      <c r="LB85" s="131">
        <f>Juniori!LB33</f>
        <v>0</v>
      </c>
      <c r="LC85" s="131">
        <f>Juniori!LC33</f>
        <v>0</v>
      </c>
      <c r="LD85" s="131">
        <f>Juniori!LD33</f>
        <v>0</v>
      </c>
      <c r="LE85" s="131">
        <f>Juniori!LE33</f>
        <v>0</v>
      </c>
      <c r="LF85" s="131">
        <f>Juniori!LF33</f>
        <v>0</v>
      </c>
      <c r="LG85" s="131">
        <f>Juniori!LG33</f>
        <v>0</v>
      </c>
      <c r="LH85" s="131">
        <f>Juniori!LH33</f>
        <v>0</v>
      </c>
      <c r="LI85" s="131">
        <f>Juniori!LI33</f>
        <v>0</v>
      </c>
      <c r="LJ85" s="131">
        <f>Juniori!LJ33</f>
        <v>0</v>
      </c>
      <c r="LK85" s="131">
        <f>Juniori!LK33</f>
        <v>0</v>
      </c>
      <c r="LL85" s="131">
        <f>Juniori!LL33</f>
        <v>0</v>
      </c>
      <c r="LM85" s="131">
        <f>Juniori!LM33</f>
        <v>0</v>
      </c>
      <c r="LN85" s="131">
        <f>Juniori!LN33</f>
        <v>0</v>
      </c>
      <c r="LO85" s="131">
        <f>Juniori!LO33</f>
        <v>0</v>
      </c>
      <c r="LP85" s="131">
        <f>Juniori!LP33</f>
        <v>0</v>
      </c>
      <c r="LQ85" s="131">
        <f>Juniori!LQ33</f>
        <v>0</v>
      </c>
      <c r="LR85" s="131">
        <f>Juniori!LR33</f>
        <v>0</v>
      </c>
      <c r="LS85" s="131">
        <f>Juniori!LS33</f>
        <v>0</v>
      </c>
      <c r="LT85" s="131">
        <f>Juniori!LT33</f>
        <v>0</v>
      </c>
      <c r="LU85" s="131">
        <f>Juniori!LU33</f>
        <v>0</v>
      </c>
      <c r="LV85" s="131">
        <f>Juniori!LV33</f>
        <v>0</v>
      </c>
      <c r="LW85" s="131">
        <f>Juniori!LW33</f>
        <v>0</v>
      </c>
      <c r="LX85" s="131">
        <f>Juniori!LX33</f>
        <v>0</v>
      </c>
      <c r="LY85" s="131">
        <f>Juniori!LY33</f>
        <v>0</v>
      </c>
      <c r="LZ85" s="131">
        <f>Juniori!LZ33</f>
        <v>0</v>
      </c>
      <c r="MA85" s="131">
        <f>Juniori!MA33</f>
        <v>0</v>
      </c>
      <c r="MB85" s="131">
        <f>Juniori!MB33</f>
        <v>0</v>
      </c>
      <c r="MC85" s="131">
        <f>Juniori!MC33</f>
        <v>0</v>
      </c>
      <c r="MD85" s="131">
        <f>Juniori!MD33</f>
        <v>0</v>
      </c>
      <c r="ME85" s="131">
        <f>Juniori!ME33</f>
        <v>0</v>
      </c>
    </row>
    <row r="86" spans="1:343" s="1" customFormat="1" ht="18" customHeight="1" x14ac:dyDescent="0.2">
      <c r="A86" s="12">
        <v>73</v>
      </c>
      <c r="B86" s="11" t="s">
        <v>500</v>
      </c>
      <c r="C86" s="1">
        <v>11786</v>
      </c>
      <c r="D86" s="1">
        <v>2014</v>
      </c>
      <c r="E86" s="4" t="s">
        <v>79</v>
      </c>
      <c r="F86" s="1">
        <v>2964</v>
      </c>
      <c r="G86" s="9" t="s">
        <v>222</v>
      </c>
      <c r="H86" s="4" t="s">
        <v>501</v>
      </c>
      <c r="I86" s="1">
        <f>SUM(K86:ME86)</f>
        <v>14</v>
      </c>
      <c r="J86" s="12">
        <f>Tabuľka3[[#This Row],[Stĺpec9]]</f>
        <v>14</v>
      </c>
      <c r="K86" s="131">
        <f>Seniori!K62</f>
        <v>0</v>
      </c>
      <c r="L86" s="131">
        <f>Seniori!L62</f>
        <v>0</v>
      </c>
      <c r="M86" s="131">
        <f>Seniori!M62</f>
        <v>0</v>
      </c>
      <c r="N86" s="131">
        <f>Seniori!N62</f>
        <v>0</v>
      </c>
      <c r="O86" s="131">
        <f>Seniori!O62</f>
        <v>0</v>
      </c>
      <c r="P86" s="131">
        <f>Seniori!P62</f>
        <v>0</v>
      </c>
      <c r="Q86" s="131">
        <f>Seniori!Q62</f>
        <v>0</v>
      </c>
      <c r="R86" s="131">
        <f>Seniori!R62</f>
        <v>0</v>
      </c>
      <c r="S86" s="131">
        <f>Seniori!S62</f>
        <v>0</v>
      </c>
      <c r="T86" s="131">
        <f>Seniori!T62</f>
        <v>0</v>
      </c>
      <c r="U86" s="131">
        <f>Seniori!U62</f>
        <v>0</v>
      </c>
      <c r="V86" s="131">
        <f>Seniori!V62</f>
        <v>0</v>
      </c>
      <c r="W86" s="131">
        <f>Seniori!W62</f>
        <v>0</v>
      </c>
      <c r="X86" s="131">
        <f>Seniori!X62</f>
        <v>0</v>
      </c>
      <c r="Y86" s="131">
        <f>Seniori!Y62</f>
        <v>0</v>
      </c>
      <c r="Z86" s="131">
        <f>Seniori!Z62</f>
        <v>0</v>
      </c>
      <c r="AA86" s="131">
        <f>Seniori!AA62</f>
        <v>0</v>
      </c>
      <c r="AB86" s="131">
        <f>Seniori!AB62</f>
        <v>0</v>
      </c>
      <c r="AC86" s="131">
        <f>Seniori!AC62</f>
        <v>0</v>
      </c>
      <c r="AD86" s="131">
        <f>Seniori!AD62</f>
        <v>0</v>
      </c>
      <c r="AE86" s="131">
        <f>Seniori!AE62</f>
        <v>0</v>
      </c>
      <c r="AF86" s="131">
        <f>Seniori!AF62</f>
        <v>0</v>
      </c>
      <c r="AG86" s="131">
        <f>Seniori!AG62</f>
        <v>0</v>
      </c>
      <c r="AH86" s="131">
        <f>Seniori!AH62</f>
        <v>0</v>
      </c>
      <c r="AI86" s="131">
        <f>Seniori!AI62</f>
        <v>0</v>
      </c>
      <c r="AJ86" s="131">
        <f>Seniori!AJ62</f>
        <v>0</v>
      </c>
      <c r="AK86" s="131">
        <f>Seniori!AK62</f>
        <v>0</v>
      </c>
      <c r="AL86" s="131">
        <f>Seniori!AL62</f>
        <v>0</v>
      </c>
      <c r="AM86" s="131">
        <f>Seniori!AM62</f>
        <v>0</v>
      </c>
      <c r="AN86" s="131">
        <f>Seniori!AN62</f>
        <v>0</v>
      </c>
      <c r="AO86" s="131">
        <f>Seniori!AO62</f>
        <v>0</v>
      </c>
      <c r="AP86" s="131">
        <f>Seniori!AP62</f>
        <v>0</v>
      </c>
      <c r="AQ86" s="131">
        <f>Seniori!AQ62</f>
        <v>0</v>
      </c>
      <c r="AR86" s="131">
        <f>Seniori!AR62</f>
        <v>0</v>
      </c>
      <c r="AS86" s="131">
        <f>Seniori!AS62</f>
        <v>0</v>
      </c>
      <c r="AT86" s="131">
        <f>Seniori!AT62</f>
        <v>0</v>
      </c>
      <c r="AU86" s="131">
        <f>Seniori!AU62</f>
        <v>0</v>
      </c>
      <c r="AV86" s="131">
        <f>Seniori!AV62</f>
        <v>0</v>
      </c>
      <c r="AW86" s="131">
        <f>Seniori!AW62</f>
        <v>0</v>
      </c>
      <c r="AX86" s="131">
        <f>Seniori!AX62</f>
        <v>0</v>
      </c>
      <c r="AY86" s="131">
        <f>Seniori!AY62</f>
        <v>0</v>
      </c>
      <c r="AZ86" s="131">
        <f>Seniori!AZ62</f>
        <v>0</v>
      </c>
      <c r="BA86" s="131">
        <f>Seniori!BA62</f>
        <v>0</v>
      </c>
      <c r="BB86" s="131">
        <f>Seniori!BB62</f>
        <v>0</v>
      </c>
      <c r="BC86" s="131">
        <f>Seniori!BC62</f>
        <v>0</v>
      </c>
      <c r="BD86" s="131">
        <f>Seniori!BD62</f>
        <v>0</v>
      </c>
      <c r="BE86" s="131">
        <f>Seniori!BE62</f>
        <v>0</v>
      </c>
      <c r="BF86" s="131">
        <f>Seniori!BF62</f>
        <v>0</v>
      </c>
      <c r="BG86" s="131">
        <f>Seniori!BG62</f>
        <v>0</v>
      </c>
      <c r="BH86" s="131">
        <f>Seniori!BH62</f>
        <v>0</v>
      </c>
      <c r="BI86" s="131">
        <f>Seniori!BI62</f>
        <v>0</v>
      </c>
      <c r="BJ86" s="131">
        <f>Seniori!BJ62</f>
        <v>0</v>
      </c>
      <c r="BK86" s="131">
        <f>Seniori!BK62</f>
        <v>0</v>
      </c>
      <c r="BL86" s="131">
        <f>Seniori!BL62</f>
        <v>0</v>
      </c>
      <c r="BM86" s="131">
        <f>Seniori!BM62</f>
        <v>0</v>
      </c>
      <c r="BN86" s="131">
        <f>Seniori!BN62</f>
        <v>0</v>
      </c>
      <c r="BO86" s="131">
        <f>Seniori!BO62</f>
        <v>0</v>
      </c>
      <c r="BP86" s="131">
        <f>Seniori!BP62</f>
        <v>0</v>
      </c>
      <c r="BQ86" s="131">
        <f>Seniori!BQ62</f>
        <v>0</v>
      </c>
      <c r="BR86" s="131">
        <f>Seniori!BR62</f>
        <v>0</v>
      </c>
      <c r="BS86" s="131">
        <f>Seniori!BS62</f>
        <v>0</v>
      </c>
      <c r="BT86" s="131">
        <f>Seniori!BT62</f>
        <v>0</v>
      </c>
      <c r="BU86" s="131">
        <f>Seniori!BU62</f>
        <v>0</v>
      </c>
      <c r="BV86" s="131">
        <f>Seniori!BV62</f>
        <v>0</v>
      </c>
      <c r="BW86" s="131">
        <f>Seniori!BW62</f>
        <v>0</v>
      </c>
      <c r="BX86" s="131">
        <f>Seniori!BX62</f>
        <v>0</v>
      </c>
      <c r="BY86" s="131">
        <f>Seniori!BY62</f>
        <v>0</v>
      </c>
      <c r="BZ86" s="131">
        <f>Seniori!BZ62</f>
        <v>0</v>
      </c>
      <c r="CA86" s="131">
        <f>Seniori!CA62</f>
        <v>0</v>
      </c>
      <c r="CB86" s="131">
        <f>Seniori!CB62</f>
        <v>0</v>
      </c>
      <c r="CC86" s="131">
        <f>Seniori!CC62</f>
        <v>0</v>
      </c>
      <c r="CD86" s="131">
        <f>Seniori!CD62</f>
        <v>0</v>
      </c>
      <c r="CE86" s="131">
        <f>Seniori!CE62</f>
        <v>0</v>
      </c>
      <c r="CF86" s="131">
        <f>Seniori!CF62</f>
        <v>0</v>
      </c>
      <c r="CG86" s="131">
        <f>Seniori!CG62</f>
        <v>0</v>
      </c>
      <c r="CH86" s="131">
        <f>Seniori!CH62</f>
        <v>0</v>
      </c>
      <c r="CI86" s="131">
        <f>Seniori!CI62</f>
        <v>0</v>
      </c>
      <c r="CJ86" s="131">
        <f>Seniori!CJ62</f>
        <v>0</v>
      </c>
      <c r="CK86" s="131">
        <f>Seniori!CK62</f>
        <v>0</v>
      </c>
      <c r="CL86" s="131">
        <f>Seniori!CL62</f>
        <v>0</v>
      </c>
      <c r="CM86" s="131">
        <f>Seniori!CM62</f>
        <v>0</v>
      </c>
      <c r="CN86" s="131">
        <f>Seniori!CN62</f>
        <v>0</v>
      </c>
      <c r="CO86" s="131">
        <f>Seniori!CO62</f>
        <v>0</v>
      </c>
      <c r="CP86" s="131">
        <f>Seniori!CP62</f>
        <v>0</v>
      </c>
      <c r="CQ86" s="131">
        <f>Seniori!CQ62</f>
        <v>0</v>
      </c>
      <c r="CR86" s="131">
        <f>Seniori!CR62</f>
        <v>0</v>
      </c>
      <c r="CS86" s="131">
        <f>Seniori!CS62</f>
        <v>0</v>
      </c>
      <c r="CT86" s="131">
        <f>Seniori!CT62</f>
        <v>0</v>
      </c>
      <c r="CU86" s="131">
        <f>Seniori!CU62</f>
        <v>0</v>
      </c>
      <c r="CV86" s="131">
        <f>Seniori!CV62</f>
        <v>0</v>
      </c>
      <c r="CW86" s="131">
        <f>Seniori!CW62</f>
        <v>0</v>
      </c>
      <c r="CX86" s="131">
        <f>Seniori!CX62</f>
        <v>0</v>
      </c>
      <c r="CY86" s="131">
        <f>Seniori!CY62</f>
        <v>0</v>
      </c>
      <c r="CZ86" s="131">
        <f>Seniori!CZ62</f>
        <v>0</v>
      </c>
      <c r="DA86" s="131">
        <f>Seniori!DA62</f>
        <v>0</v>
      </c>
      <c r="DB86" s="131">
        <f>Seniori!DB62</f>
        <v>0</v>
      </c>
      <c r="DC86" s="131">
        <f>Seniori!DC62</f>
        <v>0</v>
      </c>
      <c r="DD86" s="131">
        <f>Seniori!DD62</f>
        <v>0</v>
      </c>
      <c r="DE86" s="131">
        <f>Seniori!DE62</f>
        <v>0</v>
      </c>
      <c r="DF86" s="131">
        <f>Seniori!DF62</f>
        <v>0</v>
      </c>
      <c r="DG86" s="131">
        <f>Seniori!DG62</f>
        <v>0</v>
      </c>
      <c r="DH86" s="131">
        <f>Seniori!DH62</f>
        <v>0</v>
      </c>
      <c r="DI86" s="131">
        <f>Seniori!DI62</f>
        <v>0</v>
      </c>
      <c r="DJ86" s="131">
        <f>Seniori!DJ62</f>
        <v>0</v>
      </c>
      <c r="DK86" s="131">
        <f>Seniori!DK62</f>
        <v>0</v>
      </c>
      <c r="DL86" s="131">
        <f>Seniori!DL62</f>
        <v>0</v>
      </c>
      <c r="DM86" s="131">
        <f>Seniori!DM62</f>
        <v>0</v>
      </c>
      <c r="DN86" s="131">
        <f>Seniori!DN62</f>
        <v>0</v>
      </c>
      <c r="DO86" s="131">
        <f>Seniori!DO62</f>
        <v>0</v>
      </c>
      <c r="DP86" s="131">
        <f>Seniori!DP62</f>
        <v>0</v>
      </c>
      <c r="DQ86" s="131">
        <f>Seniori!DQ62</f>
        <v>0</v>
      </c>
      <c r="DR86" s="131">
        <f>Seniori!DR62</f>
        <v>0</v>
      </c>
      <c r="DS86" s="131">
        <f>Seniori!DS62</f>
        <v>0</v>
      </c>
      <c r="DT86" s="131">
        <f>Seniori!DT62</f>
        <v>0</v>
      </c>
      <c r="DU86" s="131">
        <f>Seniori!DU62</f>
        <v>0</v>
      </c>
      <c r="DV86" s="131">
        <f>Seniori!DV62</f>
        <v>0</v>
      </c>
      <c r="DW86" s="131">
        <f>Seniori!DW62</f>
        <v>0</v>
      </c>
      <c r="DX86" s="131">
        <f>Seniori!DX62</f>
        <v>0</v>
      </c>
      <c r="DY86" s="131">
        <f>Seniori!DY62</f>
        <v>0</v>
      </c>
      <c r="DZ86" s="131">
        <f>Seniori!DZ62</f>
        <v>0</v>
      </c>
      <c r="EA86" s="131">
        <f>Seniori!EA62</f>
        <v>0</v>
      </c>
      <c r="EB86" s="131">
        <f>Seniori!EB62</f>
        <v>0</v>
      </c>
      <c r="EC86" s="131">
        <f>Seniori!EC62</f>
        <v>0</v>
      </c>
      <c r="ED86" s="131">
        <f>Seniori!ED62</f>
        <v>0</v>
      </c>
      <c r="EE86" s="131">
        <f>Seniori!EE62</f>
        <v>0</v>
      </c>
      <c r="EF86" s="131">
        <f>Seniori!EF62</f>
        <v>0</v>
      </c>
      <c r="EG86" s="131">
        <f>Seniori!EG62</f>
        <v>0</v>
      </c>
      <c r="EH86" s="131">
        <f>Seniori!EH62</f>
        <v>0</v>
      </c>
      <c r="EI86" s="131">
        <f>Seniori!EI62</f>
        <v>0</v>
      </c>
      <c r="EJ86" s="131">
        <f>Seniori!EJ62</f>
        <v>0</v>
      </c>
      <c r="EK86" s="131">
        <f>Seniori!EK62</f>
        <v>0</v>
      </c>
      <c r="EL86" s="131">
        <f>Seniori!EL62</f>
        <v>0</v>
      </c>
      <c r="EM86" s="131">
        <f>Seniori!EM62</f>
        <v>0</v>
      </c>
      <c r="EN86" s="131">
        <f>Seniori!EN62</f>
        <v>0</v>
      </c>
      <c r="EO86" s="131">
        <f>Seniori!EO62</f>
        <v>0</v>
      </c>
      <c r="EP86" s="131">
        <f>Seniori!EP62</f>
        <v>0</v>
      </c>
      <c r="EQ86" s="131">
        <f>Seniori!EQ62</f>
        <v>0</v>
      </c>
      <c r="ER86" s="131">
        <f>Seniori!ER62</f>
        <v>0</v>
      </c>
      <c r="ES86" s="131">
        <f>Seniori!ES62</f>
        <v>0</v>
      </c>
      <c r="ET86" s="131">
        <f>Seniori!ET62</f>
        <v>0</v>
      </c>
      <c r="EU86" s="131">
        <f>Seniori!EU62</f>
        <v>0</v>
      </c>
      <c r="EV86" s="131">
        <f>Seniori!EV62</f>
        <v>0</v>
      </c>
      <c r="EW86" s="131">
        <f>Seniori!EW62</f>
        <v>0</v>
      </c>
      <c r="EX86" s="131">
        <f>Seniori!EX62</f>
        <v>0</v>
      </c>
      <c r="EY86" s="131">
        <f>Seniori!EY62</f>
        <v>0</v>
      </c>
      <c r="EZ86" s="131">
        <f>Seniori!EZ62</f>
        <v>0</v>
      </c>
      <c r="FA86" s="131">
        <f>Seniori!FA62</f>
        <v>0</v>
      </c>
      <c r="FB86" s="131">
        <f>Seniori!FB62</f>
        <v>0</v>
      </c>
      <c r="FC86" s="131">
        <f>Seniori!FC62</f>
        <v>0</v>
      </c>
      <c r="FD86" s="131">
        <f>Seniori!FD62</f>
        <v>0</v>
      </c>
      <c r="FE86" s="131">
        <f>Seniori!FE62</f>
        <v>0</v>
      </c>
      <c r="FF86" s="131">
        <f>Seniori!FF62</f>
        <v>0</v>
      </c>
      <c r="FG86" s="131">
        <f>Seniori!FG62</f>
        <v>0</v>
      </c>
      <c r="FH86" s="131">
        <f>Seniori!FH62</f>
        <v>0</v>
      </c>
      <c r="FI86" s="131">
        <f>Seniori!FI62</f>
        <v>0</v>
      </c>
      <c r="FJ86" s="131">
        <f>Seniori!FJ62</f>
        <v>0</v>
      </c>
      <c r="FK86" s="131">
        <f>Seniori!FK62</f>
        <v>0</v>
      </c>
      <c r="FL86" s="131">
        <f>Seniori!FL62</f>
        <v>0</v>
      </c>
      <c r="FM86" s="131">
        <f>Seniori!FM62</f>
        <v>0</v>
      </c>
      <c r="FN86" s="131">
        <f>Seniori!FN62</f>
        <v>0</v>
      </c>
      <c r="FO86" s="131">
        <f>Seniori!FO62</f>
        <v>0</v>
      </c>
      <c r="FP86" s="131">
        <f>Seniori!FP62</f>
        <v>0</v>
      </c>
      <c r="FQ86" s="131">
        <f>Seniori!FQ62</f>
        <v>0</v>
      </c>
      <c r="FR86" s="131">
        <f>Seniori!FR62</f>
        <v>0</v>
      </c>
      <c r="FS86" s="131">
        <f>Seniori!FS62</f>
        <v>0</v>
      </c>
      <c r="FT86" s="131">
        <f>Seniori!FT62</f>
        <v>0</v>
      </c>
      <c r="FU86" s="131">
        <f>Seniori!FU62</f>
        <v>0</v>
      </c>
      <c r="FV86" s="131">
        <f>Seniori!FV62</f>
        <v>0</v>
      </c>
      <c r="FW86" s="131">
        <f>Seniori!FW62</f>
        <v>0</v>
      </c>
      <c r="FX86" s="131">
        <f>Seniori!FX62</f>
        <v>0</v>
      </c>
      <c r="FY86" s="131">
        <f>Seniori!FY62</f>
        <v>0</v>
      </c>
      <c r="FZ86" s="131">
        <f>Seniori!FZ62</f>
        <v>0</v>
      </c>
      <c r="GA86" s="131">
        <f>Seniori!GA62</f>
        <v>0</v>
      </c>
      <c r="GB86" s="131">
        <f>Seniori!GB62</f>
        <v>0</v>
      </c>
      <c r="GC86" s="131">
        <f>Seniori!GC62</f>
        <v>0</v>
      </c>
      <c r="GD86" s="131">
        <f>Seniori!GD62</f>
        <v>0</v>
      </c>
      <c r="GE86" s="131">
        <f>Seniori!GE62</f>
        <v>0</v>
      </c>
      <c r="GF86" s="131">
        <f>Seniori!GF62</f>
        <v>0</v>
      </c>
      <c r="GG86" s="131">
        <f>Seniori!GG62</f>
        <v>0</v>
      </c>
      <c r="GH86" s="131">
        <f>Seniori!GH62</f>
        <v>0</v>
      </c>
      <c r="GI86" s="131">
        <f>Seniori!GI62</f>
        <v>0</v>
      </c>
      <c r="GJ86" s="131">
        <f>Seniori!GJ62</f>
        <v>0</v>
      </c>
      <c r="GK86" s="131">
        <f>Seniori!GK62</f>
        <v>0</v>
      </c>
      <c r="GL86" s="131">
        <f>Seniori!GL62</f>
        <v>0</v>
      </c>
      <c r="GM86" s="131">
        <f>Seniori!GM62</f>
        <v>0</v>
      </c>
      <c r="GN86" s="131">
        <f>Seniori!GN62</f>
        <v>0</v>
      </c>
      <c r="GO86" s="131">
        <f>Seniori!GO62</f>
        <v>0</v>
      </c>
      <c r="GP86" s="131">
        <f>Seniori!GP62</f>
        <v>0</v>
      </c>
      <c r="GQ86" s="131">
        <f>Seniori!GQ62</f>
        <v>0</v>
      </c>
      <c r="GR86" s="131">
        <f>Seniori!GR62</f>
        <v>0</v>
      </c>
      <c r="GS86" s="131">
        <f>Seniori!GS62</f>
        <v>0</v>
      </c>
      <c r="GT86" s="131">
        <f>Seniori!GT62</f>
        <v>0</v>
      </c>
      <c r="GU86" s="131">
        <f>Seniori!GU62</f>
        <v>0</v>
      </c>
      <c r="GV86" s="131">
        <f>Seniori!GV62</f>
        <v>0</v>
      </c>
      <c r="GW86" s="131">
        <f>Seniori!GW62</f>
        <v>0</v>
      </c>
      <c r="GX86" s="131">
        <f>Seniori!GX62</f>
        <v>0</v>
      </c>
      <c r="GY86" s="131">
        <f>Seniori!GY62</f>
        <v>0</v>
      </c>
      <c r="GZ86" s="131">
        <f>Seniori!GZ62</f>
        <v>0</v>
      </c>
      <c r="HA86" s="131">
        <f>Seniori!HA62</f>
        <v>0</v>
      </c>
      <c r="HB86" s="131">
        <f>Seniori!HB62</f>
        <v>0</v>
      </c>
      <c r="HC86" s="131">
        <f>Seniori!HC62</f>
        <v>0</v>
      </c>
      <c r="HD86" s="131">
        <f>Seniori!HD62</f>
        <v>0</v>
      </c>
      <c r="HE86" s="131">
        <f>Seniori!HE62</f>
        <v>0</v>
      </c>
      <c r="HF86" s="131">
        <f>Seniori!HF62</f>
        <v>0</v>
      </c>
      <c r="HG86" s="131">
        <f>Seniori!HG62</f>
        <v>0</v>
      </c>
      <c r="HH86" s="131">
        <f>Seniori!HH62</f>
        <v>0</v>
      </c>
      <c r="HI86" s="131">
        <f>Seniori!HI62</f>
        <v>0</v>
      </c>
      <c r="HJ86" s="131">
        <f>Seniori!HJ62</f>
        <v>0</v>
      </c>
      <c r="HK86" s="131">
        <f>Seniori!HK62</f>
        <v>0</v>
      </c>
      <c r="HL86" s="131">
        <f>Seniori!HL62</f>
        <v>0</v>
      </c>
      <c r="HM86" s="131">
        <f>Seniori!HM62</f>
        <v>0</v>
      </c>
      <c r="HN86" s="131">
        <f>Seniori!HN62</f>
        <v>0</v>
      </c>
      <c r="HO86" s="131">
        <f>Seniori!HO62</f>
        <v>0</v>
      </c>
      <c r="HP86" s="131">
        <f>Seniori!HP62</f>
        <v>0</v>
      </c>
      <c r="HQ86" s="131">
        <f>Seniori!HQ62</f>
        <v>0</v>
      </c>
      <c r="HR86" s="131">
        <f>Seniori!HR62</f>
        <v>0</v>
      </c>
      <c r="HS86" s="131">
        <f>Seniori!HS62</f>
        <v>0</v>
      </c>
      <c r="HT86" s="131">
        <f>Seniori!HT62</f>
        <v>0</v>
      </c>
      <c r="HU86" s="131">
        <f>Seniori!HU62</f>
        <v>0</v>
      </c>
      <c r="HV86" s="131">
        <f>Seniori!HV62</f>
        <v>0</v>
      </c>
      <c r="HW86" s="131">
        <f>Seniori!HW62</f>
        <v>0</v>
      </c>
      <c r="HX86" s="131">
        <f>Seniori!HX62</f>
        <v>0</v>
      </c>
      <c r="HY86" s="131">
        <f>Seniori!HY62</f>
        <v>0</v>
      </c>
      <c r="HZ86" s="131">
        <f>Seniori!HZ62</f>
        <v>0</v>
      </c>
      <c r="IA86" s="131">
        <f>Seniori!IA62</f>
        <v>0</v>
      </c>
      <c r="IB86" s="131">
        <f>Seniori!IB62</f>
        <v>0</v>
      </c>
      <c r="IC86" s="131">
        <f>Seniori!IC62</f>
        <v>0</v>
      </c>
      <c r="ID86" s="131">
        <f>Seniori!ID62</f>
        <v>0</v>
      </c>
      <c r="IE86" s="131">
        <f>Seniori!IE62</f>
        <v>0</v>
      </c>
      <c r="IF86" s="131">
        <f>Seniori!IF62</f>
        <v>0</v>
      </c>
      <c r="IG86" s="131">
        <f>Seniori!IG62</f>
        <v>0</v>
      </c>
      <c r="IH86" s="131">
        <f>Seniori!IH62</f>
        <v>0</v>
      </c>
      <c r="II86" s="131">
        <f>Seniori!II62</f>
        <v>0</v>
      </c>
      <c r="IJ86" s="131">
        <f>Seniori!IJ62</f>
        <v>9</v>
      </c>
      <c r="IK86" s="131">
        <f>Seniori!IK62</f>
        <v>0</v>
      </c>
      <c r="IL86" s="131">
        <f>Seniori!IL62</f>
        <v>0</v>
      </c>
      <c r="IM86" s="131">
        <f>Seniori!IM62</f>
        <v>0</v>
      </c>
      <c r="IN86" s="131">
        <f>Seniori!IN62</f>
        <v>0</v>
      </c>
      <c r="IO86" s="131">
        <f>Seniori!IO62</f>
        <v>5</v>
      </c>
      <c r="IP86" s="131">
        <f>Seniori!IP62</f>
        <v>0</v>
      </c>
      <c r="IQ86" s="131">
        <f>Seniori!IQ62</f>
        <v>0</v>
      </c>
      <c r="IR86" s="131">
        <f>Seniori!IR62</f>
        <v>0</v>
      </c>
      <c r="IS86" s="131">
        <f>Seniori!IS62</f>
        <v>0</v>
      </c>
      <c r="IT86" s="131">
        <f>Seniori!IT62</f>
        <v>0</v>
      </c>
      <c r="IU86" s="131">
        <f>Seniori!IU62</f>
        <v>0</v>
      </c>
      <c r="IV86" s="131">
        <f>Seniori!IV62</f>
        <v>0</v>
      </c>
      <c r="IW86" s="131">
        <f>Seniori!IW62</f>
        <v>0</v>
      </c>
      <c r="IX86" s="131">
        <f>Seniori!IX62</f>
        <v>0</v>
      </c>
      <c r="IY86" s="131">
        <f>Seniori!IY62</f>
        <v>0</v>
      </c>
      <c r="IZ86" s="131">
        <f>Seniori!IZ62</f>
        <v>0</v>
      </c>
      <c r="JA86" s="131">
        <f>Seniori!JA62</f>
        <v>0</v>
      </c>
      <c r="JB86" s="131">
        <f>Seniori!JB62</f>
        <v>0</v>
      </c>
      <c r="JC86" s="131">
        <f>Seniori!JC62</f>
        <v>0</v>
      </c>
      <c r="JD86" s="131">
        <f>Seniori!JD62</f>
        <v>0</v>
      </c>
      <c r="JE86" s="131">
        <f>Seniori!JE62</f>
        <v>0</v>
      </c>
      <c r="JF86" s="131">
        <f>Seniori!JF62</f>
        <v>0</v>
      </c>
      <c r="JG86" s="131">
        <f>Seniori!JG62</f>
        <v>0</v>
      </c>
      <c r="JH86" s="131">
        <f>Seniori!JH62</f>
        <v>0</v>
      </c>
      <c r="JI86" s="131">
        <f>Seniori!JI62</f>
        <v>0</v>
      </c>
      <c r="JJ86" s="131">
        <f>Seniori!JJ62</f>
        <v>0</v>
      </c>
      <c r="JK86" s="131">
        <f>Seniori!JK62</f>
        <v>0</v>
      </c>
      <c r="JL86" s="131">
        <f>Seniori!JL62</f>
        <v>0</v>
      </c>
      <c r="JM86" s="131">
        <f>Seniori!JM62</f>
        <v>0</v>
      </c>
      <c r="JN86" s="131">
        <f>Seniori!JN62</f>
        <v>0</v>
      </c>
      <c r="JO86" s="131">
        <f>Seniori!JO62</f>
        <v>0</v>
      </c>
      <c r="JP86" s="131">
        <f>Seniori!JP62</f>
        <v>0</v>
      </c>
      <c r="JQ86" s="131">
        <f>Seniori!JQ62</f>
        <v>0</v>
      </c>
      <c r="JR86" s="131">
        <f>Seniori!JR62</f>
        <v>0</v>
      </c>
      <c r="JS86" s="131">
        <f>Seniori!JS62</f>
        <v>0</v>
      </c>
      <c r="JT86" s="131">
        <f>Seniori!JT62</f>
        <v>0</v>
      </c>
      <c r="JU86" s="131">
        <f>Seniori!JU62</f>
        <v>0</v>
      </c>
      <c r="JV86" s="131">
        <f>Seniori!JV62</f>
        <v>0</v>
      </c>
      <c r="JW86" s="131">
        <f>Seniori!JW62</f>
        <v>0</v>
      </c>
      <c r="JX86" s="131">
        <f>Seniori!JX62</f>
        <v>0</v>
      </c>
      <c r="JY86" s="131">
        <f>Seniori!JY62</f>
        <v>0</v>
      </c>
      <c r="JZ86" s="131">
        <f>Seniori!JZ62</f>
        <v>0</v>
      </c>
      <c r="KA86" s="131">
        <f>Seniori!KA62</f>
        <v>0</v>
      </c>
      <c r="KB86" s="131">
        <f>Seniori!KB62</f>
        <v>0</v>
      </c>
      <c r="KC86" s="131">
        <f>Seniori!KC62</f>
        <v>0</v>
      </c>
      <c r="KD86" s="131">
        <f>Seniori!KD62</f>
        <v>0</v>
      </c>
      <c r="KE86" s="131">
        <f>Seniori!KE62</f>
        <v>0</v>
      </c>
      <c r="KF86" s="131">
        <f>Seniori!KF62</f>
        <v>0</v>
      </c>
      <c r="KG86" s="131">
        <f>Seniori!KG62</f>
        <v>0</v>
      </c>
      <c r="KH86" s="131">
        <f>Seniori!KH62</f>
        <v>0</v>
      </c>
      <c r="KI86" s="131">
        <f>Seniori!KI62</f>
        <v>0</v>
      </c>
      <c r="KJ86" s="131">
        <f>Seniori!KJ62</f>
        <v>0</v>
      </c>
      <c r="KK86" s="131">
        <f>Seniori!KK62</f>
        <v>0</v>
      </c>
      <c r="KL86" s="131">
        <f>Seniori!KL62</f>
        <v>0</v>
      </c>
      <c r="KM86" s="131">
        <f>Seniori!KM62</f>
        <v>0</v>
      </c>
      <c r="KN86" s="131">
        <f>Seniori!KN62</f>
        <v>0</v>
      </c>
      <c r="KO86" s="131">
        <f>Seniori!KO62</f>
        <v>0</v>
      </c>
      <c r="KP86" s="131">
        <f>Seniori!KP62</f>
        <v>0</v>
      </c>
      <c r="KQ86" s="131">
        <f>Seniori!KQ62</f>
        <v>0</v>
      </c>
      <c r="KR86" s="131">
        <f>Seniori!KR62</f>
        <v>0</v>
      </c>
      <c r="KS86" s="131">
        <f>Seniori!KS62</f>
        <v>0</v>
      </c>
      <c r="KT86" s="131">
        <f>Seniori!KT62</f>
        <v>0</v>
      </c>
      <c r="KU86" s="131">
        <f>Seniori!KU62</f>
        <v>0</v>
      </c>
      <c r="KV86" s="131">
        <f>Seniori!KV62</f>
        <v>0</v>
      </c>
      <c r="KW86" s="131">
        <f>Seniori!KW62</f>
        <v>0</v>
      </c>
      <c r="KX86" s="131">
        <f>Seniori!KX62</f>
        <v>0</v>
      </c>
      <c r="KY86" s="131">
        <f>Seniori!KY62</f>
        <v>0</v>
      </c>
      <c r="KZ86" s="131">
        <f>Seniori!KZ62</f>
        <v>0</v>
      </c>
      <c r="LA86" s="131">
        <f>Seniori!LA62</f>
        <v>0</v>
      </c>
      <c r="LB86" s="131">
        <f>Seniori!LB62</f>
        <v>0</v>
      </c>
      <c r="LC86" s="131">
        <f>Seniori!LC62</f>
        <v>0</v>
      </c>
      <c r="LD86" s="131">
        <f>Seniori!LD62</f>
        <v>0</v>
      </c>
      <c r="LE86" s="131">
        <f>Seniori!LE62</f>
        <v>0</v>
      </c>
      <c r="LF86" s="131">
        <f>Seniori!LF62</f>
        <v>0</v>
      </c>
      <c r="LG86" s="131">
        <f>Seniori!LG62</f>
        <v>0</v>
      </c>
      <c r="LH86" s="131">
        <f>Seniori!LH62</f>
        <v>0</v>
      </c>
      <c r="LI86" s="131">
        <f>Seniori!LI62</f>
        <v>0</v>
      </c>
      <c r="LJ86" s="131">
        <f>Seniori!LJ62</f>
        <v>0</v>
      </c>
      <c r="LK86" s="131">
        <f>Seniori!LK62</f>
        <v>0</v>
      </c>
      <c r="LL86" s="131">
        <f>Seniori!LL62</f>
        <v>0</v>
      </c>
      <c r="LM86" s="131">
        <f>Seniori!LM62</f>
        <v>0</v>
      </c>
      <c r="LN86" s="131">
        <f>Seniori!LN62</f>
        <v>0</v>
      </c>
      <c r="LO86" s="131">
        <f>Seniori!LO62</f>
        <v>0</v>
      </c>
      <c r="LP86" s="131">
        <f>Seniori!LP62</f>
        <v>0</v>
      </c>
      <c r="LQ86" s="131">
        <f>Seniori!LQ62</f>
        <v>0</v>
      </c>
      <c r="LR86" s="131">
        <f>Seniori!LR62</f>
        <v>0</v>
      </c>
      <c r="LS86" s="131">
        <f>Seniori!LS62</f>
        <v>0</v>
      </c>
      <c r="LT86" s="131">
        <f>Seniori!LT62</f>
        <v>0</v>
      </c>
      <c r="LU86" s="131">
        <f>Seniori!LU62</f>
        <v>0</v>
      </c>
      <c r="LV86" s="131">
        <f>Seniori!LV62</f>
        <v>0</v>
      </c>
      <c r="LW86" s="131">
        <f>Seniori!LW62</f>
        <v>0</v>
      </c>
      <c r="LX86" s="131">
        <f>Seniori!LX62</f>
        <v>0</v>
      </c>
      <c r="LY86" s="131">
        <f>Seniori!LY62</f>
        <v>0</v>
      </c>
      <c r="LZ86" s="131">
        <f>Seniori!LZ62</f>
        <v>0</v>
      </c>
      <c r="MA86" s="131">
        <f>Seniori!MA62</f>
        <v>0</v>
      </c>
      <c r="MB86" s="131">
        <f>Seniori!MB62</f>
        <v>0</v>
      </c>
      <c r="MC86" s="131">
        <f>Seniori!MC62</f>
        <v>0</v>
      </c>
      <c r="MD86" s="131">
        <f>Seniori!MD62</f>
        <v>0</v>
      </c>
      <c r="ME86" s="131">
        <f>Seniori!ME62</f>
        <v>0</v>
      </c>
    </row>
    <row r="87" spans="1:343" s="1" customFormat="1" ht="18" customHeight="1" x14ac:dyDescent="0.2">
      <c r="A87" s="12">
        <v>73</v>
      </c>
      <c r="B87" s="11" t="s">
        <v>525</v>
      </c>
      <c r="C87" s="1">
        <v>11608</v>
      </c>
      <c r="E87" s="4" t="s">
        <v>520</v>
      </c>
      <c r="F87" s="1">
        <v>9004</v>
      </c>
      <c r="G87" s="9" t="s">
        <v>225</v>
      </c>
      <c r="H87" s="4" t="s">
        <v>121</v>
      </c>
      <c r="I87" s="1">
        <f>SUM(K87:ME87)</f>
        <v>14</v>
      </c>
      <c r="J87" s="12">
        <f>Tabuľka3[[#This Row],[Stĺpec9]]</f>
        <v>14</v>
      </c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  <c r="JC87" s="131"/>
      <c r="JD87" s="131"/>
      <c r="JE87" s="131"/>
      <c r="JF87" s="131"/>
      <c r="JG87" s="131"/>
      <c r="JH87" s="131"/>
      <c r="JI87" s="131"/>
      <c r="JJ87" s="131"/>
      <c r="JK87" s="136" t="s">
        <v>241</v>
      </c>
      <c r="JL87" s="131"/>
      <c r="JM87" s="131"/>
      <c r="JN87" s="131"/>
      <c r="JO87" s="131"/>
      <c r="JP87" s="131"/>
      <c r="JQ87" s="131"/>
      <c r="JR87" s="131"/>
      <c r="JS87" s="131"/>
      <c r="JT87" s="131"/>
      <c r="JU87" s="131"/>
      <c r="JV87" s="131"/>
      <c r="JW87" s="131"/>
      <c r="JX87" s="131">
        <v>3</v>
      </c>
      <c r="JY87" s="131"/>
      <c r="JZ87" s="131"/>
      <c r="KA87" s="131"/>
      <c r="KB87" s="131"/>
      <c r="KC87" s="131"/>
      <c r="KD87" s="131"/>
      <c r="KE87" s="131"/>
      <c r="KF87" s="131"/>
      <c r="KG87" s="131"/>
      <c r="KH87" s="131"/>
      <c r="KI87" s="131"/>
      <c r="KJ87" s="131"/>
      <c r="KK87" s="131"/>
      <c r="KL87" s="131"/>
      <c r="KM87" s="131">
        <f>2+1</f>
        <v>3</v>
      </c>
      <c r="KN87" s="131"/>
      <c r="KO87" s="131"/>
      <c r="KP87" s="131"/>
      <c r="KQ87" s="131"/>
      <c r="KR87" s="131"/>
      <c r="KS87" s="131"/>
      <c r="KT87" s="136" t="s">
        <v>241</v>
      </c>
      <c r="KU87" s="131"/>
      <c r="KV87" s="131"/>
      <c r="KW87" s="131"/>
      <c r="KX87" s="131"/>
      <c r="KY87" s="131"/>
      <c r="KZ87" s="131"/>
      <c r="LA87" s="131"/>
      <c r="LB87" s="131"/>
      <c r="LC87" s="131"/>
      <c r="LD87" s="131"/>
      <c r="LE87" s="131"/>
      <c r="LF87" s="131"/>
      <c r="LG87" s="131"/>
      <c r="LH87" s="131"/>
      <c r="LI87" s="131"/>
      <c r="LJ87" s="131"/>
      <c r="LK87" s="131"/>
      <c r="LL87" s="131"/>
      <c r="LM87" s="131">
        <v>2</v>
      </c>
      <c r="LN87" s="131">
        <v>2</v>
      </c>
      <c r="LO87" s="131"/>
      <c r="LP87" s="131"/>
      <c r="LQ87" s="131"/>
      <c r="LR87" s="131"/>
      <c r="LS87" s="131"/>
      <c r="LT87" s="131"/>
      <c r="LU87" s="131"/>
      <c r="LV87" s="131"/>
      <c r="LW87" s="131">
        <v>2</v>
      </c>
      <c r="LX87" s="131">
        <v>2</v>
      </c>
      <c r="LY87" s="131"/>
      <c r="LZ87" s="131"/>
      <c r="MA87" s="131"/>
      <c r="MB87" s="131"/>
      <c r="MC87" s="131"/>
      <c r="MD87" s="131"/>
      <c r="ME87" s="131"/>
    </row>
    <row r="88" spans="1:343" s="1" customFormat="1" ht="19.5" customHeight="1" x14ac:dyDescent="0.2">
      <c r="A88" s="12">
        <v>76</v>
      </c>
      <c r="B88" s="11" t="s">
        <v>421</v>
      </c>
      <c r="C88" s="1">
        <v>11825</v>
      </c>
      <c r="D88" s="1">
        <v>2018</v>
      </c>
      <c r="E88" t="s">
        <v>44</v>
      </c>
      <c r="F88" s="1">
        <v>2366</v>
      </c>
      <c r="G88" s="1" t="s">
        <v>222</v>
      </c>
      <c r="H88" t="s">
        <v>26</v>
      </c>
      <c r="I88" s="1">
        <f t="shared" si="10"/>
        <v>13.2</v>
      </c>
      <c r="J88" s="12">
        <f>Tabuľka3[[#This Row],[Stĺpec9]]</f>
        <v>13.2</v>
      </c>
      <c r="K88" s="131">
        <f>Seniori!K27</f>
        <v>0</v>
      </c>
      <c r="L88" s="131">
        <f>Seniori!L27</f>
        <v>0</v>
      </c>
      <c r="M88" s="131">
        <f>Seniori!M27</f>
        <v>0</v>
      </c>
      <c r="N88" s="131">
        <f>Seniori!N27</f>
        <v>0</v>
      </c>
      <c r="O88" s="131">
        <f>Seniori!O27</f>
        <v>0</v>
      </c>
      <c r="P88" s="131">
        <f>Seniori!P27</f>
        <v>0</v>
      </c>
      <c r="Q88" s="131">
        <f>Seniori!Q27</f>
        <v>0</v>
      </c>
      <c r="R88" s="131">
        <f>Seniori!R27</f>
        <v>0</v>
      </c>
      <c r="S88" s="131">
        <f>Seniori!S27</f>
        <v>0</v>
      </c>
      <c r="T88" s="131">
        <f>Seniori!T27</f>
        <v>0</v>
      </c>
      <c r="U88" s="131">
        <f>Seniori!U27</f>
        <v>0</v>
      </c>
      <c r="V88" s="131">
        <f>Seniori!V27</f>
        <v>0</v>
      </c>
      <c r="W88" s="131">
        <f>Seniori!W27</f>
        <v>0</v>
      </c>
      <c r="X88" s="131">
        <f>Seniori!X27</f>
        <v>0</v>
      </c>
      <c r="Y88" s="131">
        <f>Seniori!Y27</f>
        <v>0</v>
      </c>
      <c r="Z88" s="131">
        <f>Seniori!Z27</f>
        <v>0</v>
      </c>
      <c r="AA88" s="131">
        <f>Seniori!AA27</f>
        <v>0</v>
      </c>
      <c r="AB88" s="131">
        <f>Seniori!AB27</f>
        <v>0</v>
      </c>
      <c r="AC88" s="131">
        <f>Seniori!AC27</f>
        <v>0</v>
      </c>
      <c r="AD88" s="131">
        <f>Seniori!AD27</f>
        <v>0</v>
      </c>
      <c r="AE88" s="131">
        <f>Seniori!AE27</f>
        <v>0</v>
      </c>
      <c r="AF88" s="131">
        <f>Seniori!AF27</f>
        <v>0</v>
      </c>
      <c r="AG88" s="131">
        <f>Seniori!AG27</f>
        <v>0</v>
      </c>
      <c r="AH88" s="131">
        <f>Seniori!AH27</f>
        <v>0</v>
      </c>
      <c r="AI88" s="131">
        <f>Seniori!AI27</f>
        <v>0</v>
      </c>
      <c r="AJ88" s="131">
        <f>Seniori!AJ27</f>
        <v>0</v>
      </c>
      <c r="AK88" s="131">
        <f>Seniori!AK27</f>
        <v>0</v>
      </c>
      <c r="AL88" s="131">
        <f>Seniori!AL27</f>
        <v>0</v>
      </c>
      <c r="AM88" s="131">
        <f>Seniori!AM27</f>
        <v>0</v>
      </c>
      <c r="AN88" s="131">
        <f>Seniori!AN27</f>
        <v>0</v>
      </c>
      <c r="AO88" s="131">
        <f>Seniori!AO27</f>
        <v>0</v>
      </c>
      <c r="AP88" s="131">
        <f>Seniori!AP27</f>
        <v>0</v>
      </c>
      <c r="AQ88" s="131">
        <f>Seniori!AQ27</f>
        <v>0</v>
      </c>
      <c r="AR88" s="131">
        <f>Seniori!AR27</f>
        <v>0</v>
      </c>
      <c r="AS88" s="131">
        <f>Seniori!AS27</f>
        <v>0</v>
      </c>
      <c r="AT88" s="131">
        <f>Seniori!AT27</f>
        <v>0</v>
      </c>
      <c r="AU88" s="131">
        <f>Seniori!AU27</f>
        <v>0</v>
      </c>
      <c r="AV88" s="131">
        <f>Seniori!AV27</f>
        <v>0</v>
      </c>
      <c r="AW88" s="131">
        <f>Seniori!AW27</f>
        <v>0</v>
      </c>
      <c r="AX88" s="131">
        <f>Seniori!AX27</f>
        <v>0</v>
      </c>
      <c r="AY88" s="131">
        <f>Seniori!AY27</f>
        <v>0</v>
      </c>
      <c r="AZ88" s="131">
        <f>Seniori!AZ27</f>
        <v>0</v>
      </c>
      <c r="BA88" s="131">
        <f>Seniori!BA27</f>
        <v>0</v>
      </c>
      <c r="BB88" s="131">
        <f>Seniori!BB27</f>
        <v>0</v>
      </c>
      <c r="BC88" s="131">
        <f>Seniori!BC27</f>
        <v>0</v>
      </c>
      <c r="BD88" s="131">
        <f>Seniori!BD27</f>
        <v>0</v>
      </c>
      <c r="BE88" s="131">
        <f>Seniori!BE27</f>
        <v>0</v>
      </c>
      <c r="BF88" s="131">
        <f>Seniori!BF27</f>
        <v>0</v>
      </c>
      <c r="BG88" s="131">
        <f>Seniori!BG27</f>
        <v>0</v>
      </c>
      <c r="BH88" s="131">
        <f>Seniori!BH27</f>
        <v>0</v>
      </c>
      <c r="BI88" s="131">
        <f>Seniori!BI27</f>
        <v>0</v>
      </c>
      <c r="BJ88" s="131">
        <f>Seniori!BJ27</f>
        <v>0</v>
      </c>
      <c r="BK88" s="131">
        <f>Seniori!BK27</f>
        <v>0</v>
      </c>
      <c r="BL88" s="131">
        <f>Seniori!BL27</f>
        <v>0</v>
      </c>
      <c r="BM88" s="131">
        <f>Seniori!BM27</f>
        <v>0</v>
      </c>
      <c r="BN88" s="131">
        <f>Seniori!BN27</f>
        <v>0</v>
      </c>
      <c r="BO88" s="131">
        <f>Seniori!BO27</f>
        <v>0</v>
      </c>
      <c r="BP88" s="131">
        <f>Seniori!BP27</f>
        <v>0</v>
      </c>
      <c r="BQ88" s="131">
        <f>Seniori!BQ27</f>
        <v>0</v>
      </c>
      <c r="BR88" s="131">
        <f>Seniori!BR27</f>
        <v>0</v>
      </c>
      <c r="BS88" s="131">
        <f>Seniori!BS27</f>
        <v>0</v>
      </c>
      <c r="BT88" s="131">
        <f>Seniori!BT27</f>
        <v>0</v>
      </c>
      <c r="BU88" s="131">
        <f>Seniori!BU27</f>
        <v>0</v>
      </c>
      <c r="BV88" s="131">
        <f>Seniori!BV27</f>
        <v>0</v>
      </c>
      <c r="BW88" s="131">
        <f>Seniori!BW27</f>
        <v>0</v>
      </c>
      <c r="BX88" s="131">
        <f>Seniori!BX27</f>
        <v>0</v>
      </c>
      <c r="BY88" s="131">
        <f>Seniori!BY27</f>
        <v>0</v>
      </c>
      <c r="BZ88" s="131">
        <f>Seniori!BZ27</f>
        <v>0</v>
      </c>
      <c r="CA88" s="131">
        <f>Seniori!CA27</f>
        <v>0</v>
      </c>
      <c r="CB88" s="131">
        <f>Seniori!CB27</f>
        <v>0</v>
      </c>
      <c r="CC88" s="131">
        <f>Seniori!CC27</f>
        <v>0</v>
      </c>
      <c r="CD88" s="131">
        <f>Seniori!CD27</f>
        <v>0</v>
      </c>
      <c r="CE88" s="131">
        <f>Seniori!CE27</f>
        <v>0</v>
      </c>
      <c r="CF88" s="131">
        <f>Seniori!CF27</f>
        <v>0</v>
      </c>
      <c r="CG88" s="131">
        <f>Seniori!CG27</f>
        <v>0</v>
      </c>
      <c r="CH88" s="131">
        <f>Seniori!CH27</f>
        <v>0</v>
      </c>
      <c r="CI88" s="131">
        <f>Seniori!CI27</f>
        <v>0</v>
      </c>
      <c r="CJ88" s="131">
        <f>Seniori!CJ27</f>
        <v>0</v>
      </c>
      <c r="CK88" s="131">
        <f>Seniori!CK27</f>
        <v>0</v>
      </c>
      <c r="CL88" s="131">
        <f>Seniori!CL27</f>
        <v>0</v>
      </c>
      <c r="CM88" s="131">
        <f>Seniori!CM27</f>
        <v>0</v>
      </c>
      <c r="CN88" s="131">
        <f>Seniori!CN27</f>
        <v>0</v>
      </c>
      <c r="CO88" s="131">
        <f>Seniori!CO27</f>
        <v>0</v>
      </c>
      <c r="CP88" s="131">
        <f>Seniori!CP27</f>
        <v>0</v>
      </c>
      <c r="CQ88" s="131">
        <f>Seniori!CQ27</f>
        <v>0</v>
      </c>
      <c r="CR88" s="131">
        <f>Seniori!CR27</f>
        <v>0</v>
      </c>
      <c r="CS88" s="131">
        <f>Seniori!CS27</f>
        <v>0</v>
      </c>
      <c r="CT88" s="131">
        <f>Seniori!CT27</f>
        <v>0</v>
      </c>
      <c r="CU88" s="131">
        <f>Seniori!CU27</f>
        <v>0</v>
      </c>
      <c r="CV88" s="131">
        <f>Seniori!CV27</f>
        <v>0</v>
      </c>
      <c r="CW88" s="131">
        <f>Seniori!CW27</f>
        <v>0</v>
      </c>
      <c r="CX88" s="131">
        <f>Seniori!CX27</f>
        <v>0</v>
      </c>
      <c r="CY88" s="131">
        <f>Seniori!CY27</f>
        <v>0</v>
      </c>
      <c r="CZ88" s="131">
        <f>Seniori!CZ27</f>
        <v>0</v>
      </c>
      <c r="DA88" s="131">
        <f>Seniori!DA27</f>
        <v>2</v>
      </c>
      <c r="DB88" s="131">
        <f>Seniori!DB27</f>
        <v>0</v>
      </c>
      <c r="DC88" s="131">
        <f>Seniori!DC27</f>
        <v>0</v>
      </c>
      <c r="DD88" s="131">
        <f>Seniori!DD27</f>
        <v>0</v>
      </c>
      <c r="DE88" s="131">
        <f>Seniori!DE27</f>
        <v>0</v>
      </c>
      <c r="DF88" s="131">
        <f>Seniori!DF27</f>
        <v>0</v>
      </c>
      <c r="DG88" s="131">
        <f>Seniori!DG27</f>
        <v>0</v>
      </c>
      <c r="DH88" s="131">
        <f>Seniori!DH27</f>
        <v>0</v>
      </c>
      <c r="DI88" s="131" t="str">
        <f>Seniori!DI27</f>
        <v>x</v>
      </c>
      <c r="DJ88" s="131">
        <f>Seniori!DJ27</f>
        <v>0</v>
      </c>
      <c r="DK88" s="131">
        <f>Seniori!DK27</f>
        <v>0</v>
      </c>
      <c r="DL88" s="131">
        <f>Seniori!DL27</f>
        <v>0</v>
      </c>
      <c r="DM88" s="131">
        <f>Seniori!DM27</f>
        <v>0</v>
      </c>
      <c r="DN88" s="131">
        <f>Seniori!DN27</f>
        <v>0</v>
      </c>
      <c r="DO88" s="131">
        <f>Seniori!DO27</f>
        <v>0</v>
      </c>
      <c r="DP88" s="131">
        <f>Seniori!DP27</f>
        <v>0</v>
      </c>
      <c r="DQ88" s="131">
        <f>Seniori!DQ27</f>
        <v>0</v>
      </c>
      <c r="DR88" s="131">
        <f>Seniori!DR27</f>
        <v>0</v>
      </c>
      <c r="DS88" s="131">
        <f>Seniori!DS27</f>
        <v>0</v>
      </c>
      <c r="DT88" s="131">
        <f>Seniori!DT27</f>
        <v>0</v>
      </c>
      <c r="DU88" s="131">
        <f>Seniori!DU27</f>
        <v>0</v>
      </c>
      <c r="DV88" s="131">
        <f>Seniori!DV27</f>
        <v>0</v>
      </c>
      <c r="DW88" s="131">
        <f>Seniori!DW27</f>
        <v>0</v>
      </c>
      <c r="DX88" s="131">
        <f>Seniori!DX27</f>
        <v>0</v>
      </c>
      <c r="DY88" s="131">
        <f>Seniori!DY27</f>
        <v>0</v>
      </c>
      <c r="DZ88" s="131">
        <f>Seniori!DZ27</f>
        <v>0</v>
      </c>
      <c r="EA88" s="131">
        <f>Seniori!EA27</f>
        <v>0</v>
      </c>
      <c r="EB88" s="131">
        <f>Seniori!EB27</f>
        <v>0</v>
      </c>
      <c r="EC88" s="131">
        <f>Seniori!EC27</f>
        <v>0</v>
      </c>
      <c r="ED88" s="131">
        <f>Seniori!ED27</f>
        <v>0</v>
      </c>
      <c r="EE88" s="131">
        <f>Seniori!EE27</f>
        <v>0</v>
      </c>
      <c r="EF88" s="131">
        <f>Seniori!EF27</f>
        <v>0</v>
      </c>
      <c r="EG88" s="131">
        <f>Seniori!EG27</f>
        <v>0</v>
      </c>
      <c r="EH88" s="131">
        <f>Seniori!EH27</f>
        <v>0</v>
      </c>
      <c r="EI88" s="131">
        <f>Seniori!EI27</f>
        <v>0</v>
      </c>
      <c r="EJ88" s="131">
        <f>Seniori!EJ27</f>
        <v>0</v>
      </c>
      <c r="EK88" s="131">
        <f>Seniori!EK27</f>
        <v>0</v>
      </c>
      <c r="EL88" s="131">
        <f>Seniori!EL27</f>
        <v>0</v>
      </c>
      <c r="EM88" s="131" t="str">
        <f>Seniori!EM27</f>
        <v>x</v>
      </c>
      <c r="EN88" s="131">
        <f>Seniori!EN27</f>
        <v>0</v>
      </c>
      <c r="EO88" s="131">
        <f>Seniori!EO27</f>
        <v>0</v>
      </c>
      <c r="EP88" s="131">
        <f>Seniori!EP27</f>
        <v>0</v>
      </c>
      <c r="EQ88" s="131">
        <f>Seniori!EQ27</f>
        <v>0</v>
      </c>
      <c r="ER88" s="131">
        <f>Seniori!ER27</f>
        <v>0</v>
      </c>
      <c r="ES88" s="131">
        <f>Seniori!ES27</f>
        <v>0</v>
      </c>
      <c r="ET88" s="131">
        <f>Seniori!ET27</f>
        <v>0</v>
      </c>
      <c r="EU88" s="131">
        <f>Seniori!EU27</f>
        <v>0</v>
      </c>
      <c r="EV88" s="131">
        <f>Seniori!EV27</f>
        <v>0</v>
      </c>
      <c r="EW88" s="131">
        <f>Seniori!EW27</f>
        <v>7.1999999999999993</v>
      </c>
      <c r="EX88" s="131">
        <f>Seniori!EX27</f>
        <v>0</v>
      </c>
      <c r="EY88" s="131">
        <f>Seniori!EY27</f>
        <v>0</v>
      </c>
      <c r="EZ88" s="131">
        <f>Seniori!EZ27</f>
        <v>0</v>
      </c>
      <c r="FA88" s="131">
        <f>Seniori!FA27</f>
        <v>0</v>
      </c>
      <c r="FB88" s="131">
        <f>Seniori!FB27</f>
        <v>0</v>
      </c>
      <c r="FC88" s="131">
        <f>Seniori!FC27</f>
        <v>0</v>
      </c>
      <c r="FD88" s="131">
        <f>Seniori!FD27</f>
        <v>0</v>
      </c>
      <c r="FE88" s="131">
        <f>Seniori!FE27</f>
        <v>0</v>
      </c>
      <c r="FF88" s="131">
        <f>Seniori!FF27</f>
        <v>0</v>
      </c>
      <c r="FG88" s="131">
        <f>Seniori!FG27</f>
        <v>0</v>
      </c>
      <c r="FH88" s="131">
        <f>Seniori!FH27</f>
        <v>0</v>
      </c>
      <c r="FI88" s="131">
        <f>Seniori!FI27</f>
        <v>0</v>
      </c>
      <c r="FJ88" s="131">
        <f>Seniori!FJ27</f>
        <v>0</v>
      </c>
      <c r="FK88" s="131">
        <f>Seniori!FK27</f>
        <v>0</v>
      </c>
      <c r="FL88" s="131">
        <f>Seniori!FL27</f>
        <v>0</v>
      </c>
      <c r="FM88" s="131">
        <f>Seniori!FM27</f>
        <v>0</v>
      </c>
      <c r="FN88" s="131">
        <f>Seniori!FN27</f>
        <v>0</v>
      </c>
      <c r="FO88" s="131">
        <f>Seniori!FO27</f>
        <v>0</v>
      </c>
      <c r="FP88" s="131">
        <f>Seniori!FP27</f>
        <v>0</v>
      </c>
      <c r="FQ88" s="131">
        <f>Seniori!FQ27</f>
        <v>0</v>
      </c>
      <c r="FR88" s="131">
        <f>Seniori!FR27</f>
        <v>1</v>
      </c>
      <c r="FS88" s="131">
        <f>Seniori!FS27</f>
        <v>0</v>
      </c>
      <c r="FT88" s="131">
        <f>Seniori!FT27</f>
        <v>0</v>
      </c>
      <c r="FU88" s="131">
        <f>Seniori!FU27</f>
        <v>0</v>
      </c>
      <c r="FV88" s="131">
        <f>Seniori!FV27</f>
        <v>0</v>
      </c>
      <c r="FW88" s="131">
        <f>Seniori!FW27</f>
        <v>0</v>
      </c>
      <c r="FX88" s="131">
        <f>Seniori!FX27</f>
        <v>0</v>
      </c>
      <c r="FY88" s="131">
        <f>Seniori!FY27</f>
        <v>0</v>
      </c>
      <c r="FZ88" s="131">
        <f>Seniori!FZ27</f>
        <v>0</v>
      </c>
      <c r="GA88" s="131">
        <f>Seniori!GA27</f>
        <v>0</v>
      </c>
      <c r="GB88" s="131">
        <f>Seniori!GB27</f>
        <v>3</v>
      </c>
      <c r="GC88" s="131">
        <f>Seniori!GC27</f>
        <v>0</v>
      </c>
      <c r="GD88" s="131">
        <f>Seniori!GD27</f>
        <v>0</v>
      </c>
      <c r="GE88" s="131">
        <f>Seniori!GE27</f>
        <v>0</v>
      </c>
      <c r="GF88" s="131">
        <f>Seniori!GF27</f>
        <v>0</v>
      </c>
      <c r="GG88" s="131">
        <f>Seniori!GG27</f>
        <v>0</v>
      </c>
      <c r="GH88" s="131">
        <f>Seniori!GH27</f>
        <v>0</v>
      </c>
      <c r="GI88" s="131">
        <f>Seniori!GI27</f>
        <v>0</v>
      </c>
      <c r="GJ88" s="131">
        <f>Seniori!GJ27</f>
        <v>0</v>
      </c>
      <c r="GK88" s="131">
        <f>Seniori!GK27</f>
        <v>0</v>
      </c>
      <c r="GL88" s="131">
        <f>Seniori!GL27</f>
        <v>0</v>
      </c>
      <c r="GM88" s="131">
        <f>Seniori!GM27</f>
        <v>0</v>
      </c>
      <c r="GN88" s="131">
        <f>Seniori!GN27</f>
        <v>0</v>
      </c>
      <c r="GO88" s="131">
        <f>Seniori!GO27</f>
        <v>0</v>
      </c>
      <c r="GP88" s="131">
        <f>Seniori!GP27</f>
        <v>0</v>
      </c>
      <c r="GQ88" s="131">
        <f>Seniori!GQ27</f>
        <v>0</v>
      </c>
      <c r="GR88" s="131">
        <f>Seniori!GR27</f>
        <v>0</v>
      </c>
      <c r="GS88" s="131">
        <f>Seniori!GS27</f>
        <v>0</v>
      </c>
      <c r="GT88" s="131">
        <f>Seniori!GT27</f>
        <v>0</v>
      </c>
      <c r="GU88" s="131">
        <f>Seniori!GU27</f>
        <v>0</v>
      </c>
      <c r="GV88" s="131">
        <f>Seniori!GV27</f>
        <v>0</v>
      </c>
      <c r="GW88" s="131">
        <f>Seniori!GW27</f>
        <v>0</v>
      </c>
      <c r="GX88" s="131">
        <f>Seniori!GX27</f>
        <v>0</v>
      </c>
      <c r="GY88" s="131">
        <f>Seniori!GY27</f>
        <v>0</v>
      </c>
      <c r="GZ88" s="131">
        <f>Seniori!GZ27</f>
        <v>0</v>
      </c>
      <c r="HA88" s="131">
        <f>Seniori!HA27</f>
        <v>0</v>
      </c>
      <c r="HB88" s="131">
        <f>Seniori!HB27</f>
        <v>0</v>
      </c>
      <c r="HC88" s="131">
        <f>Seniori!HC27</f>
        <v>0</v>
      </c>
      <c r="HD88" s="131">
        <f>Seniori!HD27</f>
        <v>0</v>
      </c>
      <c r="HE88" s="131">
        <f>Seniori!HE27</f>
        <v>0</v>
      </c>
      <c r="HF88" s="131">
        <f>Seniori!HF27</f>
        <v>0</v>
      </c>
      <c r="HG88" s="131">
        <f>Seniori!HG27</f>
        <v>0</v>
      </c>
      <c r="HH88" s="131">
        <f>Seniori!HH27</f>
        <v>0</v>
      </c>
      <c r="HI88" s="131">
        <f>Seniori!HI27</f>
        <v>0</v>
      </c>
      <c r="HJ88" s="131">
        <f>Seniori!HJ27</f>
        <v>0</v>
      </c>
      <c r="HK88" s="131">
        <f>Seniori!HK27</f>
        <v>0</v>
      </c>
      <c r="HL88" s="131">
        <f>Seniori!HL27</f>
        <v>0</v>
      </c>
      <c r="HM88" s="131">
        <f>Seniori!HM27</f>
        <v>0</v>
      </c>
      <c r="HN88" s="131">
        <f>Seniori!HN27</f>
        <v>0</v>
      </c>
      <c r="HO88" s="131">
        <f>Seniori!HO27</f>
        <v>0</v>
      </c>
      <c r="HP88" s="131">
        <f>Seniori!HP27</f>
        <v>0</v>
      </c>
      <c r="HQ88" s="131">
        <f>Seniori!HQ27</f>
        <v>0</v>
      </c>
      <c r="HR88" s="131">
        <f>Seniori!HR27</f>
        <v>0</v>
      </c>
      <c r="HS88" s="131">
        <f>Seniori!HS27</f>
        <v>0</v>
      </c>
      <c r="HT88" s="131">
        <f>Seniori!HT27</f>
        <v>0</v>
      </c>
      <c r="HU88" s="131">
        <f>Seniori!HU27</f>
        <v>0</v>
      </c>
      <c r="HV88" s="131">
        <f>Seniori!HV27</f>
        <v>0</v>
      </c>
      <c r="HW88" s="131">
        <f>Seniori!HW27</f>
        <v>0</v>
      </c>
      <c r="HX88" s="131">
        <f>Seniori!HX27</f>
        <v>0</v>
      </c>
      <c r="HY88" s="131">
        <f>Seniori!HY27</f>
        <v>0</v>
      </c>
      <c r="HZ88" s="131">
        <f>Seniori!HZ27</f>
        <v>0</v>
      </c>
      <c r="IA88" s="131">
        <f>Seniori!IA27</f>
        <v>0</v>
      </c>
      <c r="IB88" s="131">
        <f>Seniori!IB27</f>
        <v>0</v>
      </c>
      <c r="IC88" s="131">
        <f>Seniori!IC27</f>
        <v>0</v>
      </c>
      <c r="ID88" s="131">
        <f>Seniori!ID27</f>
        <v>0</v>
      </c>
      <c r="IE88" s="131">
        <f>Seniori!IE27</f>
        <v>0</v>
      </c>
      <c r="IF88" s="131">
        <f>Seniori!IF27</f>
        <v>0</v>
      </c>
      <c r="IG88" s="131">
        <f>Seniori!IG27</f>
        <v>0</v>
      </c>
      <c r="IH88" s="131">
        <f>Seniori!IH27</f>
        <v>0</v>
      </c>
      <c r="II88" s="131">
        <f>Seniori!II27</f>
        <v>0</v>
      </c>
      <c r="IJ88" s="131">
        <f>Seniori!IJ27</f>
        <v>0</v>
      </c>
      <c r="IK88" s="131">
        <f>Seniori!IK27</f>
        <v>0</v>
      </c>
      <c r="IL88" s="131">
        <f>Seniori!IL27</f>
        <v>0</v>
      </c>
      <c r="IM88" s="131">
        <f>Seniori!IM27</f>
        <v>0</v>
      </c>
      <c r="IN88" s="131">
        <f>Seniori!IN27</f>
        <v>0</v>
      </c>
      <c r="IO88" s="131">
        <f>Seniori!IO27</f>
        <v>0</v>
      </c>
      <c r="IP88" s="131">
        <f>Seniori!IP27</f>
        <v>0</v>
      </c>
      <c r="IQ88" s="131">
        <f>Seniori!IQ27</f>
        <v>0</v>
      </c>
      <c r="IR88" s="131">
        <f>Seniori!IR27</f>
        <v>0</v>
      </c>
      <c r="IS88" s="131">
        <f>Seniori!IS27</f>
        <v>0</v>
      </c>
      <c r="IT88" s="131">
        <f>Seniori!IT27</f>
        <v>0</v>
      </c>
      <c r="IU88" s="131">
        <f>Seniori!IU27</f>
        <v>0</v>
      </c>
      <c r="IV88" s="131">
        <f>Seniori!IV27</f>
        <v>0</v>
      </c>
      <c r="IW88" s="131">
        <f>Seniori!IW27</f>
        <v>0</v>
      </c>
      <c r="IX88" s="131">
        <f>Seniori!IX27</f>
        <v>0</v>
      </c>
      <c r="IY88" s="131">
        <f>Seniori!IY27</f>
        <v>0</v>
      </c>
      <c r="IZ88" s="131">
        <f>Seniori!IZ27</f>
        <v>0</v>
      </c>
      <c r="JA88" s="131">
        <f>Seniori!JA27</f>
        <v>0</v>
      </c>
      <c r="JB88" s="131">
        <f>Seniori!JB27</f>
        <v>0</v>
      </c>
      <c r="JC88" s="131">
        <f>Seniori!JC27</f>
        <v>0</v>
      </c>
      <c r="JD88" s="131">
        <f>Seniori!JD27</f>
        <v>0</v>
      </c>
      <c r="JE88" s="131">
        <f>Seniori!JE27</f>
        <v>0</v>
      </c>
      <c r="JF88" s="131">
        <f>Seniori!JF27</f>
        <v>0</v>
      </c>
      <c r="JG88" s="131">
        <f>Seniori!JG27</f>
        <v>0</v>
      </c>
      <c r="JH88" s="131">
        <f>Seniori!JH27</f>
        <v>0</v>
      </c>
      <c r="JI88" s="131">
        <f>Seniori!JI27</f>
        <v>0</v>
      </c>
      <c r="JJ88" s="131">
        <f>Seniori!JJ27</f>
        <v>0</v>
      </c>
      <c r="JK88" s="131">
        <f>Seniori!JK27</f>
        <v>0</v>
      </c>
      <c r="JL88" s="131">
        <f>Seniori!JL27</f>
        <v>0</v>
      </c>
      <c r="JM88" s="131">
        <f>Seniori!JM27</f>
        <v>0</v>
      </c>
      <c r="JN88" s="131">
        <f>Seniori!JN27</f>
        <v>0</v>
      </c>
      <c r="JO88" s="131">
        <f>Seniori!JO27</f>
        <v>0</v>
      </c>
      <c r="JP88" s="131">
        <f>Seniori!JP27</f>
        <v>0</v>
      </c>
      <c r="JQ88" s="131">
        <f>Seniori!JQ27</f>
        <v>0</v>
      </c>
      <c r="JR88" s="131">
        <f>Seniori!JR27</f>
        <v>0</v>
      </c>
      <c r="JS88" s="131">
        <f>Seniori!JS27</f>
        <v>0</v>
      </c>
      <c r="JT88" s="131">
        <f>Seniori!JT27</f>
        <v>0</v>
      </c>
      <c r="JU88" s="131">
        <f>Seniori!JU27</f>
        <v>0</v>
      </c>
      <c r="JV88" s="131">
        <f>Seniori!JV27</f>
        <v>0</v>
      </c>
      <c r="JW88" s="131">
        <f>Seniori!JW27</f>
        <v>0</v>
      </c>
      <c r="JX88" s="131">
        <f>Seniori!JX27</f>
        <v>0</v>
      </c>
      <c r="JY88" s="131">
        <f>Seniori!JY27</f>
        <v>0</v>
      </c>
      <c r="JZ88" s="131">
        <f>Seniori!JZ27</f>
        <v>0</v>
      </c>
      <c r="KA88" s="131">
        <f>Seniori!KA27</f>
        <v>0</v>
      </c>
      <c r="KB88" s="131">
        <f>Seniori!KB27</f>
        <v>0</v>
      </c>
      <c r="KC88" s="131">
        <f>Seniori!KC27</f>
        <v>0</v>
      </c>
      <c r="KD88" s="131">
        <f>Seniori!KD27</f>
        <v>0</v>
      </c>
      <c r="KE88" s="131">
        <f>Seniori!KE27</f>
        <v>0</v>
      </c>
      <c r="KF88" s="131">
        <f>Seniori!KF27</f>
        <v>0</v>
      </c>
      <c r="KG88" s="131">
        <f>Seniori!KG27</f>
        <v>0</v>
      </c>
      <c r="KH88" s="131">
        <f>Seniori!KH27</f>
        <v>0</v>
      </c>
      <c r="KI88" s="131">
        <f>Seniori!KI27</f>
        <v>0</v>
      </c>
      <c r="KJ88" s="131">
        <f>Seniori!KJ27</f>
        <v>0</v>
      </c>
      <c r="KK88" s="131">
        <f>Seniori!KK27</f>
        <v>0</v>
      </c>
      <c r="KL88" s="131">
        <f>Seniori!KL27</f>
        <v>0</v>
      </c>
      <c r="KM88" s="131">
        <f>Seniori!KM27</f>
        <v>0</v>
      </c>
      <c r="KN88" s="131">
        <f>Seniori!KN27</f>
        <v>0</v>
      </c>
      <c r="KO88" s="131">
        <f>Seniori!KO27</f>
        <v>0</v>
      </c>
      <c r="KP88" s="131">
        <f>Seniori!KP27</f>
        <v>0</v>
      </c>
      <c r="KQ88" s="131">
        <f>Seniori!KQ27</f>
        <v>0</v>
      </c>
      <c r="KR88" s="131">
        <f>Seniori!KR27</f>
        <v>0</v>
      </c>
      <c r="KS88" s="131">
        <f>Seniori!KS27</f>
        <v>0</v>
      </c>
      <c r="KT88" s="131">
        <f>Seniori!KT27</f>
        <v>0</v>
      </c>
      <c r="KU88" s="131">
        <f>Seniori!KU27</f>
        <v>0</v>
      </c>
      <c r="KV88" s="131">
        <f>Seniori!KV27</f>
        <v>0</v>
      </c>
      <c r="KW88" s="131">
        <f>Seniori!KW27</f>
        <v>0</v>
      </c>
      <c r="KX88" s="131">
        <f>Seniori!KX27</f>
        <v>0</v>
      </c>
      <c r="KY88" s="131">
        <f>Seniori!KY27</f>
        <v>0</v>
      </c>
      <c r="KZ88" s="131">
        <f>Seniori!KZ27</f>
        <v>0</v>
      </c>
      <c r="LA88" s="131">
        <f>Seniori!LA27</f>
        <v>0</v>
      </c>
      <c r="LB88" s="131">
        <f>Seniori!LB27</f>
        <v>0</v>
      </c>
      <c r="LC88" s="131">
        <f>Seniori!LC27</f>
        <v>0</v>
      </c>
      <c r="LD88" s="131">
        <f>Seniori!LD27</f>
        <v>0</v>
      </c>
      <c r="LE88" s="131">
        <f>Seniori!LE27</f>
        <v>0</v>
      </c>
      <c r="LF88" s="131">
        <f>Seniori!LF27</f>
        <v>0</v>
      </c>
      <c r="LG88" s="131">
        <f>Seniori!LG27</f>
        <v>0</v>
      </c>
      <c r="LH88" s="131">
        <f>Seniori!LH27</f>
        <v>0</v>
      </c>
      <c r="LI88" s="131">
        <f>Seniori!LI27</f>
        <v>0</v>
      </c>
      <c r="LJ88" s="131">
        <f>Seniori!LJ27</f>
        <v>0</v>
      </c>
      <c r="LK88" s="131">
        <f>Seniori!LK27</f>
        <v>0</v>
      </c>
      <c r="LL88" s="131">
        <f>Seniori!LL27</f>
        <v>0</v>
      </c>
      <c r="LM88" s="131">
        <f>Seniori!LM27</f>
        <v>0</v>
      </c>
      <c r="LN88" s="131">
        <f>Seniori!LN27</f>
        <v>0</v>
      </c>
      <c r="LO88" s="131">
        <f>Seniori!LO27</f>
        <v>0</v>
      </c>
      <c r="LP88" s="131">
        <f>Seniori!LP27</f>
        <v>0</v>
      </c>
      <c r="LQ88" s="131">
        <f>Seniori!LQ27</f>
        <v>0</v>
      </c>
      <c r="LR88" s="131">
        <f>Seniori!LR27</f>
        <v>0</v>
      </c>
      <c r="LS88" s="131">
        <f>Seniori!LS27</f>
        <v>0</v>
      </c>
      <c r="LT88" s="131">
        <f>Seniori!LT27</f>
        <v>0</v>
      </c>
      <c r="LU88" s="131">
        <f>Seniori!LU27</f>
        <v>0</v>
      </c>
      <c r="LV88" s="131">
        <f>Seniori!LV27</f>
        <v>0</v>
      </c>
      <c r="LW88" s="131">
        <f>Seniori!LW27</f>
        <v>0</v>
      </c>
      <c r="LX88" s="131">
        <f>Seniori!LX27</f>
        <v>0</v>
      </c>
      <c r="LY88" s="131">
        <f>Seniori!LY27</f>
        <v>0</v>
      </c>
      <c r="LZ88" s="131">
        <f>Seniori!LZ27</f>
        <v>0</v>
      </c>
      <c r="MA88" s="131">
        <f>Seniori!MA27</f>
        <v>0</v>
      </c>
      <c r="MB88" s="131">
        <f>Seniori!MB27</f>
        <v>0</v>
      </c>
      <c r="MC88" s="131">
        <f>Seniori!MC27</f>
        <v>0</v>
      </c>
      <c r="MD88" s="131">
        <f>Seniori!MD27</f>
        <v>0</v>
      </c>
      <c r="ME88" s="131">
        <f>Seniori!ME27</f>
        <v>0</v>
      </c>
    </row>
    <row r="89" spans="1:343" s="1" customFormat="1" ht="18" customHeight="1" x14ac:dyDescent="0.2">
      <c r="A89" s="12">
        <v>77</v>
      </c>
      <c r="B89" s="11" t="s">
        <v>551</v>
      </c>
      <c r="C89" s="1">
        <v>11796</v>
      </c>
      <c r="D89" s="1">
        <v>2018</v>
      </c>
      <c r="E89" s="4" t="s">
        <v>550</v>
      </c>
      <c r="F89" s="1">
        <v>8041</v>
      </c>
      <c r="G89" s="9" t="s">
        <v>222</v>
      </c>
      <c r="H89" s="4" t="s">
        <v>216</v>
      </c>
      <c r="I89" s="1">
        <f>SUM(K89:ME89)</f>
        <v>12</v>
      </c>
      <c r="J89" s="39">
        <f>Tabuľka3[[#This Row],[Stĺpec9]]</f>
        <v>12</v>
      </c>
      <c r="K89" s="131">
        <f>Seniori!K68</f>
        <v>0</v>
      </c>
      <c r="L89" s="131">
        <f>Seniori!L68</f>
        <v>0</v>
      </c>
      <c r="M89" s="131">
        <f>Seniori!M68</f>
        <v>0</v>
      </c>
      <c r="N89" s="131">
        <f>Seniori!N68</f>
        <v>0</v>
      </c>
      <c r="O89" s="131">
        <f>Seniori!O68</f>
        <v>0</v>
      </c>
      <c r="P89" s="131">
        <f>Seniori!P68</f>
        <v>0</v>
      </c>
      <c r="Q89" s="131">
        <f>Seniori!Q68</f>
        <v>0</v>
      </c>
      <c r="R89" s="131">
        <f>Seniori!R68</f>
        <v>0</v>
      </c>
      <c r="S89" s="131">
        <f>Seniori!S68</f>
        <v>0</v>
      </c>
      <c r="T89" s="131">
        <f>Seniori!T68</f>
        <v>0</v>
      </c>
      <c r="U89" s="131">
        <f>Seniori!U68</f>
        <v>0</v>
      </c>
      <c r="V89" s="131">
        <f>Seniori!V68</f>
        <v>0</v>
      </c>
      <c r="W89" s="131">
        <f>Seniori!W68</f>
        <v>0</v>
      </c>
      <c r="X89" s="131">
        <f>Seniori!X68</f>
        <v>0</v>
      </c>
      <c r="Y89" s="131">
        <f>Seniori!Y68</f>
        <v>0</v>
      </c>
      <c r="Z89" s="131">
        <f>Seniori!Z68</f>
        <v>0</v>
      </c>
      <c r="AA89" s="131">
        <f>Seniori!AA68</f>
        <v>0</v>
      </c>
      <c r="AB89" s="131">
        <f>Seniori!AB68</f>
        <v>0</v>
      </c>
      <c r="AC89" s="131">
        <f>Seniori!AC68</f>
        <v>0</v>
      </c>
      <c r="AD89" s="131">
        <f>Seniori!AD68</f>
        <v>0</v>
      </c>
      <c r="AE89" s="131">
        <f>Seniori!AE68</f>
        <v>0</v>
      </c>
      <c r="AF89" s="131">
        <f>Seniori!AF68</f>
        <v>0</v>
      </c>
      <c r="AG89" s="131">
        <f>Seniori!AG68</f>
        <v>0</v>
      </c>
      <c r="AH89" s="131">
        <f>Seniori!AH68</f>
        <v>0</v>
      </c>
      <c r="AI89" s="131">
        <f>Seniori!AI68</f>
        <v>0</v>
      </c>
      <c r="AJ89" s="131">
        <f>Seniori!AJ68</f>
        <v>0</v>
      </c>
      <c r="AK89" s="131">
        <f>Seniori!AK68</f>
        <v>0</v>
      </c>
      <c r="AL89" s="131">
        <f>Seniori!AL68</f>
        <v>0</v>
      </c>
      <c r="AM89" s="131">
        <f>Seniori!AM68</f>
        <v>0</v>
      </c>
      <c r="AN89" s="131">
        <f>Seniori!AN68</f>
        <v>0</v>
      </c>
      <c r="AO89" s="131">
        <f>Seniori!AO68</f>
        <v>0</v>
      </c>
      <c r="AP89" s="131">
        <f>Seniori!AP68</f>
        <v>0</v>
      </c>
      <c r="AQ89" s="131">
        <f>Seniori!AQ68</f>
        <v>0</v>
      </c>
      <c r="AR89" s="131">
        <f>Seniori!AR68</f>
        <v>0</v>
      </c>
      <c r="AS89" s="131">
        <f>Seniori!AS68</f>
        <v>0</v>
      </c>
      <c r="AT89" s="131">
        <f>Seniori!AT68</f>
        <v>0</v>
      </c>
      <c r="AU89" s="131">
        <f>Seniori!AU68</f>
        <v>0</v>
      </c>
      <c r="AV89" s="131">
        <f>Seniori!AV68</f>
        <v>0</v>
      </c>
      <c r="AW89" s="131">
        <f>Seniori!AW68</f>
        <v>0</v>
      </c>
      <c r="AX89" s="131">
        <f>Seniori!AX68</f>
        <v>0</v>
      </c>
      <c r="AY89" s="131">
        <f>Seniori!AY68</f>
        <v>0</v>
      </c>
      <c r="AZ89" s="131">
        <f>Seniori!AZ68</f>
        <v>0</v>
      </c>
      <c r="BA89" s="131">
        <f>Seniori!BA68</f>
        <v>0</v>
      </c>
      <c r="BB89" s="131">
        <f>Seniori!BB68</f>
        <v>0</v>
      </c>
      <c r="BC89" s="131">
        <f>Seniori!BC68</f>
        <v>0</v>
      </c>
      <c r="BD89" s="131">
        <f>Seniori!BD68</f>
        <v>0</v>
      </c>
      <c r="BE89" s="131">
        <f>Seniori!BE68</f>
        <v>0</v>
      </c>
      <c r="BF89" s="131">
        <f>Seniori!BF68</f>
        <v>0</v>
      </c>
      <c r="BG89" s="131">
        <f>Seniori!BG68</f>
        <v>0</v>
      </c>
      <c r="BH89" s="131">
        <f>Seniori!BH68</f>
        <v>0</v>
      </c>
      <c r="BI89" s="131">
        <f>Seniori!BI68</f>
        <v>0</v>
      </c>
      <c r="BJ89" s="131">
        <f>Seniori!BJ68</f>
        <v>0</v>
      </c>
      <c r="BK89" s="131">
        <f>Seniori!BK68</f>
        <v>0</v>
      </c>
      <c r="BL89" s="131">
        <f>Seniori!BL68</f>
        <v>0</v>
      </c>
      <c r="BM89" s="131">
        <f>Seniori!BM68</f>
        <v>0</v>
      </c>
      <c r="BN89" s="131">
        <f>Seniori!BN68</f>
        <v>0</v>
      </c>
      <c r="BO89" s="131">
        <f>Seniori!BO68</f>
        <v>0</v>
      </c>
      <c r="BP89" s="131">
        <f>Seniori!BP68</f>
        <v>0</v>
      </c>
      <c r="BQ89" s="131">
        <f>Seniori!BQ68</f>
        <v>0</v>
      </c>
      <c r="BR89" s="131">
        <f>Seniori!BR68</f>
        <v>0</v>
      </c>
      <c r="BS89" s="131">
        <f>Seniori!BS68</f>
        <v>0</v>
      </c>
      <c r="BT89" s="131">
        <f>Seniori!BT68</f>
        <v>0</v>
      </c>
      <c r="BU89" s="131">
        <f>Seniori!BU68</f>
        <v>0</v>
      </c>
      <c r="BV89" s="131">
        <f>Seniori!BV68</f>
        <v>0</v>
      </c>
      <c r="BW89" s="131">
        <f>Seniori!BW68</f>
        <v>0</v>
      </c>
      <c r="BX89" s="131">
        <f>Seniori!BX68</f>
        <v>0</v>
      </c>
      <c r="BY89" s="131">
        <f>Seniori!BY68</f>
        <v>0</v>
      </c>
      <c r="BZ89" s="131">
        <f>Seniori!BZ68</f>
        <v>0</v>
      </c>
      <c r="CA89" s="131">
        <f>Seniori!CA68</f>
        <v>0</v>
      </c>
      <c r="CB89" s="131">
        <f>Seniori!CB68</f>
        <v>0</v>
      </c>
      <c r="CC89" s="131">
        <f>Seniori!CC68</f>
        <v>0</v>
      </c>
      <c r="CD89" s="131">
        <f>Seniori!CD68</f>
        <v>0</v>
      </c>
      <c r="CE89" s="131">
        <f>Seniori!CE68</f>
        <v>0</v>
      </c>
      <c r="CF89" s="131">
        <f>Seniori!CF68</f>
        <v>0</v>
      </c>
      <c r="CG89" s="131">
        <f>Seniori!CG68</f>
        <v>0</v>
      </c>
      <c r="CH89" s="131">
        <f>Seniori!CH68</f>
        <v>0</v>
      </c>
      <c r="CI89" s="131">
        <f>Seniori!CI68</f>
        <v>0</v>
      </c>
      <c r="CJ89" s="131">
        <f>Seniori!CJ68</f>
        <v>0</v>
      </c>
      <c r="CK89" s="131">
        <f>Seniori!CK68</f>
        <v>0</v>
      </c>
      <c r="CL89" s="131">
        <f>Seniori!CL68</f>
        <v>0</v>
      </c>
      <c r="CM89" s="131">
        <f>Seniori!CM68</f>
        <v>0</v>
      </c>
      <c r="CN89" s="131">
        <f>Seniori!CN68</f>
        <v>0</v>
      </c>
      <c r="CO89" s="131">
        <f>Seniori!CO68</f>
        <v>0</v>
      </c>
      <c r="CP89" s="131">
        <f>Seniori!CP68</f>
        <v>0</v>
      </c>
      <c r="CQ89" s="131">
        <f>Seniori!CQ68</f>
        <v>0</v>
      </c>
      <c r="CR89" s="131">
        <f>Seniori!CR68</f>
        <v>0</v>
      </c>
      <c r="CS89" s="131">
        <f>Seniori!CS68</f>
        <v>0</v>
      </c>
      <c r="CT89" s="131">
        <f>Seniori!CT68</f>
        <v>0</v>
      </c>
      <c r="CU89" s="131">
        <f>Seniori!CU68</f>
        <v>0</v>
      </c>
      <c r="CV89" s="131">
        <f>Seniori!CV68</f>
        <v>0</v>
      </c>
      <c r="CW89" s="131">
        <f>Seniori!CW68</f>
        <v>0</v>
      </c>
      <c r="CX89" s="131">
        <f>Seniori!CX68</f>
        <v>0</v>
      </c>
      <c r="CY89" s="131">
        <f>Seniori!CY68</f>
        <v>0</v>
      </c>
      <c r="CZ89" s="131">
        <f>Seniori!CZ68</f>
        <v>0</v>
      </c>
      <c r="DA89" s="131">
        <f>Seniori!DA68</f>
        <v>0</v>
      </c>
      <c r="DB89" s="131">
        <f>Seniori!DB68</f>
        <v>0</v>
      </c>
      <c r="DC89" s="131">
        <f>Seniori!DC68</f>
        <v>0</v>
      </c>
      <c r="DD89" s="131">
        <f>Seniori!DD68</f>
        <v>0</v>
      </c>
      <c r="DE89" s="131">
        <f>Seniori!DE68</f>
        <v>0</v>
      </c>
      <c r="DF89" s="131">
        <f>Seniori!DF68</f>
        <v>0</v>
      </c>
      <c r="DG89" s="131">
        <f>Seniori!DG68</f>
        <v>0</v>
      </c>
      <c r="DH89" s="131">
        <f>Seniori!DH68</f>
        <v>0</v>
      </c>
      <c r="DI89" s="131">
        <f>Seniori!DI68</f>
        <v>0</v>
      </c>
      <c r="DJ89" s="131">
        <f>Seniori!DJ68</f>
        <v>0</v>
      </c>
      <c r="DK89" s="131">
        <f>Seniori!DK68</f>
        <v>0</v>
      </c>
      <c r="DL89" s="131">
        <f>Seniori!DL68</f>
        <v>0</v>
      </c>
      <c r="DM89" s="131">
        <f>Seniori!DM68</f>
        <v>0</v>
      </c>
      <c r="DN89" s="131">
        <f>Seniori!DN68</f>
        <v>0</v>
      </c>
      <c r="DO89" s="131">
        <f>Seniori!DO68</f>
        <v>0</v>
      </c>
      <c r="DP89" s="131">
        <f>Seniori!DP68</f>
        <v>0</v>
      </c>
      <c r="DQ89" s="131">
        <f>Seniori!DQ68</f>
        <v>0</v>
      </c>
      <c r="DR89" s="131">
        <f>Seniori!DR68</f>
        <v>0</v>
      </c>
      <c r="DS89" s="131">
        <f>Seniori!DS68</f>
        <v>0</v>
      </c>
      <c r="DT89" s="131">
        <f>Seniori!DT68</f>
        <v>0</v>
      </c>
      <c r="DU89" s="131">
        <f>Seniori!DU68</f>
        <v>0</v>
      </c>
      <c r="DV89" s="131">
        <f>Seniori!DV68</f>
        <v>0</v>
      </c>
      <c r="DW89" s="131">
        <f>Seniori!DW68</f>
        <v>0</v>
      </c>
      <c r="DX89" s="131">
        <f>Seniori!DX68</f>
        <v>0</v>
      </c>
      <c r="DY89" s="131">
        <f>Seniori!DY68</f>
        <v>0</v>
      </c>
      <c r="DZ89" s="131">
        <f>Seniori!DZ68</f>
        <v>0</v>
      </c>
      <c r="EA89" s="131">
        <f>Seniori!EA68</f>
        <v>0</v>
      </c>
      <c r="EB89" s="131">
        <f>Seniori!EB68</f>
        <v>0</v>
      </c>
      <c r="EC89" s="131">
        <f>Seniori!EC68</f>
        <v>0</v>
      </c>
      <c r="ED89" s="131">
        <f>Seniori!ED68</f>
        <v>0</v>
      </c>
      <c r="EE89" s="131">
        <f>Seniori!EE68</f>
        <v>0</v>
      </c>
      <c r="EF89" s="131">
        <f>Seniori!EF68</f>
        <v>0</v>
      </c>
      <c r="EG89" s="131">
        <f>Seniori!EG68</f>
        <v>0</v>
      </c>
      <c r="EH89" s="131">
        <f>Seniori!EH68</f>
        <v>0</v>
      </c>
      <c r="EI89" s="131">
        <f>Seniori!EI68</f>
        <v>0</v>
      </c>
      <c r="EJ89" s="131">
        <f>Seniori!EJ68</f>
        <v>0</v>
      </c>
      <c r="EK89" s="131">
        <f>Seniori!EK68</f>
        <v>0</v>
      </c>
      <c r="EL89" s="131">
        <f>Seniori!EL68</f>
        <v>0</v>
      </c>
      <c r="EM89" s="131">
        <f>Seniori!EM68</f>
        <v>0</v>
      </c>
      <c r="EN89" s="131">
        <f>Seniori!EN68</f>
        <v>0</v>
      </c>
      <c r="EO89" s="131">
        <f>Seniori!EO68</f>
        <v>0</v>
      </c>
      <c r="EP89" s="131">
        <f>Seniori!EP68</f>
        <v>0</v>
      </c>
      <c r="EQ89" s="131">
        <f>Seniori!EQ68</f>
        <v>0</v>
      </c>
      <c r="ER89" s="131">
        <f>Seniori!ER68</f>
        <v>0</v>
      </c>
      <c r="ES89" s="131">
        <f>Seniori!ES68</f>
        <v>0</v>
      </c>
      <c r="ET89" s="131">
        <f>Seniori!ET68</f>
        <v>0</v>
      </c>
      <c r="EU89" s="131">
        <f>Seniori!EU68</f>
        <v>0</v>
      </c>
      <c r="EV89" s="131">
        <f>Seniori!EV68</f>
        <v>0</v>
      </c>
      <c r="EW89" s="131">
        <f>Seniori!EW68</f>
        <v>0</v>
      </c>
      <c r="EX89" s="131">
        <f>Seniori!EX68</f>
        <v>0</v>
      </c>
      <c r="EY89" s="131">
        <f>Seniori!EY68</f>
        <v>0</v>
      </c>
      <c r="EZ89" s="131">
        <f>Seniori!EZ68</f>
        <v>0</v>
      </c>
      <c r="FA89" s="131">
        <f>Seniori!FA68</f>
        <v>0</v>
      </c>
      <c r="FB89" s="131">
        <f>Seniori!FB68</f>
        <v>0</v>
      </c>
      <c r="FC89" s="131">
        <f>Seniori!FC68</f>
        <v>0</v>
      </c>
      <c r="FD89" s="131">
        <f>Seniori!FD68</f>
        <v>0</v>
      </c>
      <c r="FE89" s="131">
        <f>Seniori!FE68</f>
        <v>0</v>
      </c>
      <c r="FF89" s="131">
        <f>Seniori!FF68</f>
        <v>0</v>
      </c>
      <c r="FG89" s="131">
        <f>Seniori!FG68</f>
        <v>0</v>
      </c>
      <c r="FH89" s="131">
        <f>Seniori!FH68</f>
        <v>0</v>
      </c>
      <c r="FI89" s="131">
        <f>Seniori!FI68</f>
        <v>0</v>
      </c>
      <c r="FJ89" s="131">
        <f>Seniori!FJ68</f>
        <v>0</v>
      </c>
      <c r="FK89" s="131">
        <f>Seniori!FK68</f>
        <v>0</v>
      </c>
      <c r="FL89" s="131">
        <f>Seniori!FL68</f>
        <v>0</v>
      </c>
      <c r="FM89" s="131">
        <f>Seniori!FM68</f>
        <v>0</v>
      </c>
      <c r="FN89" s="131">
        <f>Seniori!FN68</f>
        <v>0</v>
      </c>
      <c r="FO89" s="131">
        <f>Seniori!FO68</f>
        <v>0</v>
      </c>
      <c r="FP89" s="131">
        <f>Seniori!FP68</f>
        <v>0</v>
      </c>
      <c r="FQ89" s="131">
        <f>Seniori!FQ68</f>
        <v>0</v>
      </c>
      <c r="FR89" s="131">
        <f>Seniori!FR68</f>
        <v>0</v>
      </c>
      <c r="FS89" s="131">
        <f>Seniori!FS68</f>
        <v>0</v>
      </c>
      <c r="FT89" s="131">
        <f>Seniori!FT68</f>
        <v>0</v>
      </c>
      <c r="FU89" s="131">
        <f>Seniori!FU68</f>
        <v>0</v>
      </c>
      <c r="FV89" s="131">
        <f>Seniori!FV68</f>
        <v>0</v>
      </c>
      <c r="FW89" s="131">
        <f>Seniori!FW68</f>
        <v>0</v>
      </c>
      <c r="FX89" s="131">
        <f>Seniori!FX68</f>
        <v>0</v>
      </c>
      <c r="FY89" s="131">
        <f>Seniori!FY68</f>
        <v>0</v>
      </c>
      <c r="FZ89" s="131">
        <f>Seniori!FZ68</f>
        <v>0</v>
      </c>
      <c r="GA89" s="131">
        <f>Seniori!GA68</f>
        <v>0</v>
      </c>
      <c r="GB89" s="131">
        <f>Seniori!GB68</f>
        <v>0</v>
      </c>
      <c r="GC89" s="131">
        <f>Seniori!GC68</f>
        <v>0</v>
      </c>
      <c r="GD89" s="131">
        <f>Seniori!GD68</f>
        <v>0</v>
      </c>
      <c r="GE89" s="131">
        <f>Seniori!GE68</f>
        <v>0</v>
      </c>
      <c r="GF89" s="131">
        <f>Seniori!GF68</f>
        <v>0</v>
      </c>
      <c r="GG89" s="131">
        <f>Seniori!GG68</f>
        <v>0</v>
      </c>
      <c r="GH89" s="131">
        <f>Seniori!GH68</f>
        <v>0</v>
      </c>
      <c r="GI89" s="131">
        <f>Seniori!GI68</f>
        <v>0</v>
      </c>
      <c r="GJ89" s="131">
        <f>Seniori!GJ68</f>
        <v>0</v>
      </c>
      <c r="GK89" s="131">
        <f>Seniori!GK68</f>
        <v>0</v>
      </c>
      <c r="GL89" s="131">
        <f>Seniori!GL68</f>
        <v>0</v>
      </c>
      <c r="GM89" s="131">
        <f>Seniori!GM68</f>
        <v>0</v>
      </c>
      <c r="GN89" s="131">
        <f>Seniori!GN68</f>
        <v>0</v>
      </c>
      <c r="GO89" s="131">
        <f>Seniori!GO68</f>
        <v>0</v>
      </c>
      <c r="GP89" s="131">
        <f>Seniori!GP68</f>
        <v>0</v>
      </c>
      <c r="GQ89" s="131">
        <f>Seniori!GQ68</f>
        <v>0</v>
      </c>
      <c r="GR89" s="131">
        <f>Seniori!GR68</f>
        <v>0</v>
      </c>
      <c r="GS89" s="131">
        <f>Seniori!GS68</f>
        <v>0</v>
      </c>
      <c r="GT89" s="131">
        <f>Seniori!GT68</f>
        <v>0</v>
      </c>
      <c r="GU89" s="131">
        <f>Seniori!GU68</f>
        <v>0</v>
      </c>
      <c r="GV89" s="131">
        <f>Seniori!GV68</f>
        <v>0</v>
      </c>
      <c r="GW89" s="131">
        <f>Seniori!GW68</f>
        <v>0</v>
      </c>
      <c r="GX89" s="131">
        <f>Seniori!GX68</f>
        <v>0</v>
      </c>
      <c r="GY89" s="131">
        <f>Seniori!GY68</f>
        <v>0</v>
      </c>
      <c r="GZ89" s="131">
        <f>Seniori!GZ68</f>
        <v>0</v>
      </c>
      <c r="HA89" s="131">
        <f>Seniori!HA68</f>
        <v>0</v>
      </c>
      <c r="HB89" s="131">
        <f>Seniori!HB68</f>
        <v>0</v>
      </c>
      <c r="HC89" s="131">
        <f>Seniori!HC68</f>
        <v>0</v>
      </c>
      <c r="HD89" s="131">
        <f>Seniori!HD68</f>
        <v>0</v>
      </c>
      <c r="HE89" s="131">
        <f>Seniori!HE68</f>
        <v>0</v>
      </c>
      <c r="HF89" s="131">
        <f>Seniori!HF68</f>
        <v>0</v>
      </c>
      <c r="HG89" s="131">
        <f>Seniori!HG68</f>
        <v>0</v>
      </c>
      <c r="HH89" s="131">
        <f>Seniori!HH68</f>
        <v>0</v>
      </c>
      <c r="HI89" s="131">
        <f>Seniori!HI68</f>
        <v>0</v>
      </c>
      <c r="HJ89" s="131">
        <f>Seniori!HJ68</f>
        <v>0</v>
      </c>
      <c r="HK89" s="131">
        <f>Seniori!HK68</f>
        <v>0</v>
      </c>
      <c r="HL89" s="131">
        <f>Seniori!HL68</f>
        <v>0</v>
      </c>
      <c r="HM89" s="131">
        <f>Seniori!HM68</f>
        <v>0</v>
      </c>
      <c r="HN89" s="131">
        <f>Seniori!HN68</f>
        <v>0</v>
      </c>
      <c r="HO89" s="131">
        <f>Seniori!HO68</f>
        <v>0</v>
      </c>
      <c r="HP89" s="131">
        <f>Seniori!HP68</f>
        <v>0</v>
      </c>
      <c r="HQ89" s="131">
        <f>Seniori!HQ68</f>
        <v>0</v>
      </c>
      <c r="HR89" s="131">
        <f>Seniori!HR68</f>
        <v>0</v>
      </c>
      <c r="HS89" s="131">
        <f>Seniori!HS68</f>
        <v>0</v>
      </c>
      <c r="HT89" s="131">
        <f>Seniori!HT68</f>
        <v>0</v>
      </c>
      <c r="HU89" s="131">
        <f>Seniori!HU68</f>
        <v>0</v>
      </c>
      <c r="HV89" s="131">
        <f>Seniori!HV68</f>
        <v>0</v>
      </c>
      <c r="HW89" s="131">
        <f>Seniori!HW68</f>
        <v>0</v>
      </c>
      <c r="HX89" s="131">
        <f>Seniori!HX68</f>
        <v>0</v>
      </c>
      <c r="HY89" s="131">
        <f>Seniori!HY68</f>
        <v>0</v>
      </c>
      <c r="HZ89" s="131">
        <f>Seniori!HZ68</f>
        <v>0</v>
      </c>
      <c r="IA89" s="131">
        <f>Seniori!IA68</f>
        <v>0</v>
      </c>
      <c r="IB89" s="131">
        <f>Seniori!IB68</f>
        <v>0</v>
      </c>
      <c r="IC89" s="131">
        <f>Seniori!IC68</f>
        <v>0</v>
      </c>
      <c r="ID89" s="131">
        <f>Seniori!ID68</f>
        <v>0</v>
      </c>
      <c r="IE89" s="131">
        <f>Seniori!IE68</f>
        <v>0</v>
      </c>
      <c r="IF89" s="131">
        <f>Seniori!IF68</f>
        <v>0</v>
      </c>
      <c r="IG89" s="131">
        <f>Seniori!IG68</f>
        <v>0</v>
      </c>
      <c r="IH89" s="131">
        <f>Seniori!IH68</f>
        <v>0</v>
      </c>
      <c r="II89" s="131">
        <f>Seniori!II68</f>
        <v>0</v>
      </c>
      <c r="IJ89" s="131">
        <f>Seniori!IJ68</f>
        <v>0</v>
      </c>
      <c r="IK89" s="131">
        <f>Seniori!IK68</f>
        <v>0</v>
      </c>
      <c r="IL89" s="131">
        <f>Seniori!IL68</f>
        <v>0</v>
      </c>
      <c r="IM89" s="131">
        <f>Seniori!IM68</f>
        <v>0</v>
      </c>
      <c r="IN89" s="131">
        <f>Seniori!IN68</f>
        <v>0</v>
      </c>
      <c r="IO89" s="131">
        <f>Seniori!IO68</f>
        <v>0</v>
      </c>
      <c r="IP89" s="131">
        <f>Seniori!IP68</f>
        <v>0</v>
      </c>
      <c r="IQ89" s="131">
        <f>Seniori!IQ68</f>
        <v>0</v>
      </c>
      <c r="IR89" s="131">
        <f>Seniori!IR68</f>
        <v>0</v>
      </c>
      <c r="IS89" s="131">
        <f>Seniori!IS68</f>
        <v>0</v>
      </c>
      <c r="IT89" s="131">
        <f>Seniori!IT68</f>
        <v>0</v>
      </c>
      <c r="IU89" s="131">
        <f>Seniori!IU68</f>
        <v>0</v>
      </c>
      <c r="IV89" s="131">
        <f>Seniori!IV68</f>
        <v>0</v>
      </c>
      <c r="IW89" s="131">
        <f>Seniori!IW68</f>
        <v>0</v>
      </c>
      <c r="IX89" s="131">
        <f>Seniori!IX68</f>
        <v>0</v>
      </c>
      <c r="IY89" s="131">
        <f>Seniori!IY68</f>
        <v>0</v>
      </c>
      <c r="IZ89" s="131">
        <f>Seniori!IZ68</f>
        <v>0</v>
      </c>
      <c r="JA89" s="131">
        <f>Seniori!JA68</f>
        <v>0</v>
      </c>
      <c r="JB89" s="131">
        <f>Seniori!JB68</f>
        <v>0</v>
      </c>
      <c r="JC89" s="131">
        <f>Seniori!JC68</f>
        <v>0</v>
      </c>
      <c r="JD89" s="131">
        <f>Seniori!JD68</f>
        <v>0</v>
      </c>
      <c r="JE89" s="131">
        <f>Seniori!JE68</f>
        <v>0</v>
      </c>
      <c r="JF89" s="131">
        <f>Seniori!JF68</f>
        <v>0</v>
      </c>
      <c r="JG89" s="131">
        <f>Seniori!JG68</f>
        <v>0</v>
      </c>
      <c r="JH89" s="131">
        <f>Seniori!JH68</f>
        <v>0</v>
      </c>
      <c r="JI89" s="131">
        <f>Seniori!JI68</f>
        <v>0</v>
      </c>
      <c r="JJ89" s="131">
        <f>Seniori!JJ68</f>
        <v>0</v>
      </c>
      <c r="JK89" s="131">
        <f>Seniori!JK68</f>
        <v>0</v>
      </c>
      <c r="JL89" s="131">
        <f>Seniori!JL68</f>
        <v>0</v>
      </c>
      <c r="JM89" s="131">
        <f>Seniori!JM68</f>
        <v>0</v>
      </c>
      <c r="JN89" s="131">
        <f>Seniori!JN68</f>
        <v>0</v>
      </c>
      <c r="JO89" s="131">
        <f>Seniori!JO68</f>
        <v>0</v>
      </c>
      <c r="JP89" s="131">
        <f>Seniori!JP68</f>
        <v>0</v>
      </c>
      <c r="JQ89" s="131">
        <f>Seniori!JQ68</f>
        <v>0</v>
      </c>
      <c r="JR89" s="131">
        <f>Seniori!JR68</f>
        <v>0</v>
      </c>
      <c r="JS89" s="131">
        <f>Seniori!JS68</f>
        <v>0</v>
      </c>
      <c r="JT89" s="131">
        <f>Seniori!JT68</f>
        <v>0</v>
      </c>
      <c r="JU89" s="131">
        <f>Seniori!JU68</f>
        <v>0</v>
      </c>
      <c r="JV89" s="131">
        <f>Seniori!JV68</f>
        <v>0</v>
      </c>
      <c r="JW89" s="131">
        <f>Seniori!JW68</f>
        <v>0</v>
      </c>
      <c r="JX89" s="131">
        <f>Seniori!JX68</f>
        <v>0</v>
      </c>
      <c r="JY89" s="131">
        <f>Seniori!JY68</f>
        <v>0</v>
      </c>
      <c r="JZ89" s="131">
        <f>Seniori!JZ68</f>
        <v>0</v>
      </c>
      <c r="KA89" s="131">
        <f>Seniori!KA68</f>
        <v>0</v>
      </c>
      <c r="KB89" s="131">
        <f>Seniori!KB68</f>
        <v>0</v>
      </c>
      <c r="KC89" s="131">
        <f>Seniori!KC68</f>
        <v>0</v>
      </c>
      <c r="KD89" s="131">
        <f>Seniori!KD68</f>
        <v>0</v>
      </c>
      <c r="KE89" s="131">
        <f>Seniori!KE68</f>
        <v>0</v>
      </c>
      <c r="KF89" s="131">
        <f>Seniori!KF68</f>
        <v>0</v>
      </c>
      <c r="KG89" s="131">
        <f>Seniori!KG68</f>
        <v>0</v>
      </c>
      <c r="KH89" s="131">
        <f>Seniori!KH68</f>
        <v>0</v>
      </c>
      <c r="KI89" s="131">
        <f>Seniori!KI68</f>
        <v>0</v>
      </c>
      <c r="KJ89" s="131">
        <f>Seniori!KJ68</f>
        <v>0</v>
      </c>
      <c r="KK89" s="131">
        <f>Seniori!KK68</f>
        <v>0</v>
      </c>
      <c r="KL89" s="131">
        <f>Seniori!KL68</f>
        <v>0</v>
      </c>
      <c r="KM89" s="131">
        <f>Seniori!KM68</f>
        <v>0</v>
      </c>
      <c r="KN89" s="131">
        <f>Seniori!KN68</f>
        <v>0</v>
      </c>
      <c r="KO89" s="131" t="str">
        <f>Seniori!KO68</f>
        <v>x</v>
      </c>
      <c r="KP89" s="131">
        <f>Seniori!KP68</f>
        <v>0</v>
      </c>
      <c r="KQ89" s="131">
        <f>Seniori!KQ68</f>
        <v>0</v>
      </c>
      <c r="KR89" s="131">
        <f>Seniori!KR68</f>
        <v>0</v>
      </c>
      <c r="KS89" s="131">
        <f>Seniori!KS68</f>
        <v>0</v>
      </c>
      <c r="KT89" s="131">
        <f>Seniori!KT68</f>
        <v>0</v>
      </c>
      <c r="KU89" s="131">
        <f>Seniori!KU68</f>
        <v>0</v>
      </c>
      <c r="KV89" s="131">
        <f>Seniori!KV68</f>
        <v>1</v>
      </c>
      <c r="KW89" s="131">
        <f>Seniori!KW68</f>
        <v>0</v>
      </c>
      <c r="KX89" s="131">
        <f>Seniori!KX68</f>
        <v>0</v>
      </c>
      <c r="KY89" s="131">
        <f>Seniori!KY68</f>
        <v>0</v>
      </c>
      <c r="KZ89" s="131">
        <f>Seniori!KZ68</f>
        <v>0</v>
      </c>
      <c r="LA89" s="131">
        <f>Seniori!LA68</f>
        <v>0</v>
      </c>
      <c r="LB89" s="131">
        <f>Seniori!LB68</f>
        <v>0</v>
      </c>
      <c r="LC89" s="131">
        <f>Seniori!LC68</f>
        <v>0</v>
      </c>
      <c r="LD89" s="131">
        <f>Seniori!LD68</f>
        <v>0</v>
      </c>
      <c r="LE89" s="131">
        <f>Seniori!LE68</f>
        <v>0</v>
      </c>
      <c r="LF89" s="131">
        <f>Seniori!LF68</f>
        <v>0</v>
      </c>
      <c r="LG89" s="131">
        <f>Seniori!LG68</f>
        <v>0</v>
      </c>
      <c r="LH89" s="131">
        <f>Seniori!LH68</f>
        <v>0</v>
      </c>
      <c r="LI89" s="131">
        <f>Seniori!LI68</f>
        <v>0</v>
      </c>
      <c r="LJ89" s="131">
        <f>Seniori!LJ68</f>
        <v>0</v>
      </c>
      <c r="LK89" s="131">
        <f>Seniori!LK68</f>
        <v>0</v>
      </c>
      <c r="LL89" s="131">
        <f>Seniori!LL68</f>
        <v>0</v>
      </c>
      <c r="LM89" s="131">
        <f>Seniori!LM68</f>
        <v>0</v>
      </c>
      <c r="LN89" s="131">
        <f>Seniori!LN68</f>
        <v>0</v>
      </c>
      <c r="LO89" s="131">
        <f>Seniori!LO68</f>
        <v>0</v>
      </c>
      <c r="LP89" s="131">
        <f>Seniori!LP68</f>
        <v>6</v>
      </c>
      <c r="LQ89" s="131">
        <f>Seniori!LQ68</f>
        <v>0</v>
      </c>
      <c r="LR89" s="131">
        <f>Seniori!LR68</f>
        <v>0</v>
      </c>
      <c r="LS89" s="131">
        <f>Seniori!LS68</f>
        <v>0</v>
      </c>
      <c r="LT89" s="131">
        <f>Seniori!LT68</f>
        <v>0</v>
      </c>
      <c r="LU89" s="131">
        <f>Seniori!LU68</f>
        <v>0</v>
      </c>
      <c r="LV89" s="131">
        <f>Seniori!LV68</f>
        <v>0</v>
      </c>
      <c r="LW89" s="131">
        <f>Seniori!LW68</f>
        <v>0</v>
      </c>
      <c r="LX89" s="131">
        <f>Seniori!LX68</f>
        <v>0</v>
      </c>
      <c r="LY89" s="131">
        <f>Seniori!LY68</f>
        <v>0</v>
      </c>
      <c r="LZ89" s="131">
        <f>Seniori!LZ68</f>
        <v>5</v>
      </c>
      <c r="MA89" s="131">
        <f>Seniori!MA68</f>
        <v>0</v>
      </c>
      <c r="MB89" s="131">
        <f>Seniori!MB68</f>
        <v>0</v>
      </c>
      <c r="MC89" s="131">
        <f>Seniori!MC68</f>
        <v>0</v>
      </c>
      <c r="MD89" s="131">
        <f>Seniori!MD68</f>
        <v>0</v>
      </c>
      <c r="ME89" s="131">
        <f>Seniori!ME68</f>
        <v>0</v>
      </c>
    </row>
    <row r="90" spans="1:343" s="1" customFormat="1" ht="18" customHeight="1" x14ac:dyDescent="0.2">
      <c r="A90" s="12">
        <v>77</v>
      </c>
      <c r="B90" s="11" t="s">
        <v>172</v>
      </c>
      <c r="C90" s="1">
        <v>8175</v>
      </c>
      <c r="D90" s="1">
        <v>2002</v>
      </c>
      <c r="E90" t="s">
        <v>508</v>
      </c>
      <c r="F90" s="1">
        <v>3561</v>
      </c>
      <c r="G90" s="9" t="s">
        <v>222</v>
      </c>
      <c r="H90" t="s">
        <v>171</v>
      </c>
      <c r="I90" s="1">
        <f>SUM(K90:ME90)</f>
        <v>12</v>
      </c>
      <c r="J90" s="12">
        <f>Tabuľka3[[#This Row],[Stĺpec9]]</f>
        <v>12</v>
      </c>
      <c r="K90" s="131">
        <f>Seniori!K67</f>
        <v>0</v>
      </c>
      <c r="L90" s="131">
        <f>Seniori!L67</f>
        <v>0</v>
      </c>
      <c r="M90" s="131">
        <f>Seniori!M67</f>
        <v>0</v>
      </c>
      <c r="N90" s="131">
        <f>Seniori!N67</f>
        <v>0</v>
      </c>
      <c r="O90" s="131">
        <f>Seniori!O67</f>
        <v>0</v>
      </c>
      <c r="P90" s="131">
        <f>Seniori!P67</f>
        <v>0</v>
      </c>
      <c r="Q90" s="131">
        <f>Seniori!Q67</f>
        <v>0</v>
      </c>
      <c r="R90" s="131">
        <f>Seniori!R67</f>
        <v>0</v>
      </c>
      <c r="S90" s="131">
        <f>Seniori!S67</f>
        <v>0</v>
      </c>
      <c r="T90" s="131">
        <f>Seniori!T67</f>
        <v>0</v>
      </c>
      <c r="U90" s="131">
        <f>Seniori!U67</f>
        <v>0</v>
      </c>
      <c r="V90" s="131">
        <f>Seniori!V67</f>
        <v>0</v>
      </c>
      <c r="W90" s="131">
        <f>Seniori!W67</f>
        <v>0</v>
      </c>
      <c r="X90" s="131">
        <f>Seniori!X67</f>
        <v>0</v>
      </c>
      <c r="Y90" s="131">
        <f>Seniori!Y67</f>
        <v>0</v>
      </c>
      <c r="Z90" s="131">
        <f>Seniori!Z67</f>
        <v>0</v>
      </c>
      <c r="AA90" s="131">
        <f>Seniori!AA67</f>
        <v>0</v>
      </c>
      <c r="AB90" s="131">
        <f>Seniori!AB67</f>
        <v>0</v>
      </c>
      <c r="AC90" s="131">
        <f>Seniori!AC67</f>
        <v>0</v>
      </c>
      <c r="AD90" s="131">
        <f>Seniori!AD67</f>
        <v>0</v>
      </c>
      <c r="AE90" s="131">
        <f>Seniori!AE67</f>
        <v>0</v>
      </c>
      <c r="AF90" s="131">
        <f>Seniori!AF67</f>
        <v>0</v>
      </c>
      <c r="AG90" s="131">
        <f>Seniori!AG67</f>
        <v>0</v>
      </c>
      <c r="AH90" s="131">
        <f>Seniori!AH67</f>
        <v>0</v>
      </c>
      <c r="AI90" s="131">
        <f>Seniori!AI67</f>
        <v>0</v>
      </c>
      <c r="AJ90" s="131">
        <f>Seniori!AJ67</f>
        <v>0</v>
      </c>
      <c r="AK90" s="131">
        <f>Seniori!AK67</f>
        <v>0</v>
      </c>
      <c r="AL90" s="131">
        <f>Seniori!AL67</f>
        <v>0</v>
      </c>
      <c r="AM90" s="131">
        <f>Seniori!AM67</f>
        <v>0</v>
      </c>
      <c r="AN90" s="131">
        <f>Seniori!AN67</f>
        <v>0</v>
      </c>
      <c r="AO90" s="131">
        <f>Seniori!AO67</f>
        <v>0</v>
      </c>
      <c r="AP90" s="131">
        <f>Seniori!AP67</f>
        <v>0</v>
      </c>
      <c r="AQ90" s="131">
        <f>Seniori!AQ67</f>
        <v>0</v>
      </c>
      <c r="AR90" s="131">
        <f>Seniori!AR67</f>
        <v>0</v>
      </c>
      <c r="AS90" s="131">
        <f>Seniori!AS67</f>
        <v>0</v>
      </c>
      <c r="AT90" s="131">
        <f>Seniori!AT67</f>
        <v>0</v>
      </c>
      <c r="AU90" s="131">
        <f>Seniori!AU67</f>
        <v>0</v>
      </c>
      <c r="AV90" s="131">
        <f>Seniori!AV67</f>
        <v>0</v>
      </c>
      <c r="AW90" s="131">
        <f>Seniori!AW67</f>
        <v>0</v>
      </c>
      <c r="AX90" s="131">
        <f>Seniori!AX67</f>
        <v>0</v>
      </c>
      <c r="AY90" s="131">
        <f>Seniori!AY67</f>
        <v>0</v>
      </c>
      <c r="AZ90" s="131">
        <f>Seniori!AZ67</f>
        <v>0</v>
      </c>
      <c r="BA90" s="131">
        <f>Seniori!BA67</f>
        <v>0</v>
      </c>
      <c r="BB90" s="131">
        <f>Seniori!BB67</f>
        <v>0</v>
      </c>
      <c r="BC90" s="131">
        <f>Seniori!BC67</f>
        <v>0</v>
      </c>
      <c r="BD90" s="131">
        <f>Seniori!BD67</f>
        <v>0</v>
      </c>
      <c r="BE90" s="131">
        <f>Seniori!BE67</f>
        <v>0</v>
      </c>
      <c r="BF90" s="131">
        <f>Seniori!BF67</f>
        <v>0</v>
      </c>
      <c r="BG90" s="131">
        <f>Seniori!BG67</f>
        <v>0</v>
      </c>
      <c r="BH90" s="131">
        <f>Seniori!BH67</f>
        <v>0</v>
      </c>
      <c r="BI90" s="131">
        <f>Seniori!BI67</f>
        <v>0</v>
      </c>
      <c r="BJ90" s="131">
        <f>Seniori!BJ67</f>
        <v>0</v>
      </c>
      <c r="BK90" s="131">
        <f>Seniori!BK67</f>
        <v>0</v>
      </c>
      <c r="BL90" s="131">
        <f>Seniori!BL67</f>
        <v>0</v>
      </c>
      <c r="BM90" s="131">
        <f>Seniori!BM67</f>
        <v>0</v>
      </c>
      <c r="BN90" s="131">
        <f>Seniori!BN67</f>
        <v>0</v>
      </c>
      <c r="BO90" s="131">
        <f>Seniori!BO67</f>
        <v>0</v>
      </c>
      <c r="BP90" s="131">
        <f>Seniori!BP67</f>
        <v>0</v>
      </c>
      <c r="BQ90" s="131">
        <f>Seniori!BQ67</f>
        <v>0</v>
      </c>
      <c r="BR90" s="131">
        <f>Seniori!BR67</f>
        <v>0</v>
      </c>
      <c r="BS90" s="131">
        <f>Seniori!BS67</f>
        <v>0</v>
      </c>
      <c r="BT90" s="131">
        <f>Seniori!BT67</f>
        <v>0</v>
      </c>
      <c r="BU90" s="131">
        <f>Seniori!BU67</f>
        <v>0</v>
      </c>
      <c r="BV90" s="131">
        <f>Seniori!BV67</f>
        <v>0</v>
      </c>
      <c r="BW90" s="131">
        <f>Seniori!BW67</f>
        <v>0</v>
      </c>
      <c r="BX90" s="131">
        <f>Seniori!BX67</f>
        <v>0</v>
      </c>
      <c r="BY90" s="131">
        <f>Seniori!BY67</f>
        <v>0</v>
      </c>
      <c r="BZ90" s="131">
        <f>Seniori!BZ67</f>
        <v>0</v>
      </c>
      <c r="CA90" s="131">
        <f>Seniori!CA67</f>
        <v>0</v>
      </c>
      <c r="CB90" s="131">
        <f>Seniori!CB67</f>
        <v>0</v>
      </c>
      <c r="CC90" s="131">
        <f>Seniori!CC67</f>
        <v>0</v>
      </c>
      <c r="CD90" s="131">
        <f>Seniori!CD67</f>
        <v>0</v>
      </c>
      <c r="CE90" s="131">
        <f>Seniori!CE67</f>
        <v>0</v>
      </c>
      <c r="CF90" s="131">
        <f>Seniori!CF67</f>
        <v>0</v>
      </c>
      <c r="CG90" s="131">
        <f>Seniori!CG67</f>
        <v>0</v>
      </c>
      <c r="CH90" s="131">
        <f>Seniori!CH67</f>
        <v>0</v>
      </c>
      <c r="CI90" s="131">
        <f>Seniori!CI67</f>
        <v>0</v>
      </c>
      <c r="CJ90" s="131">
        <f>Seniori!CJ67</f>
        <v>0</v>
      </c>
      <c r="CK90" s="131">
        <f>Seniori!CK67</f>
        <v>0</v>
      </c>
      <c r="CL90" s="131">
        <f>Seniori!CL67</f>
        <v>0</v>
      </c>
      <c r="CM90" s="131">
        <f>Seniori!CM67</f>
        <v>0</v>
      </c>
      <c r="CN90" s="131">
        <f>Seniori!CN67</f>
        <v>0</v>
      </c>
      <c r="CO90" s="131">
        <f>Seniori!CO67</f>
        <v>0</v>
      </c>
      <c r="CP90" s="131">
        <f>Seniori!CP67</f>
        <v>0</v>
      </c>
      <c r="CQ90" s="131">
        <f>Seniori!CQ67</f>
        <v>0</v>
      </c>
      <c r="CR90" s="131">
        <f>Seniori!CR67</f>
        <v>0</v>
      </c>
      <c r="CS90" s="131">
        <f>Seniori!CS67</f>
        <v>0</v>
      </c>
      <c r="CT90" s="131">
        <f>Seniori!CT67</f>
        <v>0</v>
      </c>
      <c r="CU90" s="131">
        <f>Seniori!CU67</f>
        <v>0</v>
      </c>
      <c r="CV90" s="131">
        <f>Seniori!CV67</f>
        <v>0</v>
      </c>
      <c r="CW90" s="131">
        <f>Seniori!CW67</f>
        <v>0</v>
      </c>
      <c r="CX90" s="131">
        <f>Seniori!CX67</f>
        <v>0</v>
      </c>
      <c r="CY90" s="131">
        <f>Seniori!CY67</f>
        <v>0</v>
      </c>
      <c r="CZ90" s="131">
        <f>Seniori!CZ67</f>
        <v>0</v>
      </c>
      <c r="DA90" s="131">
        <f>Seniori!DA67</f>
        <v>0</v>
      </c>
      <c r="DB90" s="131">
        <f>Seniori!DB67</f>
        <v>0</v>
      </c>
      <c r="DC90" s="131">
        <f>Seniori!DC67</f>
        <v>0</v>
      </c>
      <c r="DD90" s="131">
        <f>Seniori!DD67</f>
        <v>0</v>
      </c>
      <c r="DE90" s="131">
        <f>Seniori!DE67</f>
        <v>0</v>
      </c>
      <c r="DF90" s="131">
        <f>Seniori!DF67</f>
        <v>0</v>
      </c>
      <c r="DG90" s="131">
        <f>Seniori!DG67</f>
        <v>0</v>
      </c>
      <c r="DH90" s="131">
        <f>Seniori!DH67</f>
        <v>0</v>
      </c>
      <c r="DI90" s="131">
        <f>Seniori!DI67</f>
        <v>0</v>
      </c>
      <c r="DJ90" s="131">
        <f>Seniori!DJ67</f>
        <v>0</v>
      </c>
      <c r="DK90" s="131">
        <f>Seniori!DK67</f>
        <v>0</v>
      </c>
      <c r="DL90" s="131">
        <f>Seniori!DL67</f>
        <v>0</v>
      </c>
      <c r="DM90" s="131">
        <f>Seniori!DM67</f>
        <v>0</v>
      </c>
      <c r="DN90" s="131">
        <f>Seniori!DN67</f>
        <v>0</v>
      </c>
      <c r="DO90" s="131">
        <f>Seniori!DO67</f>
        <v>0</v>
      </c>
      <c r="DP90" s="131">
        <f>Seniori!DP67</f>
        <v>0</v>
      </c>
      <c r="DQ90" s="131">
        <f>Seniori!DQ67</f>
        <v>0</v>
      </c>
      <c r="DR90" s="131">
        <f>Seniori!DR67</f>
        <v>0</v>
      </c>
      <c r="DS90" s="131">
        <f>Seniori!DS67</f>
        <v>0</v>
      </c>
      <c r="DT90" s="131">
        <f>Seniori!DT67</f>
        <v>0</v>
      </c>
      <c r="DU90" s="131">
        <f>Seniori!DU67</f>
        <v>0</v>
      </c>
      <c r="DV90" s="131">
        <f>Seniori!DV67</f>
        <v>0</v>
      </c>
      <c r="DW90" s="131">
        <f>Seniori!DW67</f>
        <v>0</v>
      </c>
      <c r="DX90" s="131">
        <f>Seniori!DX67</f>
        <v>0</v>
      </c>
      <c r="DY90" s="131">
        <f>Seniori!DY67</f>
        <v>0</v>
      </c>
      <c r="DZ90" s="131">
        <f>Seniori!DZ67</f>
        <v>0</v>
      </c>
      <c r="EA90" s="131">
        <f>Seniori!EA67</f>
        <v>0</v>
      </c>
      <c r="EB90" s="131">
        <f>Seniori!EB67</f>
        <v>0</v>
      </c>
      <c r="EC90" s="131">
        <f>Seniori!EC67</f>
        <v>0</v>
      </c>
      <c r="ED90" s="131">
        <f>Seniori!ED67</f>
        <v>0</v>
      </c>
      <c r="EE90" s="131">
        <f>Seniori!EE67</f>
        <v>0</v>
      </c>
      <c r="EF90" s="131">
        <f>Seniori!EF67</f>
        <v>0</v>
      </c>
      <c r="EG90" s="131">
        <f>Seniori!EG67</f>
        <v>0</v>
      </c>
      <c r="EH90" s="131">
        <f>Seniori!EH67</f>
        <v>0</v>
      </c>
      <c r="EI90" s="131">
        <f>Seniori!EI67</f>
        <v>0</v>
      </c>
      <c r="EJ90" s="131">
        <f>Seniori!EJ67</f>
        <v>0</v>
      </c>
      <c r="EK90" s="131">
        <f>Seniori!EK67</f>
        <v>0</v>
      </c>
      <c r="EL90" s="131">
        <f>Seniori!EL67</f>
        <v>0</v>
      </c>
      <c r="EM90" s="131">
        <f>Seniori!EM67</f>
        <v>0</v>
      </c>
      <c r="EN90" s="131">
        <f>Seniori!EN67</f>
        <v>0</v>
      </c>
      <c r="EO90" s="131">
        <f>Seniori!EO67</f>
        <v>0</v>
      </c>
      <c r="EP90" s="131">
        <f>Seniori!EP67</f>
        <v>0</v>
      </c>
      <c r="EQ90" s="131">
        <f>Seniori!EQ67</f>
        <v>0</v>
      </c>
      <c r="ER90" s="131">
        <f>Seniori!ER67</f>
        <v>0</v>
      </c>
      <c r="ES90" s="131">
        <f>Seniori!ES67</f>
        <v>0</v>
      </c>
      <c r="ET90" s="131">
        <f>Seniori!ET67</f>
        <v>0</v>
      </c>
      <c r="EU90" s="131">
        <f>Seniori!EU67</f>
        <v>0</v>
      </c>
      <c r="EV90" s="131">
        <f>Seniori!EV67</f>
        <v>0</v>
      </c>
      <c r="EW90" s="131">
        <f>Seniori!EW67</f>
        <v>0</v>
      </c>
      <c r="EX90" s="131">
        <f>Seniori!EX67</f>
        <v>0</v>
      </c>
      <c r="EY90" s="131">
        <f>Seniori!EY67</f>
        <v>0</v>
      </c>
      <c r="EZ90" s="131">
        <f>Seniori!EZ67</f>
        <v>0</v>
      </c>
      <c r="FA90" s="131">
        <f>Seniori!FA67</f>
        <v>0</v>
      </c>
      <c r="FB90" s="131">
        <f>Seniori!FB67</f>
        <v>0</v>
      </c>
      <c r="FC90" s="131">
        <f>Seniori!FC67</f>
        <v>0</v>
      </c>
      <c r="FD90" s="131">
        <f>Seniori!FD67</f>
        <v>0</v>
      </c>
      <c r="FE90" s="131">
        <f>Seniori!FE67</f>
        <v>0</v>
      </c>
      <c r="FF90" s="131">
        <f>Seniori!FF67</f>
        <v>0</v>
      </c>
      <c r="FG90" s="131">
        <f>Seniori!FG67</f>
        <v>0</v>
      </c>
      <c r="FH90" s="131">
        <f>Seniori!FH67</f>
        <v>0</v>
      </c>
      <c r="FI90" s="131">
        <f>Seniori!FI67</f>
        <v>0</v>
      </c>
      <c r="FJ90" s="131">
        <f>Seniori!FJ67</f>
        <v>0</v>
      </c>
      <c r="FK90" s="131">
        <f>Seniori!FK67</f>
        <v>0</v>
      </c>
      <c r="FL90" s="131">
        <f>Seniori!FL67</f>
        <v>0</v>
      </c>
      <c r="FM90" s="131">
        <f>Seniori!FM67</f>
        <v>0</v>
      </c>
      <c r="FN90" s="131">
        <f>Seniori!FN67</f>
        <v>0</v>
      </c>
      <c r="FO90" s="131">
        <f>Seniori!FO67</f>
        <v>0</v>
      </c>
      <c r="FP90" s="131">
        <f>Seniori!FP67</f>
        <v>0</v>
      </c>
      <c r="FQ90" s="131">
        <f>Seniori!FQ67</f>
        <v>0</v>
      </c>
      <c r="FR90" s="131">
        <f>Seniori!FR67</f>
        <v>0</v>
      </c>
      <c r="FS90" s="131">
        <f>Seniori!FS67</f>
        <v>0</v>
      </c>
      <c r="FT90" s="131">
        <f>Seniori!FT67</f>
        <v>0</v>
      </c>
      <c r="FU90" s="131">
        <f>Seniori!FU67</f>
        <v>0</v>
      </c>
      <c r="FV90" s="131">
        <f>Seniori!FV67</f>
        <v>0</v>
      </c>
      <c r="FW90" s="131">
        <f>Seniori!FW67</f>
        <v>0</v>
      </c>
      <c r="FX90" s="131">
        <f>Seniori!FX67</f>
        <v>0</v>
      </c>
      <c r="FY90" s="131">
        <f>Seniori!FY67</f>
        <v>0</v>
      </c>
      <c r="FZ90" s="131">
        <f>Seniori!FZ67</f>
        <v>0</v>
      </c>
      <c r="GA90" s="131">
        <f>Seniori!GA67</f>
        <v>0</v>
      </c>
      <c r="GB90" s="131">
        <f>Seniori!GB67</f>
        <v>0</v>
      </c>
      <c r="GC90" s="131">
        <f>Seniori!GC67</f>
        <v>0</v>
      </c>
      <c r="GD90" s="131">
        <f>Seniori!GD67</f>
        <v>0</v>
      </c>
      <c r="GE90" s="131">
        <f>Seniori!GE67</f>
        <v>0</v>
      </c>
      <c r="GF90" s="131">
        <f>Seniori!GF67</f>
        <v>0</v>
      </c>
      <c r="GG90" s="131">
        <f>Seniori!GG67</f>
        <v>0</v>
      </c>
      <c r="GH90" s="131">
        <f>Seniori!GH67</f>
        <v>0</v>
      </c>
      <c r="GI90" s="131">
        <f>Seniori!GI67</f>
        <v>0</v>
      </c>
      <c r="GJ90" s="131">
        <f>Seniori!GJ67</f>
        <v>0</v>
      </c>
      <c r="GK90" s="131">
        <f>Seniori!GK67</f>
        <v>0</v>
      </c>
      <c r="GL90" s="131">
        <f>Seniori!GL67</f>
        <v>0</v>
      </c>
      <c r="GM90" s="131">
        <f>Seniori!GM67</f>
        <v>0</v>
      </c>
      <c r="GN90" s="131">
        <f>Seniori!GN67</f>
        <v>0</v>
      </c>
      <c r="GO90" s="131">
        <f>Seniori!GO67</f>
        <v>0</v>
      </c>
      <c r="GP90" s="131">
        <f>Seniori!GP67</f>
        <v>0</v>
      </c>
      <c r="GQ90" s="131">
        <f>Seniori!GQ67</f>
        <v>0</v>
      </c>
      <c r="GR90" s="131">
        <f>Seniori!GR67</f>
        <v>0</v>
      </c>
      <c r="GS90" s="131">
        <f>Seniori!GS67</f>
        <v>0</v>
      </c>
      <c r="GT90" s="131">
        <f>Seniori!GT67</f>
        <v>0</v>
      </c>
      <c r="GU90" s="131">
        <f>Seniori!GU67</f>
        <v>0</v>
      </c>
      <c r="GV90" s="131">
        <f>Seniori!GV67</f>
        <v>0</v>
      </c>
      <c r="GW90" s="131">
        <f>Seniori!GW67</f>
        <v>0</v>
      </c>
      <c r="GX90" s="131">
        <f>Seniori!GX67</f>
        <v>0</v>
      </c>
      <c r="GY90" s="131">
        <f>Seniori!GY67</f>
        <v>0</v>
      </c>
      <c r="GZ90" s="131">
        <f>Seniori!GZ67</f>
        <v>0</v>
      </c>
      <c r="HA90" s="131">
        <f>Seniori!HA67</f>
        <v>0</v>
      </c>
      <c r="HB90" s="131">
        <f>Seniori!HB67</f>
        <v>0</v>
      </c>
      <c r="HC90" s="131">
        <f>Seniori!HC67</f>
        <v>0</v>
      </c>
      <c r="HD90" s="131">
        <f>Seniori!HD67</f>
        <v>0</v>
      </c>
      <c r="HE90" s="131">
        <f>Seniori!HE67</f>
        <v>0</v>
      </c>
      <c r="HF90" s="131">
        <f>Seniori!HF67</f>
        <v>0</v>
      </c>
      <c r="HG90" s="131">
        <f>Seniori!HG67</f>
        <v>0</v>
      </c>
      <c r="HH90" s="131">
        <f>Seniori!HH67</f>
        <v>0</v>
      </c>
      <c r="HI90" s="131">
        <f>Seniori!HI67</f>
        <v>0</v>
      </c>
      <c r="HJ90" s="131">
        <f>Seniori!HJ67</f>
        <v>0</v>
      </c>
      <c r="HK90" s="131">
        <f>Seniori!HK67</f>
        <v>0</v>
      </c>
      <c r="HL90" s="131">
        <f>Seniori!HL67</f>
        <v>0</v>
      </c>
      <c r="HM90" s="131">
        <f>Seniori!HM67</f>
        <v>0</v>
      </c>
      <c r="HN90" s="131">
        <f>Seniori!HN67</f>
        <v>0</v>
      </c>
      <c r="HO90" s="131">
        <f>Seniori!HO67</f>
        <v>0</v>
      </c>
      <c r="HP90" s="131">
        <f>Seniori!HP67</f>
        <v>0</v>
      </c>
      <c r="HQ90" s="131">
        <f>Seniori!HQ67</f>
        <v>0</v>
      </c>
      <c r="HR90" s="131">
        <f>Seniori!HR67</f>
        <v>0</v>
      </c>
      <c r="HS90" s="131">
        <f>Seniori!HS67</f>
        <v>0</v>
      </c>
      <c r="HT90" s="131">
        <f>Seniori!HT67</f>
        <v>0</v>
      </c>
      <c r="HU90" s="131">
        <f>Seniori!HU67</f>
        <v>0</v>
      </c>
      <c r="HV90" s="131">
        <f>Seniori!HV67</f>
        <v>0</v>
      </c>
      <c r="HW90" s="131">
        <f>Seniori!HW67</f>
        <v>0</v>
      </c>
      <c r="HX90" s="131">
        <f>Seniori!HX67</f>
        <v>0</v>
      </c>
      <c r="HY90" s="131">
        <f>Seniori!HY67</f>
        <v>0</v>
      </c>
      <c r="HZ90" s="131">
        <f>Seniori!HZ67</f>
        <v>0</v>
      </c>
      <c r="IA90" s="131">
        <f>Seniori!IA67</f>
        <v>0</v>
      </c>
      <c r="IB90" s="131">
        <f>Seniori!IB67</f>
        <v>0</v>
      </c>
      <c r="IC90" s="131">
        <f>Seniori!IC67</f>
        <v>0</v>
      </c>
      <c r="ID90" s="131">
        <f>Seniori!ID67</f>
        <v>0</v>
      </c>
      <c r="IE90" s="131">
        <f>Seniori!IE67</f>
        <v>0</v>
      </c>
      <c r="IF90" s="131">
        <f>Seniori!IF67</f>
        <v>0</v>
      </c>
      <c r="IG90" s="131">
        <f>Seniori!IG67</f>
        <v>0</v>
      </c>
      <c r="IH90" s="131">
        <f>Seniori!IH67</f>
        <v>0</v>
      </c>
      <c r="II90" s="131">
        <f>Seniori!II67</f>
        <v>0</v>
      </c>
      <c r="IJ90" s="131">
        <f>Seniori!IJ67</f>
        <v>0</v>
      </c>
      <c r="IK90" s="131">
        <f>Seniori!IK67</f>
        <v>0</v>
      </c>
      <c r="IL90" s="131">
        <f>Seniori!IL67</f>
        <v>6</v>
      </c>
      <c r="IM90" s="131">
        <f>Seniori!IM67</f>
        <v>0</v>
      </c>
      <c r="IN90" s="131">
        <f>Seniori!IN67</f>
        <v>0</v>
      </c>
      <c r="IO90" s="131">
        <f>Seniori!IO67</f>
        <v>0</v>
      </c>
      <c r="IP90" s="131">
        <f>Seniori!IP67</f>
        <v>0</v>
      </c>
      <c r="IQ90" s="131">
        <f>Seniori!IQ67</f>
        <v>0</v>
      </c>
      <c r="IR90" s="131">
        <f>Seniori!IR67</f>
        <v>0</v>
      </c>
      <c r="IS90" s="131">
        <f>Seniori!IS67</f>
        <v>6</v>
      </c>
      <c r="IT90" s="131">
        <f>Seniori!IT67</f>
        <v>0</v>
      </c>
      <c r="IU90" s="131">
        <f>Seniori!IU67</f>
        <v>0</v>
      </c>
      <c r="IV90" s="131">
        <f>Seniori!IV67</f>
        <v>0</v>
      </c>
      <c r="IW90" s="131">
        <f>Seniori!IW67</f>
        <v>0</v>
      </c>
      <c r="IX90" s="131">
        <f>Seniori!IX67</f>
        <v>0</v>
      </c>
      <c r="IY90" s="131">
        <f>Seniori!IY67</f>
        <v>0</v>
      </c>
      <c r="IZ90" s="131">
        <f>Seniori!IZ67</f>
        <v>0</v>
      </c>
      <c r="JA90" s="131">
        <f>Seniori!JA67</f>
        <v>0</v>
      </c>
      <c r="JB90" s="131">
        <f>Seniori!JB67</f>
        <v>0</v>
      </c>
      <c r="JC90" s="131">
        <f>Seniori!JC67</f>
        <v>0</v>
      </c>
      <c r="JD90" s="131">
        <f>Seniori!JD67</f>
        <v>0</v>
      </c>
      <c r="JE90" s="131">
        <f>Seniori!JE67</f>
        <v>0</v>
      </c>
      <c r="JF90" s="131">
        <f>Seniori!JF67</f>
        <v>0</v>
      </c>
      <c r="JG90" s="131">
        <f>Seniori!JG67</f>
        <v>0</v>
      </c>
      <c r="JH90" s="131">
        <f>Seniori!JH67</f>
        <v>0</v>
      </c>
      <c r="JI90" s="131">
        <f>Seniori!JI67</f>
        <v>0</v>
      </c>
      <c r="JJ90" s="131">
        <f>Seniori!JJ67</f>
        <v>0</v>
      </c>
      <c r="JK90" s="131">
        <f>Seniori!JK67</f>
        <v>0</v>
      </c>
      <c r="JL90" s="131">
        <f>Seniori!JL67</f>
        <v>0</v>
      </c>
      <c r="JM90" s="131">
        <f>Seniori!JM67</f>
        <v>0</v>
      </c>
      <c r="JN90" s="131">
        <f>Seniori!JN67</f>
        <v>0</v>
      </c>
      <c r="JO90" s="131">
        <f>Seniori!JO67</f>
        <v>0</v>
      </c>
      <c r="JP90" s="131">
        <f>Seniori!JP67</f>
        <v>0</v>
      </c>
      <c r="JQ90" s="131">
        <f>Seniori!JQ67</f>
        <v>0</v>
      </c>
      <c r="JR90" s="131">
        <f>Seniori!JR67</f>
        <v>0</v>
      </c>
      <c r="JS90" s="131">
        <f>Seniori!JS67</f>
        <v>0</v>
      </c>
      <c r="JT90" s="131">
        <f>Seniori!JT67</f>
        <v>0</v>
      </c>
      <c r="JU90" s="131">
        <f>Seniori!JU67</f>
        <v>0</v>
      </c>
      <c r="JV90" s="131">
        <f>Seniori!JV67</f>
        <v>0</v>
      </c>
      <c r="JW90" s="131">
        <f>Seniori!JW67</f>
        <v>0</v>
      </c>
      <c r="JX90" s="131">
        <f>Seniori!JX67</f>
        <v>0</v>
      </c>
      <c r="JY90" s="131">
        <f>Seniori!JY67</f>
        <v>0</v>
      </c>
      <c r="JZ90" s="131">
        <f>Seniori!JZ67</f>
        <v>0</v>
      </c>
      <c r="KA90" s="131">
        <f>Seniori!KA67</f>
        <v>0</v>
      </c>
      <c r="KB90" s="131">
        <f>Seniori!KB67</f>
        <v>0</v>
      </c>
      <c r="KC90" s="131">
        <f>Seniori!KC67</f>
        <v>0</v>
      </c>
      <c r="KD90" s="131">
        <f>Seniori!KD67</f>
        <v>0</v>
      </c>
      <c r="KE90" s="131">
        <f>Seniori!KE67</f>
        <v>0</v>
      </c>
      <c r="KF90" s="131">
        <f>Seniori!KF67</f>
        <v>0</v>
      </c>
      <c r="KG90" s="131">
        <f>Seniori!KG67</f>
        <v>0</v>
      </c>
      <c r="KH90" s="131">
        <f>Seniori!KH67</f>
        <v>0</v>
      </c>
      <c r="KI90" s="131">
        <f>Seniori!KI67</f>
        <v>0</v>
      </c>
      <c r="KJ90" s="131">
        <f>Seniori!KJ67</f>
        <v>0</v>
      </c>
      <c r="KK90" s="131">
        <f>Seniori!KK67</f>
        <v>0</v>
      </c>
      <c r="KL90" s="131">
        <f>Seniori!KL67</f>
        <v>0</v>
      </c>
      <c r="KM90" s="131">
        <f>Seniori!KM67</f>
        <v>0</v>
      </c>
      <c r="KN90" s="131">
        <f>Seniori!KN67</f>
        <v>0</v>
      </c>
      <c r="KO90" s="131">
        <f>Seniori!KO67</f>
        <v>0</v>
      </c>
      <c r="KP90" s="131">
        <f>Seniori!KP67</f>
        <v>0</v>
      </c>
      <c r="KQ90" s="131">
        <f>Seniori!KQ67</f>
        <v>0</v>
      </c>
      <c r="KR90" s="131">
        <f>Seniori!KR67</f>
        <v>0</v>
      </c>
      <c r="KS90" s="131">
        <f>Seniori!KS67</f>
        <v>0</v>
      </c>
      <c r="KT90" s="131">
        <f>Seniori!KT67</f>
        <v>0</v>
      </c>
      <c r="KU90" s="131">
        <f>Seniori!KU67</f>
        <v>0</v>
      </c>
      <c r="KV90" s="131">
        <f>Seniori!KV67</f>
        <v>0</v>
      </c>
      <c r="KW90" s="131">
        <f>Seniori!KW67</f>
        <v>0</v>
      </c>
      <c r="KX90" s="131">
        <f>Seniori!KX67</f>
        <v>0</v>
      </c>
      <c r="KY90" s="131">
        <f>Seniori!KY67</f>
        <v>0</v>
      </c>
      <c r="KZ90" s="131">
        <f>Seniori!KZ67</f>
        <v>0</v>
      </c>
      <c r="LA90" s="131">
        <f>Seniori!LA67</f>
        <v>0</v>
      </c>
      <c r="LB90" s="131">
        <f>Seniori!LB67</f>
        <v>0</v>
      </c>
      <c r="LC90" s="131">
        <f>Seniori!LC67</f>
        <v>0</v>
      </c>
      <c r="LD90" s="131">
        <f>Seniori!LD67</f>
        <v>0</v>
      </c>
      <c r="LE90" s="131">
        <f>Seniori!LE67</f>
        <v>0</v>
      </c>
      <c r="LF90" s="131">
        <f>Seniori!LF67</f>
        <v>0</v>
      </c>
      <c r="LG90" s="131">
        <f>Seniori!LG67</f>
        <v>0</v>
      </c>
      <c r="LH90" s="131">
        <f>Seniori!LH67</f>
        <v>0</v>
      </c>
      <c r="LI90" s="131">
        <f>Seniori!LI67</f>
        <v>0</v>
      </c>
      <c r="LJ90" s="131">
        <f>Seniori!LJ67</f>
        <v>0</v>
      </c>
      <c r="LK90" s="131">
        <f>Seniori!LK67</f>
        <v>0</v>
      </c>
      <c r="LL90" s="131">
        <f>Seniori!LL67</f>
        <v>0</v>
      </c>
      <c r="LM90" s="131">
        <f>Seniori!LM67</f>
        <v>0</v>
      </c>
      <c r="LN90" s="131">
        <f>Seniori!LN67</f>
        <v>0</v>
      </c>
      <c r="LO90" s="131">
        <f>Seniori!LO67</f>
        <v>0</v>
      </c>
      <c r="LP90" s="131">
        <f>Seniori!LP67</f>
        <v>0</v>
      </c>
      <c r="LQ90" s="131">
        <f>Seniori!LQ67</f>
        <v>0</v>
      </c>
      <c r="LR90" s="131">
        <f>Seniori!LR67</f>
        <v>0</v>
      </c>
      <c r="LS90" s="131">
        <f>Seniori!LS67</f>
        <v>0</v>
      </c>
      <c r="LT90" s="131">
        <f>Seniori!LT67</f>
        <v>0</v>
      </c>
      <c r="LU90" s="131">
        <f>Seniori!LU67</f>
        <v>0</v>
      </c>
      <c r="LV90" s="131">
        <f>Seniori!LV67</f>
        <v>0</v>
      </c>
      <c r="LW90" s="131">
        <f>Seniori!LW67</f>
        <v>0</v>
      </c>
      <c r="LX90" s="131">
        <f>Seniori!LX67</f>
        <v>0</v>
      </c>
      <c r="LY90" s="131">
        <f>Seniori!LY67</f>
        <v>0</v>
      </c>
      <c r="LZ90" s="131">
        <f>Seniori!LZ67</f>
        <v>0</v>
      </c>
      <c r="MA90" s="131">
        <f>Seniori!MA67</f>
        <v>0</v>
      </c>
      <c r="MB90" s="131">
        <f>Seniori!MB67</f>
        <v>0</v>
      </c>
      <c r="MC90" s="131">
        <f>Seniori!MC67</f>
        <v>0</v>
      </c>
      <c r="MD90" s="131">
        <f>Seniori!MD67</f>
        <v>0</v>
      </c>
      <c r="ME90" s="131">
        <f>Seniori!ME67</f>
        <v>0</v>
      </c>
    </row>
    <row r="91" spans="1:343" s="1" customFormat="1" ht="18" customHeight="1" x14ac:dyDescent="0.2">
      <c r="A91" s="12">
        <v>77</v>
      </c>
      <c r="B91" s="11" t="s">
        <v>249</v>
      </c>
      <c r="C91" s="1">
        <v>11055</v>
      </c>
      <c r="E91" s="4" t="s">
        <v>31</v>
      </c>
      <c r="F91" s="1" t="s">
        <v>32</v>
      </c>
      <c r="G91" s="9" t="s">
        <v>222</v>
      </c>
      <c r="H91" s="4" t="s">
        <v>34</v>
      </c>
      <c r="I91" s="1">
        <f t="shared" si="10"/>
        <v>12</v>
      </c>
      <c r="J91" s="12">
        <f>Tabuľka3[[#This Row],[Stĺpec9]]</f>
        <v>12</v>
      </c>
      <c r="K91" s="131">
        <f>Seniori!K15</f>
        <v>0</v>
      </c>
      <c r="L91" s="131">
        <f>Seniori!L15</f>
        <v>0</v>
      </c>
      <c r="M91" s="131">
        <f>Seniori!M15</f>
        <v>0</v>
      </c>
      <c r="N91" s="131">
        <f>Seniori!N15</f>
        <v>0</v>
      </c>
      <c r="O91" s="131">
        <f>Seniori!O15</f>
        <v>0</v>
      </c>
      <c r="P91" s="131">
        <f>Seniori!P15</f>
        <v>0</v>
      </c>
      <c r="Q91" s="131">
        <f>Seniori!Q15</f>
        <v>0</v>
      </c>
      <c r="R91" s="131">
        <f>Seniori!R15</f>
        <v>0</v>
      </c>
      <c r="S91" s="131">
        <f>Seniori!S15</f>
        <v>6</v>
      </c>
      <c r="T91" s="131">
        <f>Seniori!T15</f>
        <v>0</v>
      </c>
      <c r="U91" s="131">
        <f>Seniori!U15</f>
        <v>6</v>
      </c>
      <c r="V91" s="131">
        <f>Seniori!V15</f>
        <v>0</v>
      </c>
      <c r="W91" s="131">
        <f>Seniori!W15</f>
        <v>0</v>
      </c>
      <c r="X91" s="131">
        <f>Seniori!X15</f>
        <v>0</v>
      </c>
      <c r="Y91" s="131">
        <f>Seniori!Y15</f>
        <v>0</v>
      </c>
      <c r="Z91" s="131">
        <f>Seniori!Z15</f>
        <v>0</v>
      </c>
      <c r="AA91" s="131">
        <f>Seniori!AA15</f>
        <v>0</v>
      </c>
      <c r="AB91" s="131">
        <f>Seniori!AB15</f>
        <v>0</v>
      </c>
      <c r="AC91" s="131">
        <f>Seniori!AC15</f>
        <v>0</v>
      </c>
      <c r="AD91" s="131">
        <f>Seniori!AD15</f>
        <v>0</v>
      </c>
      <c r="AE91" s="131">
        <f>Seniori!AE15</f>
        <v>0</v>
      </c>
      <c r="AF91" s="131">
        <f>Seniori!AF15</f>
        <v>0</v>
      </c>
      <c r="AG91" s="131">
        <f>Seniori!AG15</f>
        <v>0</v>
      </c>
      <c r="AH91" s="131">
        <f>Seniori!AH15</f>
        <v>0</v>
      </c>
      <c r="AI91" s="131">
        <f>Seniori!AI15</f>
        <v>0</v>
      </c>
      <c r="AJ91" s="131">
        <f>Seniori!AJ15</f>
        <v>0</v>
      </c>
      <c r="AK91" s="131">
        <f>Seniori!AK15</f>
        <v>0</v>
      </c>
      <c r="AL91" s="131">
        <f>Seniori!AL15</f>
        <v>0</v>
      </c>
      <c r="AM91" s="131">
        <f>Seniori!AM15</f>
        <v>0</v>
      </c>
      <c r="AN91" s="131">
        <f>Seniori!AN15</f>
        <v>0</v>
      </c>
      <c r="AO91" s="131">
        <f>Seniori!AO15</f>
        <v>0</v>
      </c>
      <c r="AP91" s="131">
        <f>Seniori!AP15</f>
        <v>0</v>
      </c>
      <c r="AQ91" s="131">
        <f>Seniori!AQ15</f>
        <v>0</v>
      </c>
      <c r="AR91" s="131">
        <f>Seniori!AR15</f>
        <v>0</v>
      </c>
      <c r="AS91" s="131">
        <f>Seniori!AS15</f>
        <v>0</v>
      </c>
      <c r="AT91" s="131">
        <f>Seniori!AT15</f>
        <v>0</v>
      </c>
      <c r="AU91" s="131">
        <f>Seniori!AU15</f>
        <v>0</v>
      </c>
      <c r="AV91" s="131">
        <f>Seniori!AV15</f>
        <v>0</v>
      </c>
      <c r="AW91" s="131">
        <f>Seniori!AW15</f>
        <v>0</v>
      </c>
      <c r="AX91" s="131">
        <f>Seniori!AX15</f>
        <v>0</v>
      </c>
      <c r="AY91" s="131">
        <f>Seniori!AY15</f>
        <v>0</v>
      </c>
      <c r="AZ91" s="131">
        <f>Seniori!AZ15</f>
        <v>0</v>
      </c>
      <c r="BA91" s="131">
        <f>Seniori!BA15</f>
        <v>0</v>
      </c>
      <c r="BB91" s="131">
        <f>Seniori!BB15</f>
        <v>0</v>
      </c>
      <c r="BC91" s="131">
        <f>Seniori!BC15</f>
        <v>0</v>
      </c>
      <c r="BD91" s="131">
        <f>Seniori!BD15</f>
        <v>0</v>
      </c>
      <c r="BE91" s="131">
        <f>Seniori!BE15</f>
        <v>0</v>
      </c>
      <c r="BF91" s="131">
        <f>Seniori!BF15</f>
        <v>0</v>
      </c>
      <c r="BG91" s="131">
        <f>Seniori!BG15</f>
        <v>0</v>
      </c>
      <c r="BH91" s="131">
        <f>Seniori!BH15</f>
        <v>0</v>
      </c>
      <c r="BI91" s="131">
        <f>Seniori!BI15</f>
        <v>0</v>
      </c>
      <c r="BJ91" s="131">
        <f>Seniori!BJ15</f>
        <v>0</v>
      </c>
      <c r="BK91" s="131">
        <f>Seniori!BK15</f>
        <v>0</v>
      </c>
      <c r="BL91" s="131">
        <f>Seniori!BL15</f>
        <v>0</v>
      </c>
      <c r="BM91" s="131">
        <f>Seniori!BM15</f>
        <v>0</v>
      </c>
      <c r="BN91" s="131">
        <f>Seniori!BN15</f>
        <v>0</v>
      </c>
      <c r="BO91" s="131">
        <f>Seniori!BO15</f>
        <v>0</v>
      </c>
      <c r="BP91" s="131">
        <f>Seniori!BP15</f>
        <v>0</v>
      </c>
      <c r="BQ91" s="131">
        <f>Seniori!BQ15</f>
        <v>0</v>
      </c>
      <c r="BR91" s="131">
        <f>Seniori!BR15</f>
        <v>0</v>
      </c>
      <c r="BS91" s="131">
        <f>Seniori!BS15</f>
        <v>0</v>
      </c>
      <c r="BT91" s="131">
        <f>Seniori!BT15</f>
        <v>0</v>
      </c>
      <c r="BU91" s="131">
        <f>Seniori!BU15</f>
        <v>0</v>
      </c>
      <c r="BV91" s="131">
        <f>Seniori!BV15</f>
        <v>0</v>
      </c>
      <c r="BW91" s="131">
        <f>Seniori!BW15</f>
        <v>0</v>
      </c>
      <c r="BX91" s="131">
        <f>Seniori!BX15</f>
        <v>0</v>
      </c>
      <c r="BY91" s="131">
        <f>Seniori!BY15</f>
        <v>0</v>
      </c>
      <c r="BZ91" s="131">
        <f>Seniori!BZ15</f>
        <v>0</v>
      </c>
      <c r="CA91" s="131">
        <f>Seniori!CA15</f>
        <v>0</v>
      </c>
      <c r="CB91" s="131">
        <f>Seniori!CB15</f>
        <v>0</v>
      </c>
      <c r="CC91" s="131">
        <f>Seniori!CC15</f>
        <v>0</v>
      </c>
      <c r="CD91" s="131">
        <f>Seniori!CD15</f>
        <v>0</v>
      </c>
      <c r="CE91" s="131">
        <f>Seniori!CE15</f>
        <v>0</v>
      </c>
      <c r="CF91" s="131">
        <f>Seniori!CF15</f>
        <v>0</v>
      </c>
      <c r="CG91" s="131">
        <f>Seniori!CG15</f>
        <v>0</v>
      </c>
      <c r="CH91" s="131">
        <f>Seniori!CH15</f>
        <v>0</v>
      </c>
      <c r="CI91" s="131">
        <f>Seniori!CI15</f>
        <v>0</v>
      </c>
      <c r="CJ91" s="131">
        <f>Seniori!CJ15</f>
        <v>0</v>
      </c>
      <c r="CK91" s="131">
        <f>Seniori!CK15</f>
        <v>0</v>
      </c>
      <c r="CL91" s="131">
        <f>Seniori!CL15</f>
        <v>0</v>
      </c>
      <c r="CM91" s="131">
        <f>Seniori!CM15</f>
        <v>0</v>
      </c>
      <c r="CN91" s="131">
        <f>Seniori!CN15</f>
        <v>0</v>
      </c>
      <c r="CO91" s="131">
        <f>Seniori!CO15</f>
        <v>0</v>
      </c>
      <c r="CP91" s="131">
        <f>Seniori!CP15</f>
        <v>0</v>
      </c>
      <c r="CQ91" s="131">
        <f>Seniori!CQ15</f>
        <v>0</v>
      </c>
      <c r="CR91" s="131">
        <f>Seniori!CR15</f>
        <v>0</v>
      </c>
      <c r="CS91" s="131">
        <f>Seniori!CS15</f>
        <v>0</v>
      </c>
      <c r="CT91" s="131">
        <f>Seniori!CT15</f>
        <v>0</v>
      </c>
      <c r="CU91" s="131">
        <f>Seniori!CU15</f>
        <v>0</v>
      </c>
      <c r="CV91" s="131">
        <f>Seniori!CV15</f>
        <v>0</v>
      </c>
      <c r="CW91" s="131">
        <f>Seniori!CW15</f>
        <v>0</v>
      </c>
      <c r="CX91" s="131">
        <f>Seniori!CX15</f>
        <v>0</v>
      </c>
      <c r="CY91" s="131">
        <f>Seniori!CY15</f>
        <v>0</v>
      </c>
      <c r="CZ91" s="131">
        <f>Seniori!CZ15</f>
        <v>0</v>
      </c>
      <c r="DA91" s="131">
        <f>Seniori!DA15</f>
        <v>0</v>
      </c>
      <c r="DB91" s="131">
        <f>Seniori!DB15</f>
        <v>0</v>
      </c>
      <c r="DC91" s="131">
        <f>Seniori!DC15</f>
        <v>0</v>
      </c>
      <c r="DD91" s="131">
        <f>Seniori!DD15</f>
        <v>0</v>
      </c>
      <c r="DE91" s="131">
        <f>Seniori!DE15</f>
        <v>0</v>
      </c>
      <c r="DF91" s="131">
        <f>Seniori!DF15</f>
        <v>0</v>
      </c>
      <c r="DG91" s="131">
        <f>Seniori!DG15</f>
        <v>0</v>
      </c>
      <c r="DH91" s="131">
        <f>Seniori!DH15</f>
        <v>0</v>
      </c>
      <c r="DI91" s="131">
        <f>Seniori!DI15</f>
        <v>0</v>
      </c>
      <c r="DJ91" s="131">
        <f>Seniori!DJ15</f>
        <v>0</v>
      </c>
      <c r="DK91" s="131">
        <f>Seniori!DK15</f>
        <v>0</v>
      </c>
      <c r="DL91" s="131">
        <f>Seniori!DL15</f>
        <v>0</v>
      </c>
      <c r="DM91" s="131">
        <f>Seniori!DM15</f>
        <v>0</v>
      </c>
      <c r="DN91" s="131">
        <f>Seniori!DN15</f>
        <v>0</v>
      </c>
      <c r="DO91" s="131">
        <f>Seniori!DO15</f>
        <v>0</v>
      </c>
      <c r="DP91" s="131">
        <f>Seniori!DP15</f>
        <v>0</v>
      </c>
      <c r="DQ91" s="131">
        <f>Seniori!DQ15</f>
        <v>0</v>
      </c>
      <c r="DR91" s="131">
        <f>Seniori!DR15</f>
        <v>0</v>
      </c>
      <c r="DS91" s="131">
        <f>Seniori!DS15</f>
        <v>0</v>
      </c>
      <c r="DT91" s="131">
        <f>Seniori!DT15</f>
        <v>0</v>
      </c>
      <c r="DU91" s="131">
        <f>Seniori!DU15</f>
        <v>0</v>
      </c>
      <c r="DV91" s="131">
        <f>Seniori!DV15</f>
        <v>0</v>
      </c>
      <c r="DW91" s="131">
        <f>Seniori!DW15</f>
        <v>0</v>
      </c>
      <c r="DX91" s="131">
        <f>Seniori!DX15</f>
        <v>0</v>
      </c>
      <c r="DY91" s="131">
        <f>Seniori!DY15</f>
        <v>0</v>
      </c>
      <c r="DZ91" s="131">
        <f>Seniori!DZ15</f>
        <v>0</v>
      </c>
      <c r="EA91" s="131">
        <f>Seniori!EA15</f>
        <v>0</v>
      </c>
      <c r="EB91" s="131">
        <f>Seniori!EB15</f>
        <v>0</v>
      </c>
      <c r="EC91" s="131">
        <f>Seniori!EC15</f>
        <v>0</v>
      </c>
      <c r="ED91" s="131">
        <f>Seniori!ED15</f>
        <v>0</v>
      </c>
      <c r="EE91" s="131">
        <f>Seniori!EE15</f>
        <v>0</v>
      </c>
      <c r="EF91" s="131">
        <f>Seniori!EF15</f>
        <v>0</v>
      </c>
      <c r="EG91" s="131">
        <f>Seniori!EG15</f>
        <v>0</v>
      </c>
      <c r="EH91" s="131">
        <f>Seniori!EH15</f>
        <v>0</v>
      </c>
      <c r="EI91" s="131">
        <f>Seniori!EI15</f>
        <v>0</v>
      </c>
      <c r="EJ91" s="131">
        <f>Seniori!EJ15</f>
        <v>0</v>
      </c>
      <c r="EK91" s="131">
        <f>Seniori!EK15</f>
        <v>0</v>
      </c>
      <c r="EL91" s="131">
        <f>Seniori!EL15</f>
        <v>0</v>
      </c>
      <c r="EM91" s="131">
        <f>Seniori!EM15</f>
        <v>0</v>
      </c>
      <c r="EN91" s="131">
        <f>Seniori!EN15</f>
        <v>0</v>
      </c>
      <c r="EO91" s="131">
        <f>Seniori!EO15</f>
        <v>0</v>
      </c>
      <c r="EP91" s="131">
        <f>Seniori!EP15</f>
        <v>0</v>
      </c>
      <c r="EQ91" s="131">
        <f>Seniori!EQ15</f>
        <v>0</v>
      </c>
      <c r="ER91" s="131">
        <f>Seniori!ER15</f>
        <v>0</v>
      </c>
      <c r="ES91" s="131">
        <f>Seniori!ES15</f>
        <v>0</v>
      </c>
      <c r="ET91" s="131">
        <f>Seniori!ET15</f>
        <v>0</v>
      </c>
      <c r="EU91" s="131">
        <f>Seniori!EU15</f>
        <v>0</v>
      </c>
      <c r="EV91" s="131">
        <f>Seniori!EV15</f>
        <v>0</v>
      </c>
      <c r="EW91" s="131">
        <f>Seniori!EW15</f>
        <v>0</v>
      </c>
      <c r="EX91" s="131">
        <f>Seniori!EX15</f>
        <v>0</v>
      </c>
      <c r="EY91" s="131">
        <f>Seniori!EY15</f>
        <v>0</v>
      </c>
      <c r="EZ91" s="131">
        <f>Seniori!EZ15</f>
        <v>0</v>
      </c>
      <c r="FA91" s="131">
        <f>Seniori!FA15</f>
        <v>0</v>
      </c>
      <c r="FB91" s="131">
        <f>Seniori!FB15</f>
        <v>0</v>
      </c>
      <c r="FC91" s="131">
        <f>Seniori!FC15</f>
        <v>0</v>
      </c>
      <c r="FD91" s="131">
        <f>Seniori!FD15</f>
        <v>0</v>
      </c>
      <c r="FE91" s="131">
        <f>Seniori!FE15</f>
        <v>0</v>
      </c>
      <c r="FF91" s="131">
        <f>Seniori!FF15</f>
        <v>0</v>
      </c>
      <c r="FG91" s="131">
        <f>Seniori!FG15</f>
        <v>0</v>
      </c>
      <c r="FH91" s="131">
        <f>Seniori!FH15</f>
        <v>0</v>
      </c>
      <c r="FI91" s="131">
        <f>Seniori!FI15</f>
        <v>0</v>
      </c>
      <c r="FJ91" s="131">
        <f>Seniori!FJ15</f>
        <v>0</v>
      </c>
      <c r="FK91" s="131">
        <f>Seniori!FK15</f>
        <v>0</v>
      </c>
      <c r="FL91" s="131">
        <f>Seniori!FL15</f>
        <v>0</v>
      </c>
      <c r="FM91" s="131">
        <f>Seniori!FM15</f>
        <v>0</v>
      </c>
      <c r="FN91" s="131">
        <f>Seniori!FN15</f>
        <v>0</v>
      </c>
      <c r="FO91" s="131">
        <f>Seniori!FO15</f>
        <v>0</v>
      </c>
      <c r="FP91" s="131">
        <f>Seniori!FP15</f>
        <v>0</v>
      </c>
      <c r="FQ91" s="131">
        <f>Seniori!FQ15</f>
        <v>0</v>
      </c>
      <c r="FR91" s="131">
        <f>Seniori!FR15</f>
        <v>0</v>
      </c>
      <c r="FS91" s="131">
        <f>Seniori!FS15</f>
        <v>0</v>
      </c>
      <c r="FT91" s="131">
        <f>Seniori!FT15</f>
        <v>0</v>
      </c>
      <c r="FU91" s="131">
        <f>Seniori!FU15</f>
        <v>0</v>
      </c>
      <c r="FV91" s="131">
        <f>Seniori!FV15</f>
        <v>0</v>
      </c>
      <c r="FW91" s="131">
        <f>Seniori!FW15</f>
        <v>0</v>
      </c>
      <c r="FX91" s="131">
        <f>Seniori!FX15</f>
        <v>0</v>
      </c>
      <c r="FY91" s="131">
        <f>Seniori!FY15</f>
        <v>0</v>
      </c>
      <c r="FZ91" s="131">
        <f>Seniori!FZ15</f>
        <v>0</v>
      </c>
      <c r="GA91" s="131">
        <f>Seniori!GA15</f>
        <v>0</v>
      </c>
      <c r="GB91" s="131">
        <f>Seniori!GB15</f>
        <v>0</v>
      </c>
      <c r="GC91" s="131">
        <f>Seniori!GC15</f>
        <v>0</v>
      </c>
      <c r="GD91" s="131">
        <f>Seniori!GD15</f>
        <v>0</v>
      </c>
      <c r="GE91" s="131">
        <f>Seniori!GE15</f>
        <v>0</v>
      </c>
      <c r="GF91" s="131">
        <f>Seniori!GF15</f>
        <v>0</v>
      </c>
      <c r="GG91" s="131">
        <f>Seniori!GG15</f>
        <v>0</v>
      </c>
      <c r="GH91" s="131">
        <f>Seniori!GH15</f>
        <v>0</v>
      </c>
      <c r="GI91" s="131">
        <f>Seniori!GI15</f>
        <v>0</v>
      </c>
      <c r="GJ91" s="131">
        <f>Seniori!GJ15</f>
        <v>0</v>
      </c>
      <c r="GK91" s="131">
        <f>Seniori!GK15</f>
        <v>0</v>
      </c>
      <c r="GL91" s="131">
        <f>Seniori!GL15</f>
        <v>0</v>
      </c>
      <c r="GM91" s="131">
        <f>Seniori!GM15</f>
        <v>0</v>
      </c>
      <c r="GN91" s="131">
        <f>Seniori!GN15</f>
        <v>0</v>
      </c>
      <c r="GO91" s="131">
        <f>Seniori!GO15</f>
        <v>0</v>
      </c>
      <c r="GP91" s="131">
        <f>Seniori!GP15</f>
        <v>0</v>
      </c>
      <c r="GQ91" s="131">
        <f>Seniori!GQ15</f>
        <v>0</v>
      </c>
      <c r="GR91" s="131">
        <f>Seniori!GR15</f>
        <v>0</v>
      </c>
      <c r="GS91" s="131">
        <f>Seniori!GS15</f>
        <v>0</v>
      </c>
      <c r="GT91" s="131">
        <f>Seniori!GT15</f>
        <v>0</v>
      </c>
      <c r="GU91" s="131">
        <f>Seniori!GU15</f>
        <v>0</v>
      </c>
      <c r="GV91" s="131">
        <f>Seniori!GV15</f>
        <v>0</v>
      </c>
      <c r="GW91" s="131">
        <f>Seniori!GW15</f>
        <v>0</v>
      </c>
      <c r="GX91" s="131">
        <f>Seniori!GX15</f>
        <v>0</v>
      </c>
      <c r="GY91" s="131">
        <f>Seniori!GY15</f>
        <v>0</v>
      </c>
      <c r="GZ91" s="131">
        <f>Seniori!GZ15</f>
        <v>0</v>
      </c>
      <c r="HA91" s="131">
        <f>Seniori!HA15</f>
        <v>0</v>
      </c>
      <c r="HB91" s="131">
        <f>Seniori!HB15</f>
        <v>0</v>
      </c>
      <c r="HC91" s="131">
        <f>Seniori!HC15</f>
        <v>0</v>
      </c>
      <c r="HD91" s="131">
        <f>Seniori!HD15</f>
        <v>0</v>
      </c>
      <c r="HE91" s="131">
        <f>Seniori!HE15</f>
        <v>0</v>
      </c>
      <c r="HF91" s="131">
        <f>Seniori!HF15</f>
        <v>0</v>
      </c>
      <c r="HG91" s="131">
        <f>Seniori!HG15</f>
        <v>0</v>
      </c>
      <c r="HH91" s="131">
        <f>Seniori!HH15</f>
        <v>0</v>
      </c>
      <c r="HI91" s="131">
        <f>Seniori!HI15</f>
        <v>0</v>
      </c>
      <c r="HJ91" s="131">
        <f>Seniori!HJ15</f>
        <v>0</v>
      </c>
      <c r="HK91" s="131">
        <f>Seniori!HK15</f>
        <v>0</v>
      </c>
      <c r="HL91" s="131">
        <f>Seniori!HL15</f>
        <v>0</v>
      </c>
      <c r="HM91" s="131">
        <f>Seniori!HM15</f>
        <v>0</v>
      </c>
      <c r="HN91" s="131">
        <f>Seniori!HN15</f>
        <v>0</v>
      </c>
      <c r="HO91" s="131">
        <f>Seniori!HO15</f>
        <v>0</v>
      </c>
      <c r="HP91" s="131">
        <f>Seniori!HP15</f>
        <v>0</v>
      </c>
      <c r="HQ91" s="131">
        <f>Seniori!HQ15</f>
        <v>0</v>
      </c>
      <c r="HR91" s="131">
        <f>Seniori!HR15</f>
        <v>0</v>
      </c>
      <c r="HS91" s="131">
        <f>Seniori!HS15</f>
        <v>0</v>
      </c>
      <c r="HT91" s="131">
        <f>Seniori!HT15</f>
        <v>0</v>
      </c>
      <c r="HU91" s="131">
        <f>Seniori!HU15</f>
        <v>0</v>
      </c>
      <c r="HV91" s="131">
        <f>Seniori!HV15</f>
        <v>0</v>
      </c>
      <c r="HW91" s="131">
        <f>Seniori!HW15</f>
        <v>0</v>
      </c>
      <c r="HX91" s="131">
        <f>Seniori!HX15</f>
        <v>0</v>
      </c>
      <c r="HY91" s="131">
        <f>Seniori!HY15</f>
        <v>0</v>
      </c>
      <c r="HZ91" s="131">
        <f>Seniori!HZ15</f>
        <v>0</v>
      </c>
      <c r="IA91" s="131">
        <f>Seniori!IA15</f>
        <v>0</v>
      </c>
      <c r="IB91" s="131">
        <f>Seniori!IB15</f>
        <v>0</v>
      </c>
      <c r="IC91" s="131">
        <f>Seniori!IC15</f>
        <v>0</v>
      </c>
      <c r="ID91" s="131">
        <f>Seniori!ID15</f>
        <v>0</v>
      </c>
      <c r="IE91" s="131">
        <f>Seniori!IE15</f>
        <v>0</v>
      </c>
      <c r="IF91" s="131">
        <f>Seniori!IF15</f>
        <v>0</v>
      </c>
      <c r="IG91" s="131">
        <f>Seniori!IG15</f>
        <v>0</v>
      </c>
      <c r="IH91" s="131">
        <f>Seniori!IH15</f>
        <v>0</v>
      </c>
      <c r="II91" s="131">
        <f>Seniori!II15</f>
        <v>0</v>
      </c>
      <c r="IJ91" s="131">
        <f>Seniori!IJ15</f>
        <v>0</v>
      </c>
      <c r="IK91" s="131">
        <f>Seniori!IK15</f>
        <v>0</v>
      </c>
      <c r="IL91" s="131">
        <f>Seniori!IL15</f>
        <v>0</v>
      </c>
      <c r="IM91" s="131">
        <f>Seniori!IM15</f>
        <v>0</v>
      </c>
      <c r="IN91" s="131">
        <f>Seniori!IN15</f>
        <v>0</v>
      </c>
      <c r="IO91" s="131">
        <f>Seniori!IO15</f>
        <v>0</v>
      </c>
      <c r="IP91" s="131">
        <f>Seniori!IP15</f>
        <v>0</v>
      </c>
      <c r="IQ91" s="131">
        <f>Seniori!IQ15</f>
        <v>0</v>
      </c>
      <c r="IR91" s="131">
        <f>Seniori!IR15</f>
        <v>0</v>
      </c>
      <c r="IS91" s="131">
        <f>Seniori!IS15</f>
        <v>0</v>
      </c>
      <c r="IT91" s="131">
        <f>Seniori!IT15</f>
        <v>0</v>
      </c>
      <c r="IU91" s="131">
        <f>Seniori!IU15</f>
        <v>0</v>
      </c>
      <c r="IV91" s="131">
        <f>Seniori!IV15</f>
        <v>0</v>
      </c>
      <c r="IW91" s="131">
        <f>Seniori!IW15</f>
        <v>0</v>
      </c>
      <c r="IX91" s="131">
        <f>Seniori!IX15</f>
        <v>0</v>
      </c>
      <c r="IY91" s="131">
        <f>Seniori!IY15</f>
        <v>0</v>
      </c>
      <c r="IZ91" s="131">
        <f>Seniori!IZ15</f>
        <v>0</v>
      </c>
      <c r="JA91" s="131">
        <f>Seniori!JA15</f>
        <v>0</v>
      </c>
      <c r="JB91" s="131">
        <f>Seniori!JB15</f>
        <v>0</v>
      </c>
      <c r="JC91" s="131">
        <f>Seniori!JC15</f>
        <v>0</v>
      </c>
      <c r="JD91" s="131">
        <f>Seniori!JD15</f>
        <v>0</v>
      </c>
      <c r="JE91" s="131">
        <f>Seniori!JE15</f>
        <v>0</v>
      </c>
      <c r="JF91" s="131">
        <f>Seniori!JF15</f>
        <v>0</v>
      </c>
      <c r="JG91" s="131">
        <f>Seniori!JG15</f>
        <v>0</v>
      </c>
      <c r="JH91" s="131">
        <f>Seniori!JH15</f>
        <v>0</v>
      </c>
      <c r="JI91" s="131">
        <f>Seniori!JI15</f>
        <v>0</v>
      </c>
      <c r="JJ91" s="131">
        <f>Seniori!JJ15</f>
        <v>0</v>
      </c>
      <c r="JK91" s="131">
        <f>Seniori!JK15</f>
        <v>0</v>
      </c>
      <c r="JL91" s="131">
        <f>Seniori!JL15</f>
        <v>0</v>
      </c>
      <c r="JM91" s="131">
        <f>Seniori!JM15</f>
        <v>0</v>
      </c>
      <c r="JN91" s="131">
        <f>Seniori!JN15</f>
        <v>0</v>
      </c>
      <c r="JO91" s="131">
        <f>Seniori!JO15</f>
        <v>0</v>
      </c>
      <c r="JP91" s="131">
        <f>Seniori!JP15</f>
        <v>0</v>
      </c>
      <c r="JQ91" s="131">
        <f>Seniori!JQ15</f>
        <v>0</v>
      </c>
      <c r="JR91" s="131">
        <f>Seniori!JR15</f>
        <v>0</v>
      </c>
      <c r="JS91" s="131">
        <f>Seniori!JS15</f>
        <v>0</v>
      </c>
      <c r="JT91" s="131">
        <f>Seniori!JT15</f>
        <v>0</v>
      </c>
      <c r="JU91" s="131">
        <f>Seniori!JU15</f>
        <v>0</v>
      </c>
      <c r="JV91" s="131">
        <f>Seniori!JV15</f>
        <v>0</v>
      </c>
      <c r="JW91" s="131">
        <f>Seniori!JW15</f>
        <v>0</v>
      </c>
      <c r="JX91" s="131">
        <f>Seniori!JX15</f>
        <v>0</v>
      </c>
      <c r="JY91" s="131">
        <f>Seniori!JY15</f>
        <v>0</v>
      </c>
      <c r="JZ91" s="131">
        <f>Seniori!JZ15</f>
        <v>0</v>
      </c>
      <c r="KA91" s="131">
        <f>Seniori!KA15</f>
        <v>0</v>
      </c>
      <c r="KB91" s="131">
        <f>Seniori!KB15</f>
        <v>0</v>
      </c>
      <c r="KC91" s="131">
        <f>Seniori!KC15</f>
        <v>0</v>
      </c>
      <c r="KD91" s="131">
        <f>Seniori!KD15</f>
        <v>0</v>
      </c>
      <c r="KE91" s="131">
        <f>Seniori!KE15</f>
        <v>0</v>
      </c>
      <c r="KF91" s="131">
        <f>Seniori!KF15</f>
        <v>0</v>
      </c>
      <c r="KG91" s="131">
        <f>Seniori!KG15</f>
        <v>0</v>
      </c>
      <c r="KH91" s="131">
        <f>Seniori!KH15</f>
        <v>0</v>
      </c>
      <c r="KI91" s="131">
        <f>Seniori!KI15</f>
        <v>0</v>
      </c>
      <c r="KJ91" s="131">
        <f>Seniori!KJ15</f>
        <v>0</v>
      </c>
      <c r="KK91" s="131">
        <f>Seniori!KK15</f>
        <v>0</v>
      </c>
      <c r="KL91" s="131">
        <f>Seniori!KL15</f>
        <v>0</v>
      </c>
      <c r="KM91" s="131">
        <f>Seniori!KM15</f>
        <v>0</v>
      </c>
      <c r="KN91" s="131">
        <f>Seniori!KN15</f>
        <v>0</v>
      </c>
      <c r="KO91" s="131">
        <f>Seniori!KO15</f>
        <v>0</v>
      </c>
      <c r="KP91" s="131">
        <f>Seniori!KP15</f>
        <v>0</v>
      </c>
      <c r="KQ91" s="131">
        <f>Seniori!KQ15</f>
        <v>0</v>
      </c>
      <c r="KR91" s="131">
        <f>Seniori!KR15</f>
        <v>0</v>
      </c>
      <c r="KS91" s="131">
        <f>Seniori!KS15</f>
        <v>0</v>
      </c>
      <c r="KT91" s="131">
        <f>Seniori!KT15</f>
        <v>0</v>
      </c>
      <c r="KU91" s="131">
        <f>Seniori!KU15</f>
        <v>0</v>
      </c>
      <c r="KV91" s="131">
        <f>Seniori!KV15</f>
        <v>0</v>
      </c>
      <c r="KW91" s="131">
        <f>Seniori!KW15</f>
        <v>0</v>
      </c>
      <c r="KX91" s="131">
        <f>Seniori!KX15</f>
        <v>0</v>
      </c>
      <c r="KY91" s="131">
        <f>Seniori!KY15</f>
        <v>0</v>
      </c>
      <c r="KZ91" s="131">
        <f>Seniori!KZ15</f>
        <v>0</v>
      </c>
      <c r="LA91" s="131">
        <f>Seniori!LA15</f>
        <v>0</v>
      </c>
      <c r="LB91" s="131">
        <f>Seniori!LB15</f>
        <v>0</v>
      </c>
      <c r="LC91" s="131">
        <f>Seniori!LC15</f>
        <v>0</v>
      </c>
      <c r="LD91" s="131">
        <f>Seniori!LD15</f>
        <v>0</v>
      </c>
      <c r="LE91" s="131">
        <f>Seniori!LE15</f>
        <v>0</v>
      </c>
      <c r="LF91" s="131">
        <f>Seniori!LF15</f>
        <v>0</v>
      </c>
      <c r="LG91" s="131">
        <f>Seniori!LG15</f>
        <v>0</v>
      </c>
      <c r="LH91" s="131">
        <f>Seniori!LH15</f>
        <v>0</v>
      </c>
      <c r="LI91" s="131">
        <f>Seniori!LI15</f>
        <v>0</v>
      </c>
      <c r="LJ91" s="131">
        <f>Seniori!LJ15</f>
        <v>0</v>
      </c>
      <c r="LK91" s="131">
        <f>Seniori!LK15</f>
        <v>0</v>
      </c>
      <c r="LL91" s="131">
        <f>Seniori!LL15</f>
        <v>0</v>
      </c>
      <c r="LM91" s="131">
        <f>Seniori!LM15</f>
        <v>0</v>
      </c>
      <c r="LN91" s="131">
        <f>Seniori!LN15</f>
        <v>0</v>
      </c>
      <c r="LO91" s="131">
        <f>Seniori!LO15</f>
        <v>0</v>
      </c>
      <c r="LP91" s="131">
        <f>Seniori!LP15</f>
        <v>0</v>
      </c>
      <c r="LQ91" s="131">
        <f>Seniori!LQ15</f>
        <v>0</v>
      </c>
      <c r="LR91" s="131">
        <f>Seniori!LR15</f>
        <v>0</v>
      </c>
      <c r="LS91" s="131">
        <f>Seniori!LS15</f>
        <v>0</v>
      </c>
      <c r="LT91" s="131">
        <f>Seniori!LT15</f>
        <v>0</v>
      </c>
      <c r="LU91" s="131">
        <f>Seniori!LU15</f>
        <v>0</v>
      </c>
      <c r="LV91" s="131">
        <f>Seniori!LV15</f>
        <v>0</v>
      </c>
      <c r="LW91" s="131">
        <f>Seniori!LW15</f>
        <v>0</v>
      </c>
      <c r="LX91" s="131">
        <f>Seniori!LX15</f>
        <v>0</v>
      </c>
      <c r="LY91" s="131">
        <f>Seniori!LY15</f>
        <v>0</v>
      </c>
      <c r="LZ91" s="131">
        <f>Seniori!LZ15</f>
        <v>0</v>
      </c>
      <c r="MA91" s="131">
        <f>Seniori!MA15</f>
        <v>0</v>
      </c>
      <c r="MB91" s="131">
        <f>Seniori!MB15</f>
        <v>0</v>
      </c>
      <c r="MC91" s="131">
        <f>Seniori!MC15</f>
        <v>0</v>
      </c>
      <c r="MD91" s="131">
        <f>Seniori!MD15</f>
        <v>0</v>
      </c>
      <c r="ME91" s="131">
        <f>Seniori!ME15</f>
        <v>0</v>
      </c>
    </row>
    <row r="92" spans="1:343" s="1" customFormat="1" ht="18" customHeight="1" x14ac:dyDescent="0.2">
      <c r="A92" s="12">
        <v>80</v>
      </c>
      <c r="B92" s="11" t="s">
        <v>205</v>
      </c>
      <c r="C92" s="1">
        <v>11206</v>
      </c>
      <c r="E92" s="4" t="s">
        <v>204</v>
      </c>
      <c r="F92" s="1">
        <v>8650</v>
      </c>
      <c r="G92" s="9" t="s">
        <v>225</v>
      </c>
      <c r="H92" s="4" t="s">
        <v>402</v>
      </c>
      <c r="I92" s="1">
        <f>SUM(K92:ME92)</f>
        <v>11</v>
      </c>
      <c r="J92" s="12">
        <f>Tabuľka3[[#This Row],[Stĺpec9]]</f>
        <v>11</v>
      </c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2"/>
      <c r="EC92" s="132"/>
      <c r="ED92" s="132"/>
      <c r="EE92" s="132"/>
      <c r="EF92" s="132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  <c r="GW92" s="131"/>
      <c r="GX92" s="131"/>
      <c r="GY92" s="131"/>
      <c r="GZ92" s="131"/>
      <c r="HA92" s="131"/>
      <c r="HB92" s="131"/>
      <c r="HC92" s="131"/>
      <c r="HD92" s="131"/>
      <c r="HE92" s="131"/>
      <c r="HF92" s="131"/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131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131"/>
      <c r="IK92" s="131"/>
      <c r="IL92" s="131"/>
      <c r="IM92" s="131"/>
      <c r="IN92" s="131"/>
      <c r="IO92" s="131"/>
      <c r="IP92" s="131"/>
      <c r="IQ92" s="131"/>
      <c r="IR92" s="131"/>
      <c r="IS92" s="131"/>
      <c r="IT92" s="131"/>
      <c r="IU92" s="131"/>
      <c r="IV92" s="131"/>
      <c r="IW92" s="131"/>
      <c r="IX92" s="131"/>
      <c r="IY92" s="131"/>
      <c r="IZ92" s="131"/>
      <c r="JA92" s="131"/>
      <c r="JB92" s="131"/>
      <c r="JC92" s="131"/>
      <c r="JD92" s="131"/>
      <c r="JE92" s="131"/>
      <c r="JF92" s="131"/>
      <c r="JG92" s="131"/>
      <c r="JH92" s="119"/>
      <c r="JI92" s="119"/>
      <c r="JJ92" s="119"/>
      <c r="JK92" s="119"/>
      <c r="JL92" s="119"/>
      <c r="JM92" s="119">
        <f>1+1</f>
        <v>2</v>
      </c>
      <c r="JN92" s="119">
        <v>2</v>
      </c>
      <c r="JO92" s="119"/>
      <c r="JP92" s="119"/>
      <c r="JQ92" s="131"/>
      <c r="JR92" s="131"/>
      <c r="JS92" s="131"/>
      <c r="JT92" s="131"/>
      <c r="JU92" s="131"/>
      <c r="JV92" s="131"/>
      <c r="JW92" s="131"/>
      <c r="JX92" s="131"/>
      <c r="JY92" s="131"/>
      <c r="JZ92" s="131">
        <f>1+1</f>
        <v>2</v>
      </c>
      <c r="KA92" s="131">
        <v>3</v>
      </c>
      <c r="KB92" s="131"/>
      <c r="KC92" s="131"/>
      <c r="KD92" s="131"/>
      <c r="KE92" s="131"/>
      <c r="KF92" s="131"/>
      <c r="KG92" s="131"/>
      <c r="KH92" s="131"/>
      <c r="KI92" s="131"/>
      <c r="KJ92" s="131"/>
      <c r="KK92" s="131"/>
      <c r="KL92" s="131"/>
      <c r="KM92" s="131"/>
      <c r="KN92" s="131"/>
      <c r="KO92" s="131"/>
      <c r="KP92" s="131"/>
      <c r="KQ92" s="131"/>
      <c r="KR92" s="131"/>
      <c r="KS92" s="131"/>
      <c r="KT92" s="131"/>
      <c r="KU92" s="131"/>
      <c r="KV92" s="131"/>
      <c r="KW92" s="131"/>
      <c r="KX92" s="131"/>
      <c r="KY92" s="131"/>
      <c r="KZ92" s="131"/>
      <c r="LA92" s="131"/>
      <c r="LB92" s="131">
        <v>1</v>
      </c>
      <c r="LC92" s="131"/>
      <c r="LD92" s="131"/>
      <c r="LE92" s="131"/>
      <c r="LF92" s="131">
        <v>1</v>
      </c>
      <c r="LG92" s="131"/>
      <c r="LH92" s="131"/>
      <c r="LI92" s="131"/>
      <c r="LJ92" s="131"/>
      <c r="LK92" s="131"/>
      <c r="LL92" s="131"/>
      <c r="LM92" s="131"/>
      <c r="LN92" s="131"/>
      <c r="LO92" s="131"/>
      <c r="LP92" s="131"/>
      <c r="LQ92" s="131"/>
      <c r="LR92" s="131"/>
      <c r="LS92" s="131"/>
      <c r="LT92" s="131"/>
      <c r="LU92" s="131"/>
      <c r="LV92" s="131"/>
      <c r="LW92" s="131"/>
      <c r="LX92" s="131"/>
      <c r="LY92" s="131"/>
      <c r="LZ92" s="131"/>
      <c r="MA92" s="131"/>
      <c r="MB92" s="131"/>
      <c r="MC92" s="131"/>
      <c r="MD92" s="131"/>
      <c r="ME92" s="131"/>
    </row>
    <row r="93" spans="1:343" s="1" customFormat="1" ht="18" customHeight="1" x14ac:dyDescent="0.2">
      <c r="A93" s="12">
        <v>80</v>
      </c>
      <c r="B93" s="37" t="s">
        <v>457</v>
      </c>
      <c r="C93" s="1">
        <v>10856</v>
      </c>
      <c r="E93" s="4" t="s">
        <v>197</v>
      </c>
      <c r="F93" s="1">
        <v>8604</v>
      </c>
      <c r="G93" s="9" t="s">
        <v>225</v>
      </c>
      <c r="H93" s="4" t="s">
        <v>34</v>
      </c>
      <c r="I93" s="1">
        <f>SUM(K93:ME93)</f>
        <v>0</v>
      </c>
      <c r="J93" s="12">
        <f>SUM(I93:I94)</f>
        <v>11</v>
      </c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6" t="s">
        <v>241</v>
      </c>
      <c r="ER93" s="131"/>
      <c r="ES93" s="131"/>
      <c r="ET93" s="131"/>
      <c r="EU93" s="131"/>
      <c r="EV93" s="131"/>
      <c r="EW93" s="131"/>
      <c r="EX93" s="131"/>
      <c r="EY93" s="131"/>
      <c r="EZ93" s="136" t="s">
        <v>241</v>
      </c>
      <c r="FA93" s="131"/>
      <c r="FB93" s="131"/>
      <c r="FC93" s="131"/>
      <c r="FD93" s="131"/>
      <c r="FE93" s="131"/>
      <c r="FF93" s="131"/>
      <c r="FG93" s="131"/>
      <c r="FH93" s="131"/>
      <c r="FI93" s="131" t="s">
        <v>241</v>
      </c>
      <c r="FJ93" s="131" t="s">
        <v>241</v>
      </c>
      <c r="FK93" s="131"/>
      <c r="FL93" s="131"/>
      <c r="FM93" s="131"/>
      <c r="FN93" s="131"/>
      <c r="FO93" s="131"/>
      <c r="FP93" s="131"/>
      <c r="FQ93" s="131" t="s">
        <v>241</v>
      </c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6" t="s">
        <v>241</v>
      </c>
      <c r="HV93" s="131"/>
      <c r="HW93" s="131"/>
      <c r="HX93" s="131"/>
      <c r="HY93" s="131"/>
      <c r="HZ93" s="136" t="s">
        <v>241</v>
      </c>
      <c r="IA93" s="131"/>
      <c r="IB93" s="131"/>
      <c r="IC93" s="131"/>
      <c r="ID93" s="131"/>
      <c r="IE93" s="131"/>
      <c r="IF93" s="131"/>
      <c r="IG93" s="131"/>
      <c r="IH93" s="131"/>
      <c r="II93" s="131"/>
      <c r="IJ93" s="131"/>
      <c r="IK93" s="131"/>
      <c r="IL93" s="131"/>
      <c r="IM93" s="131"/>
      <c r="IN93" s="131"/>
      <c r="IO93" s="131"/>
      <c r="IP93" s="131"/>
      <c r="IQ93" s="131"/>
      <c r="IR93" s="131"/>
      <c r="IS93" s="131"/>
      <c r="IT93" s="131"/>
      <c r="IU93" s="131"/>
      <c r="IV93" s="131"/>
      <c r="IW93" s="131"/>
      <c r="IX93" s="131"/>
      <c r="IY93" s="131"/>
      <c r="IZ93" s="131"/>
      <c r="JA93" s="131"/>
      <c r="JB93" s="131"/>
      <c r="JC93" s="131"/>
      <c r="JD93" s="131"/>
      <c r="JE93" s="131"/>
      <c r="JF93" s="131"/>
      <c r="JG93" s="131"/>
      <c r="JH93" s="131"/>
      <c r="JI93" s="131"/>
      <c r="JJ93" s="131"/>
      <c r="JK93" s="131"/>
      <c r="JL93" s="131"/>
      <c r="JM93" s="131"/>
      <c r="JN93" s="131"/>
      <c r="JO93" s="131"/>
      <c r="JP93" s="131"/>
      <c r="JQ93" s="131"/>
      <c r="JR93" s="131"/>
      <c r="JS93" s="131"/>
      <c r="JT93" s="131"/>
      <c r="JU93" s="131"/>
      <c r="JV93" s="131"/>
      <c r="JW93" s="131"/>
      <c r="JX93" s="131"/>
      <c r="JY93" s="131"/>
      <c r="JZ93" s="131"/>
      <c r="KA93" s="131"/>
      <c r="KB93" s="131"/>
      <c r="KC93" s="131"/>
      <c r="KD93" s="131"/>
      <c r="KE93" s="131"/>
      <c r="KF93" s="131"/>
      <c r="KG93" s="131"/>
      <c r="KH93" s="131"/>
      <c r="KI93" s="131"/>
      <c r="KJ93" s="131"/>
      <c r="KK93" s="131"/>
      <c r="KL93" s="131"/>
      <c r="KM93" s="131"/>
      <c r="KN93" s="131"/>
      <c r="KO93" s="131"/>
      <c r="KP93" s="131"/>
      <c r="KQ93" s="131"/>
      <c r="KR93" s="131"/>
      <c r="KS93" s="131"/>
      <c r="KT93" s="131"/>
      <c r="KU93" s="131"/>
      <c r="KV93" s="131"/>
      <c r="KW93" s="131"/>
      <c r="KX93" s="131"/>
      <c r="KY93" s="131"/>
      <c r="KZ93" s="131"/>
      <c r="LA93" s="131"/>
      <c r="LB93" s="131"/>
      <c r="LC93" s="131"/>
      <c r="LD93" s="131"/>
      <c r="LE93" s="131"/>
      <c r="LF93" s="131"/>
      <c r="LG93" s="131"/>
      <c r="LH93" s="131"/>
      <c r="LI93" s="131"/>
      <c r="LJ93" s="131"/>
      <c r="LK93" s="131"/>
      <c r="LL93" s="131"/>
      <c r="LM93" s="131"/>
      <c r="LN93" s="131"/>
      <c r="LO93" s="131"/>
      <c r="LP93" s="131"/>
      <c r="LQ93" s="131"/>
      <c r="LR93" s="131"/>
      <c r="LS93" s="131"/>
      <c r="LT93" s="131"/>
      <c r="LU93" s="131"/>
      <c r="LV93" s="131"/>
      <c r="LW93" s="131"/>
      <c r="LX93" s="131"/>
      <c r="LY93" s="131"/>
      <c r="LZ93" s="131"/>
      <c r="MA93" s="131"/>
      <c r="MB93" s="131"/>
      <c r="MC93" s="131"/>
      <c r="MD93" s="131"/>
      <c r="ME93" s="131"/>
    </row>
    <row r="94" spans="1:343" s="1" customFormat="1" ht="18" customHeight="1" x14ac:dyDescent="0.2">
      <c r="A94" s="12"/>
      <c r="B94" s="37"/>
      <c r="E94" s="4" t="s">
        <v>152</v>
      </c>
      <c r="F94" s="1">
        <v>6761</v>
      </c>
      <c r="G94" s="9" t="s">
        <v>220</v>
      </c>
      <c r="H94" s="4"/>
      <c r="I94" s="1">
        <f>SUM(K94:ME94)</f>
        <v>11</v>
      </c>
      <c r="J94" s="39"/>
      <c r="K94" s="131">
        <f>Juniori!K15</f>
        <v>0</v>
      </c>
      <c r="L94" s="131">
        <f>Juniori!L15</f>
        <v>0</v>
      </c>
      <c r="M94" s="131">
        <f>Juniori!M15</f>
        <v>0</v>
      </c>
      <c r="N94" s="131">
        <f>Juniori!N15</f>
        <v>0</v>
      </c>
      <c r="O94" s="131">
        <f>Juniori!O15</f>
        <v>0</v>
      </c>
      <c r="P94" s="131">
        <f>Juniori!P15</f>
        <v>0</v>
      </c>
      <c r="Q94" s="131">
        <f>Juniori!Q15</f>
        <v>0</v>
      </c>
      <c r="R94" s="131">
        <f>Juniori!R15</f>
        <v>0</v>
      </c>
      <c r="S94" s="131">
        <f>Juniori!S15</f>
        <v>0</v>
      </c>
      <c r="T94" s="131">
        <f>Juniori!T15</f>
        <v>0</v>
      </c>
      <c r="U94" s="131">
        <f>Juniori!U15</f>
        <v>0</v>
      </c>
      <c r="V94" s="131">
        <f>Juniori!V15</f>
        <v>0</v>
      </c>
      <c r="W94" s="131">
        <f>Juniori!W15</f>
        <v>0</v>
      </c>
      <c r="X94" s="131">
        <f>Juniori!X15</f>
        <v>0</v>
      </c>
      <c r="Y94" s="131">
        <f>Juniori!Y15</f>
        <v>0</v>
      </c>
      <c r="Z94" s="131">
        <f>Juniori!Z15</f>
        <v>0</v>
      </c>
      <c r="AA94" s="131">
        <f>Juniori!AA15</f>
        <v>0</v>
      </c>
      <c r="AB94" s="131">
        <f>Juniori!AB15</f>
        <v>0</v>
      </c>
      <c r="AC94" s="131">
        <f>Juniori!AC15</f>
        <v>0</v>
      </c>
      <c r="AD94" s="131">
        <f>Juniori!AD15</f>
        <v>0</v>
      </c>
      <c r="AE94" s="131">
        <f>Juniori!AE15</f>
        <v>0</v>
      </c>
      <c r="AF94" s="131">
        <f>Juniori!AF15</f>
        <v>0</v>
      </c>
      <c r="AG94" s="131">
        <f>Juniori!AG15</f>
        <v>0</v>
      </c>
      <c r="AH94" s="131">
        <f>Juniori!AH15</f>
        <v>0</v>
      </c>
      <c r="AI94" s="131">
        <f>Juniori!AI15</f>
        <v>0</v>
      </c>
      <c r="AJ94" s="131">
        <f>Juniori!AJ15</f>
        <v>0</v>
      </c>
      <c r="AK94" s="131">
        <f>Juniori!AK15</f>
        <v>0</v>
      </c>
      <c r="AL94" s="131">
        <f>Juniori!AL15</f>
        <v>0</v>
      </c>
      <c r="AM94" s="131">
        <f>Juniori!AM15</f>
        <v>0</v>
      </c>
      <c r="AN94" s="131">
        <f>Juniori!AN15</f>
        <v>0</v>
      </c>
      <c r="AO94" s="131">
        <f>Juniori!AO15</f>
        <v>0</v>
      </c>
      <c r="AP94" s="131">
        <f>Juniori!AP15</f>
        <v>0</v>
      </c>
      <c r="AQ94" s="131">
        <f>Juniori!AQ15</f>
        <v>0</v>
      </c>
      <c r="AR94" s="131">
        <f>Juniori!AR15</f>
        <v>0</v>
      </c>
      <c r="AS94" s="131">
        <f>Juniori!AS15</f>
        <v>0</v>
      </c>
      <c r="AT94" s="131">
        <f>Juniori!AT15</f>
        <v>0</v>
      </c>
      <c r="AU94" s="131">
        <f>Juniori!AU15</f>
        <v>0</v>
      </c>
      <c r="AV94" s="131">
        <f>Juniori!AV15</f>
        <v>0</v>
      </c>
      <c r="AW94" s="131">
        <f>Juniori!AW15</f>
        <v>0</v>
      </c>
      <c r="AX94" s="131">
        <f>Juniori!AX15</f>
        <v>0</v>
      </c>
      <c r="AY94" s="131">
        <f>Juniori!AY15</f>
        <v>0</v>
      </c>
      <c r="AZ94" s="131">
        <f>Juniori!AZ15</f>
        <v>0</v>
      </c>
      <c r="BA94" s="131">
        <f>Juniori!BA15</f>
        <v>0</v>
      </c>
      <c r="BB94" s="131">
        <f>Juniori!BB15</f>
        <v>0</v>
      </c>
      <c r="BC94" s="131">
        <f>Juniori!BC15</f>
        <v>0</v>
      </c>
      <c r="BD94" s="131">
        <f>Juniori!BD15</f>
        <v>0</v>
      </c>
      <c r="BE94" s="131">
        <f>Juniori!BE15</f>
        <v>0</v>
      </c>
      <c r="BF94" s="131">
        <f>Juniori!BF15</f>
        <v>0</v>
      </c>
      <c r="BG94" s="131">
        <f>Juniori!BG15</f>
        <v>0</v>
      </c>
      <c r="BH94" s="131">
        <f>Juniori!BH15</f>
        <v>0</v>
      </c>
      <c r="BI94" s="131">
        <f>Juniori!BI15</f>
        <v>0</v>
      </c>
      <c r="BJ94" s="131">
        <f>Juniori!BJ15</f>
        <v>0</v>
      </c>
      <c r="BK94" s="131">
        <f>Juniori!BK15</f>
        <v>0</v>
      </c>
      <c r="BL94" s="131">
        <f>Juniori!BL15</f>
        <v>0</v>
      </c>
      <c r="BM94" s="131">
        <f>Juniori!BM15</f>
        <v>0</v>
      </c>
      <c r="BN94" s="131">
        <f>Juniori!BN15</f>
        <v>0</v>
      </c>
      <c r="BO94" s="131">
        <f>Juniori!BO15</f>
        <v>0</v>
      </c>
      <c r="BP94" s="131">
        <f>Juniori!BP15</f>
        <v>0</v>
      </c>
      <c r="BQ94" s="131">
        <f>Juniori!BQ15</f>
        <v>0</v>
      </c>
      <c r="BR94" s="131">
        <f>Juniori!BR15</f>
        <v>0</v>
      </c>
      <c r="BS94" s="131">
        <f>Juniori!BS15</f>
        <v>0</v>
      </c>
      <c r="BT94" s="131">
        <f>Juniori!BT15</f>
        <v>0</v>
      </c>
      <c r="BU94" s="131">
        <f>Juniori!BU15</f>
        <v>0</v>
      </c>
      <c r="BV94" s="131">
        <f>Juniori!BV15</f>
        <v>0</v>
      </c>
      <c r="BW94" s="131">
        <f>Juniori!BW15</f>
        <v>0</v>
      </c>
      <c r="BX94" s="131">
        <f>Juniori!BX15</f>
        <v>0</v>
      </c>
      <c r="BY94" s="131">
        <f>Juniori!BY15</f>
        <v>0</v>
      </c>
      <c r="BZ94" s="131">
        <f>Juniori!BZ15</f>
        <v>0</v>
      </c>
      <c r="CA94" s="131">
        <f>Juniori!CA15</f>
        <v>0</v>
      </c>
      <c r="CB94" s="131">
        <f>Juniori!CB15</f>
        <v>0</v>
      </c>
      <c r="CC94" s="131">
        <f>Juniori!CC15</f>
        <v>0</v>
      </c>
      <c r="CD94" s="131">
        <f>Juniori!CD15</f>
        <v>0</v>
      </c>
      <c r="CE94" s="131">
        <f>Juniori!CE15</f>
        <v>0</v>
      </c>
      <c r="CF94" s="131">
        <f>Juniori!CF15</f>
        <v>0</v>
      </c>
      <c r="CG94" s="131">
        <f>Juniori!CG15</f>
        <v>0</v>
      </c>
      <c r="CH94" s="131">
        <f>Juniori!CH15</f>
        <v>0</v>
      </c>
      <c r="CI94" s="131">
        <f>Juniori!CI15</f>
        <v>0</v>
      </c>
      <c r="CJ94" s="131">
        <f>Juniori!CJ15</f>
        <v>0</v>
      </c>
      <c r="CK94" s="131">
        <f>Juniori!CK15</f>
        <v>0</v>
      </c>
      <c r="CL94" s="131">
        <f>Juniori!CL15</f>
        <v>0</v>
      </c>
      <c r="CM94" s="131">
        <f>Juniori!CM15</f>
        <v>0</v>
      </c>
      <c r="CN94" s="131">
        <f>Juniori!CN15</f>
        <v>0</v>
      </c>
      <c r="CO94" s="131">
        <f>Juniori!CO15</f>
        <v>0</v>
      </c>
      <c r="CP94" s="131">
        <f>Juniori!CP15</f>
        <v>0</v>
      </c>
      <c r="CQ94" s="131">
        <f>Juniori!CQ15</f>
        <v>0</v>
      </c>
      <c r="CR94" s="131">
        <f>Juniori!CR15</f>
        <v>0</v>
      </c>
      <c r="CS94" s="131">
        <f>Juniori!CS15</f>
        <v>0</v>
      </c>
      <c r="CT94" s="131">
        <f>Juniori!CT15</f>
        <v>0</v>
      </c>
      <c r="CU94" s="131">
        <f>Juniori!CU15</f>
        <v>0</v>
      </c>
      <c r="CV94" s="131">
        <f>Juniori!CV15</f>
        <v>0</v>
      </c>
      <c r="CW94" s="131">
        <f>Juniori!CW15</f>
        <v>0</v>
      </c>
      <c r="CX94" s="131">
        <f>Juniori!CX15</f>
        <v>0</v>
      </c>
      <c r="CY94" s="131">
        <f>Juniori!CY15</f>
        <v>0</v>
      </c>
      <c r="CZ94" s="131">
        <f>Juniori!CZ15</f>
        <v>0</v>
      </c>
      <c r="DA94" s="131">
        <f>Juniori!DA15</f>
        <v>0</v>
      </c>
      <c r="DB94" s="131">
        <f>Juniori!DB15</f>
        <v>0</v>
      </c>
      <c r="DC94" s="131">
        <f>Juniori!DC15</f>
        <v>0</v>
      </c>
      <c r="DD94" s="131">
        <f>Juniori!DD15</f>
        <v>0</v>
      </c>
      <c r="DE94" s="131">
        <f>Juniori!DE15</f>
        <v>0</v>
      </c>
      <c r="DF94" s="131">
        <f>Juniori!DF15</f>
        <v>0</v>
      </c>
      <c r="DG94" s="131">
        <f>Juniori!DG15</f>
        <v>0</v>
      </c>
      <c r="DH94" s="131">
        <f>Juniori!DH15</f>
        <v>0</v>
      </c>
      <c r="DI94" s="131">
        <f>Juniori!DI15</f>
        <v>0</v>
      </c>
      <c r="DJ94" s="131">
        <f>Juniori!DJ15</f>
        <v>0</v>
      </c>
      <c r="DK94" s="131">
        <f>Juniori!DK15</f>
        <v>0</v>
      </c>
      <c r="DL94" s="131">
        <f>Juniori!DL15</f>
        <v>0</v>
      </c>
      <c r="DM94" s="131">
        <f>Juniori!DM15</f>
        <v>0</v>
      </c>
      <c r="DN94" s="131">
        <f>Juniori!DN15</f>
        <v>0</v>
      </c>
      <c r="DO94" s="131">
        <f>Juniori!DO15</f>
        <v>0</v>
      </c>
      <c r="DP94" s="131">
        <f>Juniori!DP15</f>
        <v>0</v>
      </c>
      <c r="DQ94" s="131">
        <f>Juniori!DQ15</f>
        <v>0</v>
      </c>
      <c r="DR94" s="131">
        <f>Juniori!DR15</f>
        <v>0</v>
      </c>
      <c r="DS94" s="131">
        <f>Juniori!DS15</f>
        <v>0</v>
      </c>
      <c r="DT94" s="131">
        <f>Juniori!DT15</f>
        <v>0</v>
      </c>
      <c r="DU94" s="131">
        <f>Juniori!DU15</f>
        <v>0</v>
      </c>
      <c r="DV94" s="131">
        <f>Juniori!DV15</f>
        <v>0</v>
      </c>
      <c r="DW94" s="131">
        <f>Juniori!DW15</f>
        <v>0</v>
      </c>
      <c r="DX94" s="131">
        <f>Juniori!DX15</f>
        <v>0</v>
      </c>
      <c r="DY94" s="131">
        <f>Juniori!DY15</f>
        <v>0</v>
      </c>
      <c r="DZ94" s="131">
        <f>Juniori!DZ15</f>
        <v>0</v>
      </c>
      <c r="EA94" s="131">
        <f>Juniori!EA15</f>
        <v>0</v>
      </c>
      <c r="EB94" s="131">
        <f>Juniori!EB15</f>
        <v>0</v>
      </c>
      <c r="EC94" s="131">
        <f>Juniori!EC15</f>
        <v>0</v>
      </c>
      <c r="ED94" s="131">
        <f>Juniori!ED15</f>
        <v>0</v>
      </c>
      <c r="EE94" s="131">
        <f>Juniori!EE15</f>
        <v>0</v>
      </c>
      <c r="EF94" s="131">
        <f>Juniori!EF15</f>
        <v>0</v>
      </c>
      <c r="EG94" s="131">
        <f>Juniori!EG15</f>
        <v>0</v>
      </c>
      <c r="EH94" s="131">
        <f>Juniori!EH15</f>
        <v>0</v>
      </c>
      <c r="EI94" s="131">
        <f>Juniori!EI15</f>
        <v>0</v>
      </c>
      <c r="EJ94" s="131">
        <f>Juniori!EJ15</f>
        <v>0</v>
      </c>
      <c r="EK94" s="131">
        <f>Juniori!EK15</f>
        <v>0</v>
      </c>
      <c r="EL94" s="131">
        <f>Juniori!EL15</f>
        <v>0</v>
      </c>
      <c r="EM94" s="131">
        <f>Juniori!EM15</f>
        <v>0</v>
      </c>
      <c r="EN94" s="131">
        <f>Juniori!EN15</f>
        <v>0</v>
      </c>
      <c r="EO94" s="131">
        <f>Juniori!EO15</f>
        <v>0</v>
      </c>
      <c r="EP94" s="131">
        <f>Juniori!EP15</f>
        <v>0</v>
      </c>
      <c r="EQ94" s="131">
        <f>Juniori!EQ15</f>
        <v>0</v>
      </c>
      <c r="ER94" s="131">
        <f>Juniori!ER15</f>
        <v>0</v>
      </c>
      <c r="ES94" s="131">
        <f>Juniori!ES15</f>
        <v>0</v>
      </c>
      <c r="ET94" s="131">
        <f>Juniori!ET15</f>
        <v>0</v>
      </c>
      <c r="EU94" s="131">
        <f>Juniori!EU15</f>
        <v>0</v>
      </c>
      <c r="EV94" s="131">
        <f>Juniori!EV15</f>
        <v>0</v>
      </c>
      <c r="EW94" s="131">
        <f>Juniori!EW15</f>
        <v>0</v>
      </c>
      <c r="EX94" s="131">
        <f>Juniori!EX15</f>
        <v>0</v>
      </c>
      <c r="EY94" s="131">
        <f>Juniori!EY15</f>
        <v>0</v>
      </c>
      <c r="EZ94" s="131">
        <f>Juniori!EZ15</f>
        <v>0</v>
      </c>
      <c r="FA94" s="131">
        <f>Juniori!FA15</f>
        <v>0</v>
      </c>
      <c r="FB94" s="131">
        <f>Juniori!FB15</f>
        <v>0</v>
      </c>
      <c r="FC94" s="131">
        <f>Juniori!FC15</f>
        <v>0</v>
      </c>
      <c r="FD94" s="131">
        <f>Juniori!FD15</f>
        <v>0</v>
      </c>
      <c r="FE94" s="131">
        <f>Juniori!FE15</f>
        <v>0</v>
      </c>
      <c r="FF94" s="131">
        <f>Juniori!FF15</f>
        <v>0</v>
      </c>
      <c r="FG94" s="131">
        <f>Juniori!FG15</f>
        <v>0</v>
      </c>
      <c r="FH94" s="131">
        <f>Juniori!FH15</f>
        <v>0</v>
      </c>
      <c r="FI94" s="131">
        <f>Juniori!FI15</f>
        <v>0</v>
      </c>
      <c r="FJ94" s="131">
        <f>Juniori!FJ15</f>
        <v>0</v>
      </c>
      <c r="FK94" s="131">
        <f>Juniori!FK15</f>
        <v>0</v>
      </c>
      <c r="FL94" s="131">
        <f>Juniori!FL15</f>
        <v>0</v>
      </c>
      <c r="FM94" s="131">
        <f>Juniori!FM15</f>
        <v>0</v>
      </c>
      <c r="FN94" s="131">
        <f>Juniori!FN15</f>
        <v>0</v>
      </c>
      <c r="FO94" s="131">
        <f>Juniori!FO15</f>
        <v>0</v>
      </c>
      <c r="FP94" s="131">
        <f>Juniori!FP15</f>
        <v>0</v>
      </c>
      <c r="FQ94" s="131">
        <f>Juniori!FQ15</f>
        <v>0</v>
      </c>
      <c r="FR94" s="131">
        <f>Juniori!FR15</f>
        <v>0</v>
      </c>
      <c r="FS94" s="131">
        <f>Juniori!FS15</f>
        <v>0</v>
      </c>
      <c r="FT94" s="131">
        <f>Juniori!FT15</f>
        <v>0</v>
      </c>
      <c r="FU94" s="131">
        <f>Juniori!FU15</f>
        <v>0</v>
      </c>
      <c r="FV94" s="131">
        <f>Juniori!FV15</f>
        <v>0</v>
      </c>
      <c r="FW94" s="131">
        <f>Juniori!FW15</f>
        <v>0</v>
      </c>
      <c r="FX94" s="131">
        <f>Juniori!FX15</f>
        <v>0</v>
      </c>
      <c r="FY94" s="131">
        <f>Juniori!FY15</f>
        <v>0</v>
      </c>
      <c r="FZ94" s="131">
        <f>Juniori!FZ15</f>
        <v>0</v>
      </c>
      <c r="GA94" s="131">
        <f>Juniori!GA15</f>
        <v>0</v>
      </c>
      <c r="GB94" s="131">
        <f>Juniori!GB15</f>
        <v>0</v>
      </c>
      <c r="GC94" s="131">
        <f>Juniori!GC15</f>
        <v>0</v>
      </c>
      <c r="GD94" s="131">
        <f>Juniori!GD15</f>
        <v>0</v>
      </c>
      <c r="GE94" s="131">
        <f>Juniori!GE15</f>
        <v>0</v>
      </c>
      <c r="GF94" s="131">
        <f>Juniori!GF15</f>
        <v>0</v>
      </c>
      <c r="GG94" s="131">
        <f>Juniori!GG15</f>
        <v>0</v>
      </c>
      <c r="GH94" s="131">
        <f>Juniori!GH15</f>
        <v>0</v>
      </c>
      <c r="GI94" s="131">
        <f>Juniori!GI15</f>
        <v>0</v>
      </c>
      <c r="GJ94" s="131">
        <f>Juniori!GJ15</f>
        <v>0</v>
      </c>
      <c r="GK94" s="131">
        <f>Juniori!GK15</f>
        <v>0</v>
      </c>
      <c r="GL94" s="131">
        <f>Juniori!GL15</f>
        <v>0</v>
      </c>
      <c r="GM94" s="131">
        <f>Juniori!GM15</f>
        <v>0</v>
      </c>
      <c r="GN94" s="131">
        <f>Juniori!GN15</f>
        <v>0</v>
      </c>
      <c r="GO94" s="131">
        <f>Juniori!GO15</f>
        <v>0</v>
      </c>
      <c r="GP94" s="131">
        <f>Juniori!GP15</f>
        <v>0</v>
      </c>
      <c r="GQ94" s="131">
        <f>Juniori!GQ15</f>
        <v>0</v>
      </c>
      <c r="GR94" s="131">
        <f>Juniori!GR15</f>
        <v>0</v>
      </c>
      <c r="GS94" s="131">
        <f>Juniori!GS15</f>
        <v>0</v>
      </c>
      <c r="GT94" s="131">
        <f>Juniori!GT15</f>
        <v>0</v>
      </c>
      <c r="GU94" s="131">
        <f>Juniori!GU15</f>
        <v>0</v>
      </c>
      <c r="GV94" s="131">
        <f>Juniori!GV15</f>
        <v>0</v>
      </c>
      <c r="GW94" s="131">
        <f>Juniori!GW15</f>
        <v>0</v>
      </c>
      <c r="GX94" s="131">
        <f>Juniori!GX15</f>
        <v>0</v>
      </c>
      <c r="GY94" s="131">
        <f>Juniori!GY15</f>
        <v>0</v>
      </c>
      <c r="GZ94" s="131">
        <f>Juniori!GZ15</f>
        <v>0</v>
      </c>
      <c r="HA94" s="131">
        <f>Juniori!HA15</f>
        <v>0</v>
      </c>
      <c r="HB94" s="131">
        <f>Juniori!HB15</f>
        <v>0</v>
      </c>
      <c r="HC94" s="131">
        <f>Juniori!HC15</f>
        <v>0</v>
      </c>
      <c r="HD94" s="131">
        <f>Juniori!HD15</f>
        <v>0</v>
      </c>
      <c r="HE94" s="131">
        <f>Juniori!HE15</f>
        <v>0</v>
      </c>
      <c r="HF94" s="131">
        <f>Juniori!HF15</f>
        <v>0</v>
      </c>
      <c r="HG94" s="131">
        <f>Juniori!HG15</f>
        <v>0</v>
      </c>
      <c r="HH94" s="131">
        <f>Juniori!HH15</f>
        <v>0</v>
      </c>
      <c r="HI94" s="131">
        <f>Juniori!HI15</f>
        <v>0</v>
      </c>
      <c r="HJ94" s="131">
        <f>Juniori!HJ15</f>
        <v>0</v>
      </c>
      <c r="HK94" s="131">
        <f>Juniori!HK15</f>
        <v>0</v>
      </c>
      <c r="HL94" s="131">
        <f>Juniori!HL15</f>
        <v>0</v>
      </c>
      <c r="HM94" s="131">
        <f>Juniori!HM15</f>
        <v>0</v>
      </c>
      <c r="HN94" s="131">
        <f>Juniori!HN15</f>
        <v>0</v>
      </c>
      <c r="HO94" s="131">
        <f>Juniori!HO15</f>
        <v>0</v>
      </c>
      <c r="HP94" s="131">
        <f>Juniori!HP15</f>
        <v>0</v>
      </c>
      <c r="HQ94" s="131">
        <f>Juniori!HQ15</f>
        <v>0</v>
      </c>
      <c r="HR94" s="131">
        <f>Juniori!HR15</f>
        <v>0</v>
      </c>
      <c r="HS94" s="131">
        <f>Juniori!HS15</f>
        <v>0</v>
      </c>
      <c r="HT94" s="131">
        <f>Juniori!HT15</f>
        <v>0</v>
      </c>
      <c r="HU94" s="131">
        <f>Juniori!HU15</f>
        <v>0</v>
      </c>
      <c r="HV94" s="131">
        <f>Juniori!HV15</f>
        <v>0</v>
      </c>
      <c r="HW94" s="131">
        <f>Juniori!HW15</f>
        <v>0</v>
      </c>
      <c r="HX94" s="131">
        <f>Juniori!HX15</f>
        <v>0</v>
      </c>
      <c r="HY94" s="131">
        <f>Juniori!HY15</f>
        <v>0</v>
      </c>
      <c r="HZ94" s="131">
        <f>Juniori!HZ15</f>
        <v>0</v>
      </c>
      <c r="IA94" s="131">
        <f>Juniori!IA15</f>
        <v>0</v>
      </c>
      <c r="IB94" s="131">
        <f>Juniori!IB15</f>
        <v>0</v>
      </c>
      <c r="IC94" s="131">
        <f>Juniori!IC15</f>
        <v>0</v>
      </c>
      <c r="ID94" s="131">
        <f>Juniori!ID15</f>
        <v>0</v>
      </c>
      <c r="IE94" s="131">
        <f>Juniori!IE15</f>
        <v>0</v>
      </c>
      <c r="IF94" s="131">
        <f>Juniori!IF15</f>
        <v>0</v>
      </c>
      <c r="IG94" s="131">
        <f>Juniori!IG15</f>
        <v>0</v>
      </c>
      <c r="IH94" s="131">
        <f>Juniori!IH15</f>
        <v>0</v>
      </c>
      <c r="II94" s="131">
        <f>Juniori!II15</f>
        <v>0</v>
      </c>
      <c r="IJ94" s="131">
        <f>Juniori!IJ15</f>
        <v>0</v>
      </c>
      <c r="IK94" s="131">
        <f>Juniori!IK15</f>
        <v>0</v>
      </c>
      <c r="IL94" s="131">
        <f>Juniori!IL15</f>
        <v>0</v>
      </c>
      <c r="IM94" s="131">
        <f>Juniori!IM15</f>
        <v>0</v>
      </c>
      <c r="IN94" s="131">
        <f>Juniori!IN15</f>
        <v>0</v>
      </c>
      <c r="IO94" s="131">
        <f>Juniori!IO15</f>
        <v>0</v>
      </c>
      <c r="IP94" s="131">
        <f>Juniori!IP15</f>
        <v>0</v>
      </c>
      <c r="IQ94" s="131">
        <f>Juniori!IQ15</f>
        <v>0</v>
      </c>
      <c r="IR94" s="131">
        <f>Juniori!IR15</f>
        <v>0</v>
      </c>
      <c r="IS94" s="131">
        <f>Juniori!IS15</f>
        <v>0</v>
      </c>
      <c r="IT94" s="131">
        <f>Juniori!IT15</f>
        <v>0</v>
      </c>
      <c r="IU94" s="131">
        <f>Juniori!IU15</f>
        <v>0</v>
      </c>
      <c r="IV94" s="131">
        <f>Juniori!IV15</f>
        <v>0</v>
      </c>
      <c r="IW94" s="131">
        <f>Juniori!IW15</f>
        <v>0</v>
      </c>
      <c r="IX94" s="131">
        <f>Juniori!IX15</f>
        <v>0</v>
      </c>
      <c r="IY94" s="131">
        <f>Juniori!IY15</f>
        <v>0</v>
      </c>
      <c r="IZ94" s="131">
        <f>Juniori!IZ15</f>
        <v>0</v>
      </c>
      <c r="JA94" s="131">
        <f>Juniori!JA15</f>
        <v>0</v>
      </c>
      <c r="JB94" s="131">
        <f>Juniori!JB15</f>
        <v>0</v>
      </c>
      <c r="JC94" s="131">
        <f>Juniori!JC15</f>
        <v>0</v>
      </c>
      <c r="JD94" s="131">
        <f>Juniori!JD15</f>
        <v>0</v>
      </c>
      <c r="JE94" s="131">
        <f>Juniori!JE15</f>
        <v>0</v>
      </c>
      <c r="JF94" s="131">
        <f>Juniori!JF15</f>
        <v>0</v>
      </c>
      <c r="JG94" s="131">
        <f>Juniori!JG15</f>
        <v>0</v>
      </c>
      <c r="JH94" s="131">
        <f>Juniori!JH15</f>
        <v>0</v>
      </c>
      <c r="JI94" s="131">
        <f>Juniori!JI15</f>
        <v>0</v>
      </c>
      <c r="JJ94" s="131">
        <f>Juniori!JJ15</f>
        <v>0</v>
      </c>
      <c r="JK94" s="131">
        <f>Juniori!JK15</f>
        <v>0</v>
      </c>
      <c r="JL94" s="131">
        <f>Juniori!JL15</f>
        <v>0</v>
      </c>
      <c r="JM94" s="131">
        <f>Juniori!JM15</f>
        <v>6</v>
      </c>
      <c r="JN94" s="131">
        <f>Juniori!JN15</f>
        <v>0</v>
      </c>
      <c r="JO94" s="131">
        <f>Juniori!JO15</f>
        <v>0</v>
      </c>
      <c r="JP94" s="131">
        <f>Juniori!JP15</f>
        <v>0</v>
      </c>
      <c r="JQ94" s="131">
        <f>Juniori!JQ15</f>
        <v>0</v>
      </c>
      <c r="JR94" s="131">
        <f>Juniori!JR15</f>
        <v>0</v>
      </c>
      <c r="JS94" s="131">
        <f>Juniori!JS15</f>
        <v>0</v>
      </c>
      <c r="JT94" s="131">
        <f>Juniori!JT15</f>
        <v>0</v>
      </c>
      <c r="JU94" s="131">
        <f>Juniori!JU15</f>
        <v>0</v>
      </c>
      <c r="JV94" s="131">
        <f>Juniori!JV15</f>
        <v>0</v>
      </c>
      <c r="JW94" s="131">
        <f>Juniori!JW15</f>
        <v>0</v>
      </c>
      <c r="JX94" s="131">
        <f>Juniori!JX15</f>
        <v>0</v>
      </c>
      <c r="JY94" s="131">
        <f>Juniori!JY15</f>
        <v>0</v>
      </c>
      <c r="JZ94" s="131">
        <f>Juniori!JZ15</f>
        <v>5</v>
      </c>
      <c r="KA94" s="131">
        <f>Juniori!KA15</f>
        <v>0</v>
      </c>
      <c r="KB94" s="131">
        <f>Juniori!KB15</f>
        <v>0</v>
      </c>
      <c r="KC94" s="131">
        <f>Juniori!KC15</f>
        <v>0</v>
      </c>
      <c r="KD94" s="131">
        <f>Juniori!KD15</f>
        <v>0</v>
      </c>
      <c r="KE94" s="131">
        <f>Juniori!KE15</f>
        <v>0</v>
      </c>
      <c r="KF94" s="131">
        <f>Juniori!KF15</f>
        <v>0</v>
      </c>
      <c r="KG94" s="131">
        <f>Juniori!KG15</f>
        <v>0</v>
      </c>
      <c r="KH94" s="131">
        <f>Juniori!KH15</f>
        <v>0</v>
      </c>
      <c r="KI94" s="131">
        <f>Juniori!KI15</f>
        <v>0</v>
      </c>
      <c r="KJ94" s="131">
        <f>Juniori!KJ15</f>
        <v>0</v>
      </c>
      <c r="KK94" s="131">
        <f>Juniori!KK15</f>
        <v>0</v>
      </c>
      <c r="KL94" s="131">
        <f>Juniori!KL15</f>
        <v>0</v>
      </c>
      <c r="KM94" s="131">
        <f>Juniori!KM15</f>
        <v>0</v>
      </c>
      <c r="KN94" s="131">
        <f>Juniori!KN15</f>
        <v>0</v>
      </c>
      <c r="KO94" s="131">
        <f>Juniori!KO15</f>
        <v>0</v>
      </c>
      <c r="KP94" s="131">
        <f>Juniori!KP15</f>
        <v>0</v>
      </c>
      <c r="KQ94" s="131">
        <f>Juniori!KQ15</f>
        <v>0</v>
      </c>
      <c r="KR94" s="131">
        <f>Juniori!KR15</f>
        <v>0</v>
      </c>
      <c r="KS94" s="131">
        <f>Juniori!KS15</f>
        <v>0</v>
      </c>
      <c r="KT94" s="131">
        <f>Juniori!KT15</f>
        <v>0</v>
      </c>
      <c r="KU94" s="131">
        <f>Juniori!KU15</f>
        <v>0</v>
      </c>
      <c r="KV94" s="131">
        <f>Juniori!KV15</f>
        <v>0</v>
      </c>
      <c r="KW94" s="131">
        <f>Juniori!KW15</f>
        <v>0</v>
      </c>
      <c r="KX94" s="131">
        <f>Juniori!KX15</f>
        <v>0</v>
      </c>
      <c r="KY94" s="131">
        <f>Juniori!KY15</f>
        <v>0</v>
      </c>
      <c r="KZ94" s="131">
        <f>Juniori!KZ15</f>
        <v>0</v>
      </c>
      <c r="LA94" s="131">
        <f>Juniori!LA15</f>
        <v>0</v>
      </c>
      <c r="LB94" s="131">
        <f>Juniori!LB15</f>
        <v>0</v>
      </c>
      <c r="LC94" s="131">
        <f>Juniori!LC15</f>
        <v>0</v>
      </c>
      <c r="LD94" s="131">
        <f>Juniori!LD15</f>
        <v>0</v>
      </c>
      <c r="LE94" s="131">
        <f>Juniori!LE15</f>
        <v>0</v>
      </c>
      <c r="LF94" s="131">
        <f>Juniori!LF15</f>
        <v>0</v>
      </c>
      <c r="LG94" s="131">
        <f>Juniori!LG15</f>
        <v>0</v>
      </c>
      <c r="LH94" s="131">
        <f>Juniori!LH15</f>
        <v>0</v>
      </c>
      <c r="LI94" s="131">
        <f>Juniori!LI15</f>
        <v>0</v>
      </c>
      <c r="LJ94" s="131">
        <f>Juniori!LJ15</f>
        <v>0</v>
      </c>
      <c r="LK94" s="131">
        <f>Juniori!LK15</f>
        <v>0</v>
      </c>
      <c r="LL94" s="131">
        <f>Juniori!LL15</f>
        <v>0</v>
      </c>
      <c r="LM94" s="131">
        <f>Juniori!LM15</f>
        <v>0</v>
      </c>
      <c r="LN94" s="131">
        <f>Juniori!LN15</f>
        <v>0</v>
      </c>
      <c r="LO94" s="131">
        <f>Juniori!LO15</f>
        <v>0</v>
      </c>
      <c r="LP94" s="131">
        <f>Juniori!LP15</f>
        <v>0</v>
      </c>
      <c r="LQ94" s="131">
        <f>Juniori!LQ15</f>
        <v>0</v>
      </c>
      <c r="LR94" s="131">
        <f>Juniori!LR15</f>
        <v>0</v>
      </c>
      <c r="LS94" s="131">
        <f>Juniori!LS15</f>
        <v>0</v>
      </c>
      <c r="LT94" s="131">
        <f>Juniori!LT15</f>
        <v>0</v>
      </c>
      <c r="LU94" s="131">
        <f>Juniori!LU15</f>
        <v>0</v>
      </c>
      <c r="LV94" s="131">
        <f>Juniori!LV15</f>
        <v>0</v>
      </c>
      <c r="LW94" s="131">
        <f>Juniori!LW15</f>
        <v>0</v>
      </c>
      <c r="LX94" s="131">
        <f>Juniori!LX15</f>
        <v>0</v>
      </c>
      <c r="LY94" s="131">
        <f>Juniori!LY15</f>
        <v>0</v>
      </c>
      <c r="LZ94" s="131">
        <f>Juniori!LZ15</f>
        <v>0</v>
      </c>
      <c r="MA94" s="131">
        <f>Juniori!MA15</f>
        <v>0</v>
      </c>
      <c r="MB94" s="131">
        <f>Juniori!MB15</f>
        <v>0</v>
      </c>
      <c r="MC94" s="131">
        <f>Juniori!MC15</f>
        <v>0</v>
      </c>
      <c r="MD94" s="131">
        <f>Juniori!MD15</f>
        <v>0</v>
      </c>
      <c r="ME94" s="131">
        <f>Juniori!ME15</f>
        <v>0</v>
      </c>
    </row>
    <row r="95" spans="1:343" s="1" customFormat="1" ht="18" customHeight="1" x14ac:dyDescent="0.2">
      <c r="A95" s="12">
        <v>82</v>
      </c>
      <c r="B95" s="11" t="s">
        <v>468</v>
      </c>
      <c r="C95" s="1">
        <v>9584</v>
      </c>
      <c r="D95" s="1">
        <v>2010</v>
      </c>
      <c r="E95" t="s">
        <v>144</v>
      </c>
      <c r="F95" s="1">
        <v>5486</v>
      </c>
      <c r="G95" s="1" t="s">
        <v>224</v>
      </c>
      <c r="H95" t="s">
        <v>146</v>
      </c>
      <c r="I95" s="1">
        <v>10</v>
      </c>
      <c r="J95" s="12">
        <f>Tabuľka3[[#This Row],[Stĺpec9]]</f>
        <v>10</v>
      </c>
      <c r="K95" s="131">
        <f>'Mladí jazdci'!K9</f>
        <v>0</v>
      </c>
      <c r="L95" s="131">
        <f>'Mladí jazdci'!L9</f>
        <v>0</v>
      </c>
      <c r="M95" s="131">
        <f>'Mladí jazdci'!M9</f>
        <v>0</v>
      </c>
      <c r="N95" s="131">
        <f>'Mladí jazdci'!N9</f>
        <v>0</v>
      </c>
      <c r="O95" s="131">
        <f>'Mladí jazdci'!O9</f>
        <v>0</v>
      </c>
      <c r="P95" s="131">
        <f>'Mladí jazdci'!P9</f>
        <v>0</v>
      </c>
      <c r="Q95" s="131">
        <f>'Mladí jazdci'!Q9</f>
        <v>0</v>
      </c>
      <c r="R95" s="131">
        <f>'Mladí jazdci'!R9</f>
        <v>0</v>
      </c>
      <c r="S95" s="131">
        <f>'Mladí jazdci'!S9</f>
        <v>0</v>
      </c>
      <c r="T95" s="131">
        <f>'Mladí jazdci'!T9</f>
        <v>0</v>
      </c>
      <c r="U95" s="131">
        <f>'Mladí jazdci'!U9</f>
        <v>0</v>
      </c>
      <c r="V95" s="131">
        <f>'Mladí jazdci'!V9</f>
        <v>0</v>
      </c>
      <c r="W95" s="131">
        <f>'Mladí jazdci'!W9</f>
        <v>0</v>
      </c>
      <c r="X95" s="131">
        <f>'Mladí jazdci'!X9</f>
        <v>0</v>
      </c>
      <c r="Y95" s="131">
        <f>'Mladí jazdci'!Y9</f>
        <v>0</v>
      </c>
      <c r="Z95" s="131">
        <f>'Mladí jazdci'!Z9</f>
        <v>0</v>
      </c>
      <c r="AA95" s="131">
        <f>'Mladí jazdci'!AA9</f>
        <v>0</v>
      </c>
      <c r="AB95" s="131">
        <f>'Mladí jazdci'!AB9</f>
        <v>0</v>
      </c>
      <c r="AC95" s="131">
        <f>'Mladí jazdci'!AC9</f>
        <v>0</v>
      </c>
      <c r="AD95" s="131">
        <f>'Mladí jazdci'!AD9</f>
        <v>0</v>
      </c>
      <c r="AE95" s="131">
        <f>'Mladí jazdci'!AE9</f>
        <v>0</v>
      </c>
      <c r="AF95" s="131">
        <f>'Mladí jazdci'!AF9</f>
        <v>0</v>
      </c>
      <c r="AG95" s="131">
        <f>'Mladí jazdci'!AG9</f>
        <v>0</v>
      </c>
      <c r="AH95" s="131">
        <f>'Mladí jazdci'!AH9</f>
        <v>0</v>
      </c>
      <c r="AI95" s="131">
        <f>'Mladí jazdci'!AI9</f>
        <v>0</v>
      </c>
      <c r="AJ95" s="131">
        <f>'Mladí jazdci'!AJ9</f>
        <v>0</v>
      </c>
      <c r="AK95" s="131">
        <f>'Mladí jazdci'!AK9</f>
        <v>0</v>
      </c>
      <c r="AL95" s="131">
        <f>'Mladí jazdci'!AL9</f>
        <v>0</v>
      </c>
      <c r="AM95" s="131">
        <f>'Mladí jazdci'!AM9</f>
        <v>0</v>
      </c>
      <c r="AN95" s="131">
        <f>'Mladí jazdci'!AN9</f>
        <v>0</v>
      </c>
      <c r="AO95" s="131">
        <f>'Mladí jazdci'!AO9</f>
        <v>0</v>
      </c>
      <c r="AP95" s="131">
        <f>'Mladí jazdci'!AP9</f>
        <v>0</v>
      </c>
      <c r="AQ95" s="131">
        <f>'Mladí jazdci'!AQ9</f>
        <v>0</v>
      </c>
      <c r="AR95" s="131">
        <f>'Mladí jazdci'!AR9</f>
        <v>0</v>
      </c>
      <c r="AS95" s="131">
        <f>'Mladí jazdci'!AS9</f>
        <v>0</v>
      </c>
      <c r="AT95" s="131">
        <f>'Mladí jazdci'!AT9</f>
        <v>0</v>
      </c>
      <c r="AU95" s="131">
        <f>'Mladí jazdci'!AU9</f>
        <v>0</v>
      </c>
      <c r="AV95" s="131">
        <f>'Mladí jazdci'!AV9</f>
        <v>0</v>
      </c>
      <c r="AW95" s="131">
        <f>'Mladí jazdci'!AW9</f>
        <v>0</v>
      </c>
      <c r="AX95" s="131">
        <f>'Mladí jazdci'!AX9</f>
        <v>0</v>
      </c>
      <c r="AY95" s="131">
        <f>'Mladí jazdci'!AY9</f>
        <v>0</v>
      </c>
      <c r="AZ95" s="131">
        <f>'Mladí jazdci'!AZ9</f>
        <v>0</v>
      </c>
      <c r="BA95" s="131">
        <f>'Mladí jazdci'!BA9</f>
        <v>0</v>
      </c>
      <c r="BB95" s="131">
        <f>'Mladí jazdci'!BB9</f>
        <v>0</v>
      </c>
      <c r="BC95" s="131">
        <f>'Mladí jazdci'!BC9</f>
        <v>0</v>
      </c>
      <c r="BD95" s="131">
        <f>'Mladí jazdci'!BD9</f>
        <v>0</v>
      </c>
      <c r="BE95" s="131">
        <f>'Mladí jazdci'!BE9</f>
        <v>0</v>
      </c>
      <c r="BF95" s="131">
        <f>'Mladí jazdci'!BF9</f>
        <v>0</v>
      </c>
      <c r="BG95" s="131">
        <f>'Mladí jazdci'!BG9</f>
        <v>0</v>
      </c>
      <c r="BH95" s="131">
        <f>'Mladí jazdci'!BH9</f>
        <v>0</v>
      </c>
      <c r="BI95" s="131">
        <f>'Mladí jazdci'!BI9</f>
        <v>0</v>
      </c>
      <c r="BJ95" s="131">
        <f>'Mladí jazdci'!BJ9</f>
        <v>0</v>
      </c>
      <c r="BK95" s="131">
        <f>'Mladí jazdci'!BK9</f>
        <v>0</v>
      </c>
      <c r="BL95" s="131">
        <f>'Mladí jazdci'!BL9</f>
        <v>0</v>
      </c>
      <c r="BM95" s="131">
        <f>'Mladí jazdci'!BM9</f>
        <v>0</v>
      </c>
      <c r="BN95" s="131">
        <f>'Mladí jazdci'!BN9</f>
        <v>0</v>
      </c>
      <c r="BO95" s="131">
        <f>'Mladí jazdci'!BO9</f>
        <v>0</v>
      </c>
      <c r="BP95" s="131">
        <f>'Mladí jazdci'!BP9</f>
        <v>0</v>
      </c>
      <c r="BQ95" s="131">
        <f>'Mladí jazdci'!BQ9</f>
        <v>0</v>
      </c>
      <c r="BR95" s="131">
        <f>'Mladí jazdci'!BR9</f>
        <v>0</v>
      </c>
      <c r="BS95" s="131">
        <f>'Mladí jazdci'!BS9</f>
        <v>0</v>
      </c>
      <c r="BT95" s="131">
        <f>'Mladí jazdci'!BT9</f>
        <v>0</v>
      </c>
      <c r="BU95" s="131">
        <f>'Mladí jazdci'!BU9</f>
        <v>0</v>
      </c>
      <c r="BV95" s="131">
        <f>'Mladí jazdci'!BV9</f>
        <v>0</v>
      </c>
      <c r="BW95" s="131">
        <f>'Mladí jazdci'!BW9</f>
        <v>0</v>
      </c>
      <c r="BX95" s="131">
        <f>'Mladí jazdci'!BX9</f>
        <v>0</v>
      </c>
      <c r="BY95" s="131">
        <f>'Mladí jazdci'!BY9</f>
        <v>0</v>
      </c>
      <c r="BZ95" s="131">
        <f>'Mladí jazdci'!BZ9</f>
        <v>0</v>
      </c>
      <c r="CA95" s="131">
        <f>'Mladí jazdci'!CA9</f>
        <v>0</v>
      </c>
      <c r="CB95" s="131">
        <f>'Mladí jazdci'!CB9</f>
        <v>0</v>
      </c>
      <c r="CC95" s="131">
        <f>'Mladí jazdci'!CC9</f>
        <v>0</v>
      </c>
      <c r="CD95" s="131">
        <f>'Mladí jazdci'!CD9</f>
        <v>0</v>
      </c>
      <c r="CE95" s="131">
        <f>'Mladí jazdci'!CE9</f>
        <v>0</v>
      </c>
      <c r="CF95" s="131">
        <f>'Mladí jazdci'!CF9</f>
        <v>0</v>
      </c>
      <c r="CG95" s="131">
        <f>'Mladí jazdci'!CG9</f>
        <v>0</v>
      </c>
      <c r="CH95" s="131">
        <f>'Mladí jazdci'!CH9</f>
        <v>0</v>
      </c>
      <c r="CI95" s="131">
        <f>'Mladí jazdci'!CI9</f>
        <v>0</v>
      </c>
      <c r="CJ95" s="131">
        <f>'Mladí jazdci'!CJ9</f>
        <v>0</v>
      </c>
      <c r="CK95" s="131">
        <f>'Mladí jazdci'!CK9</f>
        <v>0</v>
      </c>
      <c r="CL95" s="131">
        <f>'Mladí jazdci'!CL9</f>
        <v>0</v>
      </c>
      <c r="CM95" s="131">
        <f>'Mladí jazdci'!CM9</f>
        <v>0</v>
      </c>
      <c r="CN95" s="131">
        <f>'Mladí jazdci'!CN9</f>
        <v>0</v>
      </c>
      <c r="CO95" s="131">
        <f>'Mladí jazdci'!CO9</f>
        <v>0</v>
      </c>
      <c r="CP95" s="131">
        <f>'Mladí jazdci'!CP9</f>
        <v>0</v>
      </c>
      <c r="CQ95" s="131">
        <f>'Mladí jazdci'!CQ9</f>
        <v>0</v>
      </c>
      <c r="CR95" s="131">
        <f>'Mladí jazdci'!CR9</f>
        <v>0</v>
      </c>
      <c r="CS95" s="131">
        <f>'Mladí jazdci'!CS9</f>
        <v>0</v>
      </c>
      <c r="CT95" s="131">
        <f>'Mladí jazdci'!CT9</f>
        <v>0</v>
      </c>
      <c r="CU95" s="131">
        <f>'Mladí jazdci'!CU9</f>
        <v>0</v>
      </c>
      <c r="CV95" s="131">
        <f>'Mladí jazdci'!CV9</f>
        <v>0</v>
      </c>
      <c r="CW95" s="131">
        <f>'Mladí jazdci'!CW9</f>
        <v>0</v>
      </c>
      <c r="CX95" s="131">
        <f>'Mladí jazdci'!CX9</f>
        <v>0</v>
      </c>
      <c r="CY95" s="131">
        <f>'Mladí jazdci'!CY9</f>
        <v>0</v>
      </c>
      <c r="CZ95" s="131">
        <f>'Mladí jazdci'!CZ9</f>
        <v>0</v>
      </c>
      <c r="DA95" s="131">
        <f>'Mladí jazdci'!DA9</f>
        <v>0</v>
      </c>
      <c r="DB95" s="131">
        <f>'Mladí jazdci'!DB9</f>
        <v>0</v>
      </c>
      <c r="DC95" s="131">
        <f>'Mladí jazdci'!DC9</f>
        <v>0</v>
      </c>
      <c r="DD95" s="131">
        <f>'Mladí jazdci'!DD9</f>
        <v>0</v>
      </c>
      <c r="DE95" s="131">
        <f>'Mladí jazdci'!DE9</f>
        <v>0</v>
      </c>
      <c r="DF95" s="131">
        <f>'Mladí jazdci'!DF9</f>
        <v>0</v>
      </c>
      <c r="DG95" s="131">
        <f>'Mladí jazdci'!DG9</f>
        <v>0</v>
      </c>
      <c r="DH95" s="131">
        <f>'Mladí jazdci'!DH9</f>
        <v>0</v>
      </c>
      <c r="DI95" s="131">
        <f>'Mladí jazdci'!DI9</f>
        <v>0</v>
      </c>
      <c r="DJ95" s="131">
        <f>'Mladí jazdci'!DJ9</f>
        <v>0</v>
      </c>
      <c r="DK95" s="131">
        <f>'Mladí jazdci'!DK9</f>
        <v>0</v>
      </c>
      <c r="DL95" s="131">
        <f>'Mladí jazdci'!DL9</f>
        <v>0</v>
      </c>
      <c r="DM95" s="131">
        <f>'Mladí jazdci'!DM9</f>
        <v>0</v>
      </c>
      <c r="DN95" s="131">
        <f>'Mladí jazdci'!DN9</f>
        <v>0</v>
      </c>
      <c r="DO95" s="131">
        <f>'Mladí jazdci'!DO9</f>
        <v>0</v>
      </c>
      <c r="DP95" s="131">
        <f>'Mladí jazdci'!DP9</f>
        <v>0</v>
      </c>
      <c r="DQ95" s="131">
        <f>'Mladí jazdci'!DQ9</f>
        <v>0</v>
      </c>
      <c r="DR95" s="131">
        <f>'Mladí jazdci'!DR9</f>
        <v>0</v>
      </c>
      <c r="DS95" s="131">
        <f>'Mladí jazdci'!DS9</f>
        <v>0</v>
      </c>
      <c r="DT95" s="131">
        <f>'Mladí jazdci'!DT9</f>
        <v>0</v>
      </c>
      <c r="DU95" s="131">
        <f>'Mladí jazdci'!DU9</f>
        <v>0</v>
      </c>
      <c r="DV95" s="131">
        <f>'Mladí jazdci'!DV9</f>
        <v>0</v>
      </c>
      <c r="DW95" s="131">
        <f>'Mladí jazdci'!DW9</f>
        <v>0</v>
      </c>
      <c r="DX95" s="131">
        <f>'Mladí jazdci'!DX9</f>
        <v>0</v>
      </c>
      <c r="DY95" s="131">
        <f>'Mladí jazdci'!DY9</f>
        <v>0</v>
      </c>
      <c r="DZ95" s="131">
        <f>'Mladí jazdci'!DZ9</f>
        <v>0</v>
      </c>
      <c r="EA95" s="131">
        <f>'Mladí jazdci'!EA9</f>
        <v>0</v>
      </c>
      <c r="EB95" s="131">
        <f>'Mladí jazdci'!EB9</f>
        <v>0</v>
      </c>
      <c r="EC95" s="131">
        <f>'Mladí jazdci'!EC9</f>
        <v>0</v>
      </c>
      <c r="ED95" s="131">
        <f>'Mladí jazdci'!ED9</f>
        <v>0</v>
      </c>
      <c r="EE95" s="131">
        <f>'Mladí jazdci'!EE9</f>
        <v>0</v>
      </c>
      <c r="EF95" s="131">
        <f>'Mladí jazdci'!EF9</f>
        <v>0</v>
      </c>
      <c r="EG95" s="131">
        <f>'Mladí jazdci'!EG9</f>
        <v>0</v>
      </c>
      <c r="EH95" s="131">
        <f>'Mladí jazdci'!EH9</f>
        <v>0</v>
      </c>
      <c r="EI95" s="131">
        <f>'Mladí jazdci'!EI9</f>
        <v>0</v>
      </c>
      <c r="EJ95" s="131">
        <f>'Mladí jazdci'!EJ9</f>
        <v>0</v>
      </c>
      <c r="EK95" s="131">
        <f>'Mladí jazdci'!EK9</f>
        <v>0</v>
      </c>
      <c r="EL95" s="131">
        <f>'Mladí jazdci'!EL9</f>
        <v>0</v>
      </c>
      <c r="EM95" s="131">
        <f>'Mladí jazdci'!EM9</f>
        <v>0</v>
      </c>
      <c r="EN95" s="131">
        <f>'Mladí jazdci'!EN9</f>
        <v>0</v>
      </c>
      <c r="EO95" s="131">
        <f>'Mladí jazdci'!EO9</f>
        <v>0</v>
      </c>
      <c r="EP95" s="131">
        <f>'Mladí jazdci'!EP9</f>
        <v>0</v>
      </c>
      <c r="EQ95" s="131">
        <f>'Mladí jazdci'!EQ9</f>
        <v>0</v>
      </c>
      <c r="ER95" s="131">
        <f>'Mladí jazdci'!ER9</f>
        <v>0</v>
      </c>
      <c r="ES95" s="131">
        <f>'Mladí jazdci'!ES9</f>
        <v>0</v>
      </c>
      <c r="ET95" s="131">
        <f>'Mladí jazdci'!ET9</f>
        <v>0</v>
      </c>
      <c r="EU95" s="131">
        <f>'Mladí jazdci'!EU9</f>
        <v>0</v>
      </c>
      <c r="EV95" s="131">
        <f>'Mladí jazdci'!EV9</f>
        <v>0</v>
      </c>
      <c r="EW95" s="131">
        <f>'Mladí jazdci'!EW9</f>
        <v>0</v>
      </c>
      <c r="EX95" s="131">
        <f>'Mladí jazdci'!EX9</f>
        <v>0</v>
      </c>
      <c r="EY95" s="131">
        <f>'Mladí jazdci'!EY9</f>
        <v>0</v>
      </c>
      <c r="EZ95" s="131">
        <f>'Mladí jazdci'!EZ9</f>
        <v>0</v>
      </c>
      <c r="FA95" s="131">
        <f>'Mladí jazdci'!FA9</f>
        <v>0</v>
      </c>
      <c r="FB95" s="131">
        <f>'Mladí jazdci'!FB9</f>
        <v>0</v>
      </c>
      <c r="FC95" s="131">
        <f>'Mladí jazdci'!FC9</f>
        <v>0</v>
      </c>
      <c r="FD95" s="131">
        <f>'Mladí jazdci'!FD9</f>
        <v>0</v>
      </c>
      <c r="FE95" s="131">
        <f>'Mladí jazdci'!FE9</f>
        <v>0</v>
      </c>
      <c r="FF95" s="131">
        <f>'Mladí jazdci'!FF9</f>
        <v>0</v>
      </c>
      <c r="FG95" s="131">
        <f>'Mladí jazdci'!FG9</f>
        <v>0</v>
      </c>
      <c r="FH95" s="131">
        <f>'Mladí jazdci'!FH9</f>
        <v>0</v>
      </c>
      <c r="FI95" s="131">
        <f>'Mladí jazdci'!FI9</f>
        <v>0</v>
      </c>
      <c r="FJ95" s="131">
        <f>'Mladí jazdci'!FJ9</f>
        <v>0</v>
      </c>
      <c r="FK95" s="131">
        <f>'Mladí jazdci'!FK9</f>
        <v>0</v>
      </c>
      <c r="FL95" s="131">
        <f>'Mladí jazdci'!FL9</f>
        <v>0</v>
      </c>
      <c r="FM95" s="131">
        <f>'Mladí jazdci'!FM9</f>
        <v>0</v>
      </c>
      <c r="FN95" s="131">
        <f>'Mladí jazdci'!FN9</f>
        <v>0</v>
      </c>
      <c r="FO95" s="131">
        <f>'Mladí jazdci'!FO9</f>
        <v>0</v>
      </c>
      <c r="FP95" s="131">
        <f>'Mladí jazdci'!FP9</f>
        <v>0</v>
      </c>
      <c r="FQ95" s="131">
        <f>'Mladí jazdci'!FQ9</f>
        <v>0</v>
      </c>
      <c r="FR95" s="131">
        <f>'Mladí jazdci'!FR9</f>
        <v>0</v>
      </c>
      <c r="FS95" s="131">
        <f>'Mladí jazdci'!FS9</f>
        <v>0</v>
      </c>
      <c r="FT95" s="131">
        <f>'Mladí jazdci'!FT9</f>
        <v>0</v>
      </c>
      <c r="FU95" s="131">
        <f>'Mladí jazdci'!FU9</f>
        <v>0</v>
      </c>
      <c r="FV95" s="131">
        <f>'Mladí jazdci'!FV9</f>
        <v>0</v>
      </c>
      <c r="FW95" s="131">
        <f>'Mladí jazdci'!FW9</f>
        <v>0</v>
      </c>
      <c r="FX95" s="131">
        <f>'Mladí jazdci'!FX9</f>
        <v>10</v>
      </c>
      <c r="FY95" s="131">
        <f>'Mladí jazdci'!FY9</f>
        <v>0</v>
      </c>
      <c r="FZ95" s="131">
        <f>'Mladí jazdci'!FZ9</f>
        <v>0</v>
      </c>
      <c r="GA95" s="131">
        <f>'Mladí jazdci'!GA9</f>
        <v>0</v>
      </c>
      <c r="GB95" s="131">
        <f>'Mladí jazdci'!GB9</f>
        <v>0</v>
      </c>
      <c r="GC95" s="131" t="str">
        <f>'Mladí jazdci'!GC9</f>
        <v>x</v>
      </c>
      <c r="GD95" s="131">
        <f>'Mladí jazdci'!GD9</f>
        <v>0</v>
      </c>
      <c r="GE95" s="131">
        <f>'Mladí jazdci'!GE9</f>
        <v>0</v>
      </c>
      <c r="GF95" s="131">
        <f>'Mladí jazdci'!GF9</f>
        <v>0</v>
      </c>
      <c r="GG95" s="131">
        <f>'Mladí jazdci'!GG9</f>
        <v>0</v>
      </c>
      <c r="GH95" s="131">
        <f>'Mladí jazdci'!GH9</f>
        <v>0</v>
      </c>
      <c r="GI95" s="131">
        <f>'Mladí jazdci'!GI9</f>
        <v>0</v>
      </c>
      <c r="GJ95" s="131">
        <f>'Mladí jazdci'!GJ9</f>
        <v>0</v>
      </c>
      <c r="GK95" s="131">
        <f>'Mladí jazdci'!GK9</f>
        <v>0</v>
      </c>
      <c r="GL95" s="131">
        <f>'Mladí jazdci'!GL9</f>
        <v>0</v>
      </c>
      <c r="GM95" s="131">
        <f>'Mladí jazdci'!GM9</f>
        <v>0</v>
      </c>
      <c r="GN95" s="131">
        <f>'Mladí jazdci'!GN9</f>
        <v>0</v>
      </c>
      <c r="GO95" s="131">
        <f>'Mladí jazdci'!GO9</f>
        <v>0</v>
      </c>
      <c r="GP95" s="131">
        <f>'Mladí jazdci'!GP9</f>
        <v>0</v>
      </c>
      <c r="GQ95" s="131">
        <f>'Mladí jazdci'!GQ9</f>
        <v>0</v>
      </c>
      <c r="GR95" s="131">
        <f>'Mladí jazdci'!GR9</f>
        <v>0</v>
      </c>
      <c r="GS95" s="131">
        <f>'Mladí jazdci'!GS9</f>
        <v>0</v>
      </c>
      <c r="GT95" s="131">
        <f>'Mladí jazdci'!GT9</f>
        <v>0</v>
      </c>
      <c r="GU95" s="131">
        <f>'Mladí jazdci'!GU9</f>
        <v>0</v>
      </c>
      <c r="GV95" s="131">
        <f>'Mladí jazdci'!GV9</f>
        <v>0</v>
      </c>
      <c r="GW95" s="131">
        <f>'Mladí jazdci'!GW9</f>
        <v>0</v>
      </c>
      <c r="GX95" s="131">
        <f>'Mladí jazdci'!GX9</f>
        <v>0</v>
      </c>
      <c r="GY95" s="131">
        <f>'Mladí jazdci'!GY9</f>
        <v>0</v>
      </c>
      <c r="GZ95" s="131">
        <f>'Mladí jazdci'!GZ9</f>
        <v>0</v>
      </c>
      <c r="HA95" s="131">
        <f>'Mladí jazdci'!HA9</f>
        <v>0</v>
      </c>
      <c r="HB95" s="131">
        <f>'Mladí jazdci'!HB9</f>
        <v>0</v>
      </c>
      <c r="HC95" s="131">
        <f>'Mladí jazdci'!HC9</f>
        <v>0</v>
      </c>
      <c r="HD95" s="131">
        <f>'Mladí jazdci'!HD9</f>
        <v>0</v>
      </c>
      <c r="HE95" s="131">
        <f>'Mladí jazdci'!HE9</f>
        <v>0</v>
      </c>
      <c r="HF95" s="131">
        <f>'Mladí jazdci'!HF9</f>
        <v>0</v>
      </c>
      <c r="HG95" s="131">
        <f>'Mladí jazdci'!HG9</f>
        <v>0</v>
      </c>
      <c r="HH95" s="131">
        <f>'Mladí jazdci'!HH9</f>
        <v>0</v>
      </c>
      <c r="HI95" s="131">
        <f>'Mladí jazdci'!HI9</f>
        <v>0</v>
      </c>
      <c r="HJ95" s="131">
        <f>'Mladí jazdci'!HJ9</f>
        <v>0</v>
      </c>
      <c r="HK95" s="131">
        <f>'Mladí jazdci'!HK9</f>
        <v>0</v>
      </c>
      <c r="HL95" s="131">
        <f>'Mladí jazdci'!HL9</f>
        <v>0</v>
      </c>
      <c r="HM95" s="131">
        <f>'Mladí jazdci'!HM9</f>
        <v>0</v>
      </c>
      <c r="HN95" s="131">
        <f>'Mladí jazdci'!HN9</f>
        <v>0</v>
      </c>
      <c r="HO95" s="131">
        <f>'Mladí jazdci'!HO9</f>
        <v>0</v>
      </c>
      <c r="HP95" s="131">
        <f>'Mladí jazdci'!HP9</f>
        <v>0</v>
      </c>
      <c r="HQ95" s="131">
        <f>'Mladí jazdci'!HQ9</f>
        <v>0</v>
      </c>
      <c r="HR95" s="131">
        <f>'Mladí jazdci'!HR9</f>
        <v>0</v>
      </c>
      <c r="HS95" s="131">
        <f>'Mladí jazdci'!HS9</f>
        <v>0</v>
      </c>
      <c r="HT95" s="131">
        <f>'Mladí jazdci'!HT9</f>
        <v>0</v>
      </c>
      <c r="HU95" s="131">
        <f>'Mladí jazdci'!HU9</f>
        <v>0</v>
      </c>
      <c r="HV95" s="131">
        <f>'Mladí jazdci'!HV9</f>
        <v>0</v>
      </c>
      <c r="HW95" s="131">
        <f>'Mladí jazdci'!HW9</f>
        <v>0</v>
      </c>
      <c r="HX95" s="131">
        <f>'Mladí jazdci'!HX9</f>
        <v>0</v>
      </c>
      <c r="HY95" s="131">
        <f>'Mladí jazdci'!HY9</f>
        <v>0</v>
      </c>
      <c r="HZ95" s="131">
        <f>'Mladí jazdci'!HZ9</f>
        <v>0</v>
      </c>
      <c r="IA95" s="131">
        <f>'Mladí jazdci'!IA9</f>
        <v>0</v>
      </c>
      <c r="IB95" s="131">
        <f>'Mladí jazdci'!IB9</f>
        <v>0</v>
      </c>
      <c r="IC95" s="131">
        <f>'Mladí jazdci'!IC9</f>
        <v>0</v>
      </c>
      <c r="ID95" s="131">
        <f>'Mladí jazdci'!ID9</f>
        <v>0</v>
      </c>
      <c r="IE95" s="131">
        <f>'Mladí jazdci'!IE9</f>
        <v>0</v>
      </c>
      <c r="IF95" s="131">
        <f>'Mladí jazdci'!IF9</f>
        <v>0</v>
      </c>
      <c r="IG95" s="131">
        <f>'Mladí jazdci'!IG9</f>
        <v>0</v>
      </c>
      <c r="IH95" s="131">
        <f>'Mladí jazdci'!IH9</f>
        <v>0</v>
      </c>
      <c r="II95" s="131">
        <f>'Mladí jazdci'!II9</f>
        <v>0</v>
      </c>
      <c r="IJ95" s="131">
        <f>'Mladí jazdci'!IJ9</f>
        <v>0</v>
      </c>
      <c r="IK95" s="131">
        <f>'Mladí jazdci'!IK9</f>
        <v>0</v>
      </c>
      <c r="IL95" s="131">
        <f>'Mladí jazdci'!IL9</f>
        <v>0</v>
      </c>
      <c r="IM95" s="131">
        <f>'Mladí jazdci'!IM9</f>
        <v>0</v>
      </c>
      <c r="IN95" s="131">
        <f>'Mladí jazdci'!IN9</f>
        <v>0</v>
      </c>
      <c r="IO95" s="131">
        <f>'Mladí jazdci'!IO9</f>
        <v>0</v>
      </c>
      <c r="IP95" s="131">
        <f>'Mladí jazdci'!IP9</f>
        <v>0</v>
      </c>
      <c r="IQ95" s="131">
        <f>'Mladí jazdci'!IQ9</f>
        <v>0</v>
      </c>
      <c r="IR95" s="131">
        <f>'Mladí jazdci'!IR9</f>
        <v>0</v>
      </c>
      <c r="IS95" s="131">
        <f>'Mladí jazdci'!IS9</f>
        <v>0</v>
      </c>
      <c r="IT95" s="131">
        <f>'Mladí jazdci'!IT9</f>
        <v>0</v>
      </c>
      <c r="IU95" s="131">
        <f>'Mladí jazdci'!IU9</f>
        <v>0</v>
      </c>
      <c r="IV95" s="131">
        <f>'Mladí jazdci'!IV9</f>
        <v>0</v>
      </c>
      <c r="IW95" s="131">
        <f>'Mladí jazdci'!IW9</f>
        <v>0</v>
      </c>
      <c r="IX95" s="131">
        <f>'Mladí jazdci'!IX9</f>
        <v>0</v>
      </c>
      <c r="IY95" s="131">
        <f>'Mladí jazdci'!IY9</f>
        <v>0</v>
      </c>
      <c r="IZ95" s="131">
        <f>'Mladí jazdci'!IZ9</f>
        <v>0</v>
      </c>
      <c r="JA95" s="131">
        <f>'Mladí jazdci'!JA9</f>
        <v>0</v>
      </c>
      <c r="JB95" s="131">
        <f>'Mladí jazdci'!JB9</f>
        <v>0</v>
      </c>
      <c r="JC95" s="131">
        <f>'Mladí jazdci'!JC9</f>
        <v>0</v>
      </c>
      <c r="JD95" s="131">
        <f>'Mladí jazdci'!JD9</f>
        <v>0</v>
      </c>
      <c r="JE95" s="131">
        <f>'Mladí jazdci'!JE9</f>
        <v>0</v>
      </c>
      <c r="JF95" s="131">
        <f>'Mladí jazdci'!JF9</f>
        <v>0</v>
      </c>
      <c r="JG95" s="131">
        <f>'Mladí jazdci'!JG9</f>
        <v>0</v>
      </c>
      <c r="JH95" s="131">
        <f>'Mladí jazdci'!JH9</f>
        <v>0</v>
      </c>
      <c r="JI95" s="131">
        <f>'Mladí jazdci'!JI9</f>
        <v>0</v>
      </c>
      <c r="JJ95" s="131">
        <f>'Mladí jazdci'!JJ9</f>
        <v>0</v>
      </c>
      <c r="JK95" s="131">
        <f>'Mladí jazdci'!JK9</f>
        <v>0</v>
      </c>
      <c r="JL95" s="131">
        <f>'Mladí jazdci'!JL9</f>
        <v>0</v>
      </c>
      <c r="JM95" s="131">
        <f>'Mladí jazdci'!JM9</f>
        <v>0</v>
      </c>
      <c r="JN95" s="131">
        <f>'Mladí jazdci'!JN9</f>
        <v>0</v>
      </c>
      <c r="JO95" s="131">
        <f>'Mladí jazdci'!JO9</f>
        <v>0</v>
      </c>
      <c r="JP95" s="131">
        <f>'Mladí jazdci'!JP9</f>
        <v>0</v>
      </c>
      <c r="JQ95" s="131">
        <f>'Mladí jazdci'!JQ9</f>
        <v>0</v>
      </c>
      <c r="JR95" s="131">
        <f>'Mladí jazdci'!JR9</f>
        <v>0</v>
      </c>
      <c r="JS95" s="131">
        <f>'Mladí jazdci'!JS9</f>
        <v>0</v>
      </c>
      <c r="JT95" s="131">
        <f>'Mladí jazdci'!JT9</f>
        <v>0</v>
      </c>
      <c r="JU95" s="131">
        <f>'Mladí jazdci'!JU9</f>
        <v>0</v>
      </c>
      <c r="JV95" s="131">
        <f>'Mladí jazdci'!JV9</f>
        <v>0</v>
      </c>
      <c r="JW95" s="131">
        <f>'Mladí jazdci'!JW9</f>
        <v>0</v>
      </c>
      <c r="JX95" s="131">
        <f>'Mladí jazdci'!JX9</f>
        <v>0</v>
      </c>
      <c r="JY95" s="131">
        <f>'Mladí jazdci'!JY9</f>
        <v>0</v>
      </c>
      <c r="JZ95" s="131">
        <f>'Mladí jazdci'!JZ9</f>
        <v>0</v>
      </c>
      <c r="KA95" s="131">
        <f>'Mladí jazdci'!KA9</f>
        <v>0</v>
      </c>
      <c r="KB95" s="131">
        <f>'Mladí jazdci'!KB9</f>
        <v>0</v>
      </c>
      <c r="KC95" s="131">
        <f>'Mladí jazdci'!KC9</f>
        <v>0</v>
      </c>
      <c r="KD95" s="131">
        <f>'Mladí jazdci'!KD9</f>
        <v>0</v>
      </c>
      <c r="KE95" s="131">
        <f>'Mladí jazdci'!KE9</f>
        <v>0</v>
      </c>
      <c r="KF95" s="131">
        <f>'Mladí jazdci'!KF9</f>
        <v>0</v>
      </c>
      <c r="KG95" s="131">
        <f>'Mladí jazdci'!KG9</f>
        <v>0</v>
      </c>
      <c r="KH95" s="131">
        <f>'Mladí jazdci'!KH9</f>
        <v>0</v>
      </c>
      <c r="KI95" s="131">
        <f>'Mladí jazdci'!KI9</f>
        <v>0</v>
      </c>
      <c r="KJ95" s="131">
        <f>'Mladí jazdci'!KJ9</f>
        <v>0</v>
      </c>
      <c r="KK95" s="131">
        <f>'Mladí jazdci'!KK9</f>
        <v>0</v>
      </c>
      <c r="KL95" s="131">
        <f>'Mladí jazdci'!KL9</f>
        <v>0</v>
      </c>
      <c r="KM95" s="131">
        <f>'Mladí jazdci'!KM9</f>
        <v>0</v>
      </c>
      <c r="KN95" s="131">
        <f>'Mladí jazdci'!KN9</f>
        <v>0</v>
      </c>
      <c r="KO95" s="131">
        <f>'Mladí jazdci'!KO9</f>
        <v>0</v>
      </c>
      <c r="KP95" s="131">
        <f>'Mladí jazdci'!KP9</f>
        <v>0</v>
      </c>
      <c r="KQ95" s="131">
        <f>'Mladí jazdci'!KQ9</f>
        <v>0</v>
      </c>
      <c r="KR95" s="131">
        <f>'Mladí jazdci'!KR9</f>
        <v>0</v>
      </c>
      <c r="KS95" s="131">
        <f>'Mladí jazdci'!KS9</f>
        <v>0</v>
      </c>
      <c r="KT95" s="131">
        <f>'Mladí jazdci'!KT9</f>
        <v>0</v>
      </c>
      <c r="KU95" s="131">
        <f>'Mladí jazdci'!KU9</f>
        <v>0</v>
      </c>
      <c r="KV95" s="131">
        <f>'Mladí jazdci'!KV9</f>
        <v>0</v>
      </c>
      <c r="KW95" s="131">
        <f>'Mladí jazdci'!KW9</f>
        <v>0</v>
      </c>
      <c r="KX95" s="131">
        <f>'Mladí jazdci'!KX9</f>
        <v>0</v>
      </c>
      <c r="KY95" s="131">
        <f>'Mladí jazdci'!KY9</f>
        <v>0</v>
      </c>
      <c r="KZ95" s="131">
        <f>'Mladí jazdci'!KZ9</f>
        <v>0</v>
      </c>
      <c r="LA95" s="131">
        <f>'Mladí jazdci'!LA9</f>
        <v>0</v>
      </c>
      <c r="LB95" s="131">
        <f>'Mladí jazdci'!LB9</f>
        <v>0</v>
      </c>
      <c r="LC95" s="131">
        <f>'Mladí jazdci'!LC9</f>
        <v>0</v>
      </c>
      <c r="LD95" s="131">
        <f>'Mladí jazdci'!LD9</f>
        <v>0</v>
      </c>
      <c r="LE95" s="131">
        <f>'Mladí jazdci'!LE9</f>
        <v>0</v>
      </c>
      <c r="LF95" s="131">
        <f>'Mladí jazdci'!LF9</f>
        <v>0</v>
      </c>
      <c r="LG95" s="131">
        <f>'Mladí jazdci'!LG9</f>
        <v>0</v>
      </c>
      <c r="LH95" s="131">
        <f>'Mladí jazdci'!LH9</f>
        <v>0</v>
      </c>
      <c r="LI95" s="131">
        <f>'Mladí jazdci'!LI9</f>
        <v>0</v>
      </c>
      <c r="LJ95" s="131">
        <f>'Mladí jazdci'!LJ9</f>
        <v>0</v>
      </c>
      <c r="LK95" s="131">
        <f>'Mladí jazdci'!LK9</f>
        <v>0</v>
      </c>
      <c r="LL95" s="131">
        <f>'Mladí jazdci'!LL9</f>
        <v>0</v>
      </c>
      <c r="LM95" s="131">
        <f>'Mladí jazdci'!LM9</f>
        <v>0</v>
      </c>
      <c r="LN95" s="131">
        <f>'Mladí jazdci'!LN9</f>
        <v>0</v>
      </c>
      <c r="LO95" s="131">
        <f>'Mladí jazdci'!LO9</f>
        <v>0</v>
      </c>
      <c r="LP95" s="131">
        <f>'Mladí jazdci'!LP9</f>
        <v>0</v>
      </c>
      <c r="LQ95" s="131">
        <f>'Mladí jazdci'!LQ9</f>
        <v>0</v>
      </c>
      <c r="LR95" s="131">
        <f>'Mladí jazdci'!LR9</f>
        <v>0</v>
      </c>
      <c r="LS95" s="131">
        <f>'Mladí jazdci'!LS9</f>
        <v>0</v>
      </c>
      <c r="LT95" s="131">
        <f>'Mladí jazdci'!LT9</f>
        <v>0</v>
      </c>
      <c r="LU95" s="131">
        <f>'Mladí jazdci'!LU9</f>
        <v>0</v>
      </c>
      <c r="LV95" s="131">
        <f>'Mladí jazdci'!LV9</f>
        <v>0</v>
      </c>
      <c r="LW95" s="131">
        <f>'Mladí jazdci'!LW9</f>
        <v>0</v>
      </c>
      <c r="LX95" s="131">
        <f>'Mladí jazdci'!LX9</f>
        <v>0</v>
      </c>
      <c r="LY95" s="131">
        <f>'Mladí jazdci'!LY9</f>
        <v>0</v>
      </c>
      <c r="LZ95" s="131">
        <f>'Mladí jazdci'!LZ9</f>
        <v>0</v>
      </c>
      <c r="MA95" s="131">
        <f>'Mladí jazdci'!MA9</f>
        <v>0</v>
      </c>
      <c r="MB95" s="131">
        <f>'Mladí jazdci'!MB9</f>
        <v>0</v>
      </c>
      <c r="MC95" s="131">
        <f>'Mladí jazdci'!MC9</f>
        <v>0</v>
      </c>
      <c r="MD95" s="131">
        <f>'Mladí jazdci'!MD9</f>
        <v>0</v>
      </c>
      <c r="ME95" s="131">
        <f>'Mladí jazdci'!ME9</f>
        <v>0</v>
      </c>
    </row>
    <row r="96" spans="1:343" s="1" customFormat="1" ht="18" customHeight="1" x14ac:dyDescent="0.2">
      <c r="A96" s="12">
        <v>83</v>
      </c>
      <c r="B96" s="11" t="s">
        <v>569</v>
      </c>
      <c r="C96" s="1">
        <v>12110</v>
      </c>
      <c r="E96" s="4" t="s">
        <v>568</v>
      </c>
      <c r="F96" s="1">
        <v>8989</v>
      </c>
      <c r="G96" s="9" t="s">
        <v>222</v>
      </c>
      <c r="H96" s="4" t="s">
        <v>570</v>
      </c>
      <c r="I96" s="1">
        <f>SUM(K96:ME96)</f>
        <v>9</v>
      </c>
      <c r="J96" s="39">
        <f>Tabuľka3[[#This Row],[Stĺpec9]]</f>
        <v>9</v>
      </c>
      <c r="K96" s="131">
        <f>Seniori!K63</f>
        <v>0</v>
      </c>
      <c r="L96" s="131">
        <f>Seniori!L63</f>
        <v>0</v>
      </c>
      <c r="M96" s="131">
        <f>Seniori!M63</f>
        <v>0</v>
      </c>
      <c r="N96" s="131">
        <f>Seniori!N63</f>
        <v>0</v>
      </c>
      <c r="O96" s="131">
        <f>Seniori!O63</f>
        <v>0</v>
      </c>
      <c r="P96" s="131">
        <f>Seniori!P63</f>
        <v>0</v>
      </c>
      <c r="Q96" s="131">
        <f>Seniori!Q63</f>
        <v>0</v>
      </c>
      <c r="R96" s="131">
        <f>Seniori!R63</f>
        <v>0</v>
      </c>
      <c r="S96" s="131">
        <f>Seniori!S63</f>
        <v>0</v>
      </c>
      <c r="T96" s="131">
        <f>Seniori!T63</f>
        <v>0</v>
      </c>
      <c r="U96" s="131">
        <f>Seniori!U63</f>
        <v>0</v>
      </c>
      <c r="V96" s="131">
        <f>Seniori!V63</f>
        <v>0</v>
      </c>
      <c r="W96" s="131">
        <f>Seniori!W63</f>
        <v>0</v>
      </c>
      <c r="X96" s="131">
        <f>Seniori!X63</f>
        <v>0</v>
      </c>
      <c r="Y96" s="131">
        <f>Seniori!Y63</f>
        <v>0</v>
      </c>
      <c r="Z96" s="131">
        <f>Seniori!Z63</f>
        <v>0</v>
      </c>
      <c r="AA96" s="131">
        <f>Seniori!AA63</f>
        <v>0</v>
      </c>
      <c r="AB96" s="131">
        <f>Seniori!AB63</f>
        <v>0</v>
      </c>
      <c r="AC96" s="131">
        <f>Seniori!AC63</f>
        <v>0</v>
      </c>
      <c r="AD96" s="131">
        <f>Seniori!AD63</f>
        <v>0</v>
      </c>
      <c r="AE96" s="131">
        <f>Seniori!AE63</f>
        <v>0</v>
      </c>
      <c r="AF96" s="131">
        <f>Seniori!AF63</f>
        <v>0</v>
      </c>
      <c r="AG96" s="131">
        <f>Seniori!AG63</f>
        <v>0</v>
      </c>
      <c r="AH96" s="131">
        <f>Seniori!AH63</f>
        <v>0</v>
      </c>
      <c r="AI96" s="131">
        <f>Seniori!AI63</f>
        <v>0</v>
      </c>
      <c r="AJ96" s="131">
        <f>Seniori!AJ63</f>
        <v>0</v>
      </c>
      <c r="AK96" s="131">
        <f>Seniori!AK63</f>
        <v>0</v>
      </c>
      <c r="AL96" s="131">
        <f>Seniori!AL63</f>
        <v>0</v>
      </c>
      <c r="AM96" s="131">
        <f>Seniori!AM63</f>
        <v>0</v>
      </c>
      <c r="AN96" s="131">
        <f>Seniori!AN63</f>
        <v>0</v>
      </c>
      <c r="AO96" s="131">
        <f>Seniori!AO63</f>
        <v>0</v>
      </c>
      <c r="AP96" s="131">
        <f>Seniori!AP63</f>
        <v>0</v>
      </c>
      <c r="AQ96" s="131">
        <f>Seniori!AQ63</f>
        <v>0</v>
      </c>
      <c r="AR96" s="131">
        <f>Seniori!AR63</f>
        <v>0</v>
      </c>
      <c r="AS96" s="131">
        <f>Seniori!AS63</f>
        <v>0</v>
      </c>
      <c r="AT96" s="131">
        <f>Seniori!AT63</f>
        <v>0</v>
      </c>
      <c r="AU96" s="131">
        <f>Seniori!AU63</f>
        <v>0</v>
      </c>
      <c r="AV96" s="131">
        <f>Seniori!AV63</f>
        <v>0</v>
      </c>
      <c r="AW96" s="131">
        <f>Seniori!AW63</f>
        <v>0</v>
      </c>
      <c r="AX96" s="131">
        <f>Seniori!AX63</f>
        <v>0</v>
      </c>
      <c r="AY96" s="131">
        <f>Seniori!AY63</f>
        <v>0</v>
      </c>
      <c r="AZ96" s="131">
        <f>Seniori!AZ63</f>
        <v>0</v>
      </c>
      <c r="BA96" s="131">
        <f>Seniori!BA63</f>
        <v>0</v>
      </c>
      <c r="BB96" s="131">
        <f>Seniori!BB63</f>
        <v>0</v>
      </c>
      <c r="BC96" s="131">
        <f>Seniori!BC63</f>
        <v>0</v>
      </c>
      <c r="BD96" s="131">
        <f>Seniori!BD63</f>
        <v>0</v>
      </c>
      <c r="BE96" s="131">
        <f>Seniori!BE63</f>
        <v>0</v>
      </c>
      <c r="BF96" s="131">
        <f>Seniori!BF63</f>
        <v>0</v>
      </c>
      <c r="BG96" s="131">
        <f>Seniori!BG63</f>
        <v>0</v>
      </c>
      <c r="BH96" s="131">
        <f>Seniori!BH63</f>
        <v>0</v>
      </c>
      <c r="BI96" s="131">
        <f>Seniori!BI63</f>
        <v>0</v>
      </c>
      <c r="BJ96" s="131">
        <f>Seniori!BJ63</f>
        <v>0</v>
      </c>
      <c r="BK96" s="131">
        <f>Seniori!BK63</f>
        <v>0</v>
      </c>
      <c r="BL96" s="131">
        <f>Seniori!BL63</f>
        <v>0</v>
      </c>
      <c r="BM96" s="131">
        <f>Seniori!BM63</f>
        <v>0</v>
      </c>
      <c r="BN96" s="131">
        <f>Seniori!BN63</f>
        <v>0</v>
      </c>
      <c r="BO96" s="131">
        <f>Seniori!BO63</f>
        <v>0</v>
      </c>
      <c r="BP96" s="131">
        <f>Seniori!BP63</f>
        <v>0</v>
      </c>
      <c r="BQ96" s="131">
        <f>Seniori!BQ63</f>
        <v>0</v>
      </c>
      <c r="BR96" s="131">
        <f>Seniori!BR63</f>
        <v>0</v>
      </c>
      <c r="BS96" s="131">
        <f>Seniori!BS63</f>
        <v>0</v>
      </c>
      <c r="BT96" s="131">
        <f>Seniori!BT63</f>
        <v>0</v>
      </c>
      <c r="BU96" s="131">
        <f>Seniori!BU63</f>
        <v>0</v>
      </c>
      <c r="BV96" s="131">
        <f>Seniori!BV63</f>
        <v>0</v>
      </c>
      <c r="BW96" s="131">
        <f>Seniori!BW63</f>
        <v>0</v>
      </c>
      <c r="BX96" s="131">
        <f>Seniori!BX63</f>
        <v>0</v>
      </c>
      <c r="BY96" s="131">
        <f>Seniori!BY63</f>
        <v>0</v>
      </c>
      <c r="BZ96" s="131">
        <f>Seniori!BZ63</f>
        <v>0</v>
      </c>
      <c r="CA96" s="131">
        <f>Seniori!CA63</f>
        <v>0</v>
      </c>
      <c r="CB96" s="131">
        <f>Seniori!CB63</f>
        <v>0</v>
      </c>
      <c r="CC96" s="131">
        <f>Seniori!CC63</f>
        <v>0</v>
      </c>
      <c r="CD96" s="131">
        <f>Seniori!CD63</f>
        <v>0</v>
      </c>
      <c r="CE96" s="131">
        <f>Seniori!CE63</f>
        <v>0</v>
      </c>
      <c r="CF96" s="131">
        <f>Seniori!CF63</f>
        <v>0</v>
      </c>
      <c r="CG96" s="131">
        <f>Seniori!CG63</f>
        <v>0</v>
      </c>
      <c r="CH96" s="131">
        <f>Seniori!CH63</f>
        <v>0</v>
      </c>
      <c r="CI96" s="131">
        <f>Seniori!CI63</f>
        <v>0</v>
      </c>
      <c r="CJ96" s="131">
        <f>Seniori!CJ63</f>
        <v>0</v>
      </c>
      <c r="CK96" s="131">
        <f>Seniori!CK63</f>
        <v>0</v>
      </c>
      <c r="CL96" s="131">
        <f>Seniori!CL63</f>
        <v>0</v>
      </c>
      <c r="CM96" s="131">
        <f>Seniori!CM63</f>
        <v>0</v>
      </c>
      <c r="CN96" s="131">
        <f>Seniori!CN63</f>
        <v>0</v>
      </c>
      <c r="CO96" s="131">
        <f>Seniori!CO63</f>
        <v>0</v>
      </c>
      <c r="CP96" s="131">
        <f>Seniori!CP63</f>
        <v>0</v>
      </c>
      <c r="CQ96" s="131">
        <f>Seniori!CQ63</f>
        <v>0</v>
      </c>
      <c r="CR96" s="131">
        <f>Seniori!CR63</f>
        <v>0</v>
      </c>
      <c r="CS96" s="131">
        <f>Seniori!CS63</f>
        <v>0</v>
      </c>
      <c r="CT96" s="131">
        <f>Seniori!CT63</f>
        <v>0</v>
      </c>
      <c r="CU96" s="131">
        <f>Seniori!CU63</f>
        <v>0</v>
      </c>
      <c r="CV96" s="131">
        <f>Seniori!CV63</f>
        <v>0</v>
      </c>
      <c r="CW96" s="131">
        <f>Seniori!CW63</f>
        <v>0</v>
      </c>
      <c r="CX96" s="131">
        <f>Seniori!CX63</f>
        <v>0</v>
      </c>
      <c r="CY96" s="131">
        <f>Seniori!CY63</f>
        <v>0</v>
      </c>
      <c r="CZ96" s="131">
        <f>Seniori!CZ63</f>
        <v>0</v>
      </c>
      <c r="DA96" s="131">
        <f>Seniori!DA63</f>
        <v>0</v>
      </c>
      <c r="DB96" s="131">
        <f>Seniori!DB63</f>
        <v>0</v>
      </c>
      <c r="DC96" s="131">
        <f>Seniori!DC63</f>
        <v>0</v>
      </c>
      <c r="DD96" s="131">
        <f>Seniori!DD63</f>
        <v>0</v>
      </c>
      <c r="DE96" s="131">
        <f>Seniori!DE63</f>
        <v>0</v>
      </c>
      <c r="DF96" s="131">
        <f>Seniori!DF63</f>
        <v>0</v>
      </c>
      <c r="DG96" s="131">
        <f>Seniori!DG63</f>
        <v>0</v>
      </c>
      <c r="DH96" s="131">
        <f>Seniori!DH63</f>
        <v>0</v>
      </c>
      <c r="DI96" s="131">
        <f>Seniori!DI63</f>
        <v>0</v>
      </c>
      <c r="DJ96" s="131">
        <f>Seniori!DJ63</f>
        <v>0</v>
      </c>
      <c r="DK96" s="131">
        <f>Seniori!DK63</f>
        <v>0</v>
      </c>
      <c r="DL96" s="131">
        <f>Seniori!DL63</f>
        <v>0</v>
      </c>
      <c r="DM96" s="131">
        <f>Seniori!DM63</f>
        <v>0</v>
      </c>
      <c r="DN96" s="131">
        <f>Seniori!DN63</f>
        <v>0</v>
      </c>
      <c r="DO96" s="131">
        <f>Seniori!DO63</f>
        <v>0</v>
      </c>
      <c r="DP96" s="131">
        <f>Seniori!DP63</f>
        <v>0</v>
      </c>
      <c r="DQ96" s="131">
        <f>Seniori!DQ63</f>
        <v>0</v>
      </c>
      <c r="DR96" s="131">
        <f>Seniori!DR63</f>
        <v>0</v>
      </c>
      <c r="DS96" s="131">
        <f>Seniori!DS63</f>
        <v>0</v>
      </c>
      <c r="DT96" s="131">
        <f>Seniori!DT63</f>
        <v>0</v>
      </c>
      <c r="DU96" s="131">
        <f>Seniori!DU63</f>
        <v>0</v>
      </c>
      <c r="DV96" s="131">
        <f>Seniori!DV63</f>
        <v>0</v>
      </c>
      <c r="DW96" s="131">
        <f>Seniori!DW63</f>
        <v>0</v>
      </c>
      <c r="DX96" s="131">
        <f>Seniori!DX63</f>
        <v>0</v>
      </c>
      <c r="DY96" s="131">
        <f>Seniori!DY63</f>
        <v>0</v>
      </c>
      <c r="DZ96" s="131">
        <f>Seniori!DZ63</f>
        <v>0</v>
      </c>
      <c r="EA96" s="131">
        <f>Seniori!EA63</f>
        <v>0</v>
      </c>
      <c r="EB96" s="131">
        <f>Seniori!EB63</f>
        <v>0</v>
      </c>
      <c r="EC96" s="131">
        <f>Seniori!EC63</f>
        <v>0</v>
      </c>
      <c r="ED96" s="131">
        <f>Seniori!ED63</f>
        <v>0</v>
      </c>
      <c r="EE96" s="131">
        <f>Seniori!EE63</f>
        <v>0</v>
      </c>
      <c r="EF96" s="131">
        <f>Seniori!EF63</f>
        <v>0</v>
      </c>
      <c r="EG96" s="131">
        <f>Seniori!EG63</f>
        <v>0</v>
      </c>
      <c r="EH96" s="131">
        <f>Seniori!EH63</f>
        <v>0</v>
      </c>
      <c r="EI96" s="131">
        <f>Seniori!EI63</f>
        <v>0</v>
      </c>
      <c r="EJ96" s="131">
        <f>Seniori!EJ63</f>
        <v>0</v>
      </c>
      <c r="EK96" s="131">
        <f>Seniori!EK63</f>
        <v>0</v>
      </c>
      <c r="EL96" s="131">
        <f>Seniori!EL63</f>
        <v>0</v>
      </c>
      <c r="EM96" s="131">
        <f>Seniori!EM63</f>
        <v>0</v>
      </c>
      <c r="EN96" s="131">
        <f>Seniori!EN63</f>
        <v>0</v>
      </c>
      <c r="EO96" s="131">
        <f>Seniori!EO63</f>
        <v>0</v>
      </c>
      <c r="EP96" s="131">
        <f>Seniori!EP63</f>
        <v>0</v>
      </c>
      <c r="EQ96" s="131">
        <f>Seniori!EQ63</f>
        <v>0</v>
      </c>
      <c r="ER96" s="131">
        <f>Seniori!ER63</f>
        <v>0</v>
      </c>
      <c r="ES96" s="131">
        <f>Seniori!ES63</f>
        <v>0</v>
      </c>
      <c r="ET96" s="131">
        <f>Seniori!ET63</f>
        <v>0</v>
      </c>
      <c r="EU96" s="131">
        <f>Seniori!EU63</f>
        <v>0</v>
      </c>
      <c r="EV96" s="131">
        <f>Seniori!EV63</f>
        <v>0</v>
      </c>
      <c r="EW96" s="131">
        <f>Seniori!EW63</f>
        <v>0</v>
      </c>
      <c r="EX96" s="131">
        <f>Seniori!EX63</f>
        <v>0</v>
      </c>
      <c r="EY96" s="131">
        <f>Seniori!EY63</f>
        <v>0</v>
      </c>
      <c r="EZ96" s="131">
        <f>Seniori!EZ63</f>
        <v>0</v>
      </c>
      <c r="FA96" s="131">
        <f>Seniori!FA63</f>
        <v>0</v>
      </c>
      <c r="FB96" s="131">
        <f>Seniori!FB63</f>
        <v>0</v>
      </c>
      <c r="FC96" s="131">
        <f>Seniori!FC63</f>
        <v>0</v>
      </c>
      <c r="FD96" s="131">
        <f>Seniori!FD63</f>
        <v>0</v>
      </c>
      <c r="FE96" s="131">
        <f>Seniori!FE63</f>
        <v>0</v>
      </c>
      <c r="FF96" s="131">
        <f>Seniori!FF63</f>
        <v>0</v>
      </c>
      <c r="FG96" s="131">
        <f>Seniori!FG63</f>
        <v>0</v>
      </c>
      <c r="FH96" s="131">
        <f>Seniori!FH63</f>
        <v>0</v>
      </c>
      <c r="FI96" s="131">
        <f>Seniori!FI63</f>
        <v>0</v>
      </c>
      <c r="FJ96" s="131">
        <f>Seniori!FJ63</f>
        <v>0</v>
      </c>
      <c r="FK96" s="131">
        <f>Seniori!FK63</f>
        <v>0</v>
      </c>
      <c r="FL96" s="131">
        <f>Seniori!FL63</f>
        <v>0</v>
      </c>
      <c r="FM96" s="131">
        <f>Seniori!FM63</f>
        <v>0</v>
      </c>
      <c r="FN96" s="131">
        <f>Seniori!FN63</f>
        <v>0</v>
      </c>
      <c r="FO96" s="131">
        <f>Seniori!FO63</f>
        <v>0</v>
      </c>
      <c r="FP96" s="131">
        <f>Seniori!FP63</f>
        <v>0</v>
      </c>
      <c r="FQ96" s="131">
        <f>Seniori!FQ63</f>
        <v>0</v>
      </c>
      <c r="FR96" s="131">
        <f>Seniori!FR63</f>
        <v>0</v>
      </c>
      <c r="FS96" s="131">
        <f>Seniori!FS63</f>
        <v>0</v>
      </c>
      <c r="FT96" s="131">
        <f>Seniori!FT63</f>
        <v>0</v>
      </c>
      <c r="FU96" s="131">
        <f>Seniori!FU63</f>
        <v>0</v>
      </c>
      <c r="FV96" s="131">
        <f>Seniori!FV63</f>
        <v>0</v>
      </c>
      <c r="FW96" s="131">
        <f>Seniori!FW63</f>
        <v>0</v>
      </c>
      <c r="FX96" s="131">
        <f>Seniori!FX63</f>
        <v>0</v>
      </c>
      <c r="FY96" s="131">
        <f>Seniori!FY63</f>
        <v>0</v>
      </c>
      <c r="FZ96" s="131">
        <f>Seniori!FZ63</f>
        <v>0</v>
      </c>
      <c r="GA96" s="131">
        <f>Seniori!GA63</f>
        <v>0</v>
      </c>
      <c r="GB96" s="131">
        <f>Seniori!GB63</f>
        <v>0</v>
      </c>
      <c r="GC96" s="131">
        <f>Seniori!GC63</f>
        <v>0</v>
      </c>
      <c r="GD96" s="131">
        <f>Seniori!GD63</f>
        <v>0</v>
      </c>
      <c r="GE96" s="131">
        <f>Seniori!GE63</f>
        <v>0</v>
      </c>
      <c r="GF96" s="131">
        <f>Seniori!GF63</f>
        <v>0</v>
      </c>
      <c r="GG96" s="131">
        <f>Seniori!GG63</f>
        <v>0</v>
      </c>
      <c r="GH96" s="131">
        <f>Seniori!GH63</f>
        <v>0</v>
      </c>
      <c r="GI96" s="131">
        <f>Seniori!GI63</f>
        <v>0</v>
      </c>
      <c r="GJ96" s="131">
        <f>Seniori!GJ63</f>
        <v>0</v>
      </c>
      <c r="GK96" s="131">
        <f>Seniori!GK63</f>
        <v>0</v>
      </c>
      <c r="GL96" s="131">
        <f>Seniori!GL63</f>
        <v>0</v>
      </c>
      <c r="GM96" s="131">
        <f>Seniori!GM63</f>
        <v>0</v>
      </c>
      <c r="GN96" s="131">
        <f>Seniori!GN63</f>
        <v>0</v>
      </c>
      <c r="GO96" s="131">
        <f>Seniori!GO63</f>
        <v>0</v>
      </c>
      <c r="GP96" s="131">
        <f>Seniori!GP63</f>
        <v>0</v>
      </c>
      <c r="GQ96" s="131">
        <f>Seniori!GQ63</f>
        <v>0</v>
      </c>
      <c r="GR96" s="131">
        <f>Seniori!GR63</f>
        <v>0</v>
      </c>
      <c r="GS96" s="131">
        <f>Seniori!GS63</f>
        <v>0</v>
      </c>
      <c r="GT96" s="131">
        <f>Seniori!GT63</f>
        <v>0</v>
      </c>
      <c r="GU96" s="131">
        <f>Seniori!GU63</f>
        <v>0</v>
      </c>
      <c r="GV96" s="131">
        <f>Seniori!GV63</f>
        <v>0</v>
      </c>
      <c r="GW96" s="131">
        <f>Seniori!GW63</f>
        <v>0</v>
      </c>
      <c r="GX96" s="131">
        <f>Seniori!GX63</f>
        <v>0</v>
      </c>
      <c r="GY96" s="131">
        <f>Seniori!GY63</f>
        <v>0</v>
      </c>
      <c r="GZ96" s="131">
        <f>Seniori!GZ63</f>
        <v>0</v>
      </c>
      <c r="HA96" s="131">
        <f>Seniori!HA63</f>
        <v>0</v>
      </c>
      <c r="HB96" s="131">
        <f>Seniori!HB63</f>
        <v>0</v>
      </c>
      <c r="HC96" s="131">
        <f>Seniori!HC63</f>
        <v>0</v>
      </c>
      <c r="HD96" s="131">
        <f>Seniori!HD63</f>
        <v>0</v>
      </c>
      <c r="HE96" s="131">
        <f>Seniori!HE63</f>
        <v>0</v>
      </c>
      <c r="HF96" s="131">
        <f>Seniori!HF63</f>
        <v>0</v>
      </c>
      <c r="HG96" s="131">
        <f>Seniori!HG63</f>
        <v>0</v>
      </c>
      <c r="HH96" s="131">
        <f>Seniori!HH63</f>
        <v>0</v>
      </c>
      <c r="HI96" s="131">
        <f>Seniori!HI63</f>
        <v>0</v>
      </c>
      <c r="HJ96" s="131">
        <f>Seniori!HJ63</f>
        <v>0</v>
      </c>
      <c r="HK96" s="131">
        <f>Seniori!HK63</f>
        <v>0</v>
      </c>
      <c r="HL96" s="131">
        <f>Seniori!HL63</f>
        <v>0</v>
      </c>
      <c r="HM96" s="131">
        <f>Seniori!HM63</f>
        <v>0</v>
      </c>
      <c r="HN96" s="131">
        <f>Seniori!HN63</f>
        <v>0</v>
      </c>
      <c r="HO96" s="131">
        <f>Seniori!HO63</f>
        <v>0</v>
      </c>
      <c r="HP96" s="131">
        <f>Seniori!HP63</f>
        <v>0</v>
      </c>
      <c r="HQ96" s="131">
        <f>Seniori!HQ63</f>
        <v>0</v>
      </c>
      <c r="HR96" s="131">
        <f>Seniori!HR63</f>
        <v>0</v>
      </c>
      <c r="HS96" s="131">
        <f>Seniori!HS63</f>
        <v>0</v>
      </c>
      <c r="HT96" s="131">
        <f>Seniori!HT63</f>
        <v>0</v>
      </c>
      <c r="HU96" s="131">
        <f>Seniori!HU63</f>
        <v>0</v>
      </c>
      <c r="HV96" s="131">
        <f>Seniori!HV63</f>
        <v>0</v>
      </c>
      <c r="HW96" s="131">
        <f>Seniori!HW63</f>
        <v>0</v>
      </c>
      <c r="HX96" s="131">
        <f>Seniori!HX63</f>
        <v>0</v>
      </c>
      <c r="HY96" s="131">
        <f>Seniori!HY63</f>
        <v>0</v>
      </c>
      <c r="HZ96" s="131">
        <f>Seniori!HZ63</f>
        <v>0</v>
      </c>
      <c r="IA96" s="131">
        <f>Seniori!IA63</f>
        <v>0</v>
      </c>
      <c r="IB96" s="131">
        <f>Seniori!IB63</f>
        <v>0</v>
      </c>
      <c r="IC96" s="131">
        <f>Seniori!IC63</f>
        <v>0</v>
      </c>
      <c r="ID96" s="131">
        <f>Seniori!ID63</f>
        <v>0</v>
      </c>
      <c r="IE96" s="131">
        <f>Seniori!IE63</f>
        <v>0</v>
      </c>
      <c r="IF96" s="131">
        <f>Seniori!IF63</f>
        <v>0</v>
      </c>
      <c r="IG96" s="131">
        <f>Seniori!IG63</f>
        <v>0</v>
      </c>
      <c r="IH96" s="131">
        <f>Seniori!IH63</f>
        <v>0</v>
      </c>
      <c r="II96" s="131">
        <f>Seniori!II63</f>
        <v>0</v>
      </c>
      <c r="IJ96" s="131">
        <f>Seniori!IJ63</f>
        <v>0</v>
      </c>
      <c r="IK96" s="131">
        <f>Seniori!IK63</f>
        <v>0</v>
      </c>
      <c r="IL96" s="131">
        <f>Seniori!IL63</f>
        <v>0</v>
      </c>
      <c r="IM96" s="131">
        <f>Seniori!IM63</f>
        <v>0</v>
      </c>
      <c r="IN96" s="131">
        <f>Seniori!IN63</f>
        <v>0</v>
      </c>
      <c r="IO96" s="131">
        <f>Seniori!IO63</f>
        <v>0</v>
      </c>
      <c r="IP96" s="131">
        <f>Seniori!IP63</f>
        <v>0</v>
      </c>
      <c r="IQ96" s="131">
        <f>Seniori!IQ63</f>
        <v>0</v>
      </c>
      <c r="IR96" s="131">
        <f>Seniori!IR63</f>
        <v>0</v>
      </c>
      <c r="IS96" s="131">
        <f>Seniori!IS63</f>
        <v>0</v>
      </c>
      <c r="IT96" s="131">
        <f>Seniori!IT63</f>
        <v>0</v>
      </c>
      <c r="IU96" s="131">
        <f>Seniori!IU63</f>
        <v>0</v>
      </c>
      <c r="IV96" s="131">
        <f>Seniori!IV63</f>
        <v>0</v>
      </c>
      <c r="IW96" s="131">
        <f>Seniori!IW63</f>
        <v>0</v>
      </c>
      <c r="IX96" s="131">
        <f>Seniori!IX63</f>
        <v>0</v>
      </c>
      <c r="IY96" s="131">
        <f>Seniori!IY63</f>
        <v>0</v>
      </c>
      <c r="IZ96" s="131">
        <f>Seniori!IZ63</f>
        <v>0</v>
      </c>
      <c r="JA96" s="131">
        <f>Seniori!JA63</f>
        <v>0</v>
      </c>
      <c r="JB96" s="131">
        <f>Seniori!JB63</f>
        <v>0</v>
      </c>
      <c r="JC96" s="131">
        <f>Seniori!JC63</f>
        <v>0</v>
      </c>
      <c r="JD96" s="131">
        <f>Seniori!JD63</f>
        <v>0</v>
      </c>
      <c r="JE96" s="131">
        <f>Seniori!JE63</f>
        <v>0</v>
      </c>
      <c r="JF96" s="131">
        <f>Seniori!JF63</f>
        <v>0</v>
      </c>
      <c r="JG96" s="131">
        <f>Seniori!JG63</f>
        <v>0</v>
      </c>
      <c r="JH96" s="131">
        <f>Seniori!JH63</f>
        <v>0</v>
      </c>
      <c r="JI96" s="131">
        <f>Seniori!JI63</f>
        <v>0</v>
      </c>
      <c r="JJ96" s="131">
        <f>Seniori!JJ63</f>
        <v>0</v>
      </c>
      <c r="JK96" s="131">
        <f>Seniori!JK63</f>
        <v>0</v>
      </c>
      <c r="JL96" s="131">
        <f>Seniori!JL63</f>
        <v>0</v>
      </c>
      <c r="JM96" s="131">
        <f>Seniori!JM63</f>
        <v>0</v>
      </c>
      <c r="JN96" s="131">
        <f>Seniori!JN63</f>
        <v>0</v>
      </c>
      <c r="JO96" s="131">
        <f>Seniori!JO63</f>
        <v>0</v>
      </c>
      <c r="JP96" s="131">
        <f>Seniori!JP63</f>
        <v>0</v>
      </c>
      <c r="JQ96" s="131">
        <f>Seniori!JQ63</f>
        <v>0</v>
      </c>
      <c r="JR96" s="131">
        <f>Seniori!JR63</f>
        <v>0</v>
      </c>
      <c r="JS96" s="131">
        <f>Seniori!JS63</f>
        <v>0</v>
      </c>
      <c r="JT96" s="131">
        <f>Seniori!JT63</f>
        <v>0</v>
      </c>
      <c r="JU96" s="131">
        <f>Seniori!JU63</f>
        <v>0</v>
      </c>
      <c r="JV96" s="131">
        <f>Seniori!JV63</f>
        <v>0</v>
      </c>
      <c r="JW96" s="131">
        <f>Seniori!JW63</f>
        <v>0</v>
      </c>
      <c r="JX96" s="131">
        <f>Seniori!JX63</f>
        <v>0</v>
      </c>
      <c r="JY96" s="131">
        <f>Seniori!JY63</f>
        <v>0</v>
      </c>
      <c r="JZ96" s="131">
        <f>Seniori!JZ63</f>
        <v>0</v>
      </c>
      <c r="KA96" s="131">
        <f>Seniori!KA63</f>
        <v>0</v>
      </c>
      <c r="KB96" s="131">
        <f>Seniori!KB63</f>
        <v>0</v>
      </c>
      <c r="KC96" s="131">
        <f>Seniori!KC63</f>
        <v>0</v>
      </c>
      <c r="KD96" s="131">
        <f>Seniori!KD63</f>
        <v>0</v>
      </c>
      <c r="KE96" s="131">
        <f>Seniori!KE63</f>
        <v>0</v>
      </c>
      <c r="KF96" s="131">
        <f>Seniori!KF63</f>
        <v>0</v>
      </c>
      <c r="KG96" s="131">
        <f>Seniori!KG63</f>
        <v>0</v>
      </c>
      <c r="KH96" s="131">
        <f>Seniori!KH63</f>
        <v>0</v>
      </c>
      <c r="KI96" s="131">
        <f>Seniori!KI63</f>
        <v>0</v>
      </c>
      <c r="KJ96" s="131">
        <f>Seniori!KJ63</f>
        <v>0</v>
      </c>
      <c r="KK96" s="131">
        <f>Seniori!KK63</f>
        <v>0</v>
      </c>
      <c r="KL96" s="131">
        <f>Seniori!KL63</f>
        <v>0</v>
      </c>
      <c r="KM96" s="131">
        <f>Seniori!KM63</f>
        <v>0</v>
      </c>
      <c r="KN96" s="131">
        <f>Seniori!KN63</f>
        <v>0</v>
      </c>
      <c r="KO96" s="131">
        <f>Seniori!KO63</f>
        <v>0</v>
      </c>
      <c r="KP96" s="131">
        <f>Seniori!KP63</f>
        <v>0</v>
      </c>
      <c r="KQ96" s="131">
        <f>Seniori!KQ63</f>
        <v>0</v>
      </c>
      <c r="KR96" s="131">
        <f>Seniori!KR63</f>
        <v>0</v>
      </c>
      <c r="KS96" s="131">
        <f>Seniori!KS63</f>
        <v>0</v>
      </c>
      <c r="KT96" s="131">
        <f>Seniori!KT63</f>
        <v>0</v>
      </c>
      <c r="KU96" s="131">
        <f>Seniori!KU63</f>
        <v>0</v>
      </c>
      <c r="KV96" s="131">
        <f>Seniori!KV63</f>
        <v>0</v>
      </c>
      <c r="KW96" s="131">
        <f>Seniori!KW63</f>
        <v>0</v>
      </c>
      <c r="KX96" s="131">
        <f>Seniori!KX63</f>
        <v>0</v>
      </c>
      <c r="KY96" s="131">
        <f>Seniori!KY63</f>
        <v>0</v>
      </c>
      <c r="KZ96" s="131">
        <f>Seniori!KZ63</f>
        <v>0</v>
      </c>
      <c r="LA96" s="131">
        <f>Seniori!LA63</f>
        <v>0</v>
      </c>
      <c r="LB96" s="131">
        <f>Seniori!LB63</f>
        <v>0</v>
      </c>
      <c r="LC96" s="131">
        <f>Seniori!LC63</f>
        <v>4</v>
      </c>
      <c r="LD96" s="131">
        <f>Seniori!LD63</f>
        <v>0</v>
      </c>
      <c r="LE96" s="131">
        <f>Seniori!LE63</f>
        <v>0</v>
      </c>
      <c r="LF96" s="131">
        <f>Seniori!LF63</f>
        <v>0</v>
      </c>
      <c r="LG96" s="131">
        <f>Seniori!LG63</f>
        <v>5</v>
      </c>
      <c r="LH96" s="131">
        <f>Seniori!LH63</f>
        <v>0</v>
      </c>
      <c r="LI96" s="131">
        <f>Seniori!LI63</f>
        <v>0</v>
      </c>
      <c r="LJ96" s="131">
        <f>Seniori!LJ63</f>
        <v>0</v>
      </c>
      <c r="LK96" s="131">
        <f>Seniori!LK63</f>
        <v>0</v>
      </c>
      <c r="LL96" s="131">
        <f>Seniori!LL63</f>
        <v>0</v>
      </c>
      <c r="LM96" s="131">
        <f>Seniori!LM63</f>
        <v>0</v>
      </c>
      <c r="LN96" s="131">
        <f>Seniori!LN63</f>
        <v>0</v>
      </c>
      <c r="LO96" s="131">
        <f>Seniori!LO63</f>
        <v>0</v>
      </c>
      <c r="LP96" s="131">
        <f>Seniori!LP63</f>
        <v>0</v>
      </c>
      <c r="LQ96" s="131">
        <f>Seniori!LQ63</f>
        <v>0</v>
      </c>
      <c r="LR96" s="131">
        <f>Seniori!LR63</f>
        <v>0</v>
      </c>
      <c r="LS96" s="131">
        <f>Seniori!LS63</f>
        <v>0</v>
      </c>
      <c r="LT96" s="131">
        <f>Seniori!LT63</f>
        <v>0</v>
      </c>
      <c r="LU96" s="131">
        <f>Seniori!LU63</f>
        <v>0</v>
      </c>
      <c r="LV96" s="131">
        <f>Seniori!LV63</f>
        <v>0</v>
      </c>
      <c r="LW96" s="131">
        <f>Seniori!LW63</f>
        <v>0</v>
      </c>
      <c r="LX96" s="131">
        <f>Seniori!LX63</f>
        <v>0</v>
      </c>
      <c r="LY96" s="131">
        <f>Seniori!LY63</f>
        <v>0</v>
      </c>
      <c r="LZ96" s="131">
        <f>Seniori!LZ63</f>
        <v>0</v>
      </c>
      <c r="MA96" s="131">
        <f>Seniori!MA63</f>
        <v>0</v>
      </c>
      <c r="MB96" s="131">
        <f>Seniori!MB63</f>
        <v>0</v>
      </c>
      <c r="MC96" s="131">
        <f>Seniori!MC63</f>
        <v>0</v>
      </c>
      <c r="MD96" s="131">
        <f>Seniori!MD63</f>
        <v>0</v>
      </c>
      <c r="ME96" s="131">
        <f>Seniori!ME63</f>
        <v>0</v>
      </c>
    </row>
    <row r="97" spans="1:343" s="1" customFormat="1" ht="18" customHeight="1" x14ac:dyDescent="0.2">
      <c r="A97" s="12">
        <v>83</v>
      </c>
      <c r="B97" s="11" t="s">
        <v>334</v>
      </c>
      <c r="C97" s="1">
        <v>11793</v>
      </c>
      <c r="E97" s="4" t="s">
        <v>333</v>
      </c>
      <c r="F97" s="1">
        <v>4582</v>
      </c>
      <c r="G97" s="9" t="s">
        <v>222</v>
      </c>
      <c r="H97" s="4" t="s">
        <v>64</v>
      </c>
      <c r="I97" s="1">
        <f>SUM(K97:ME97)</f>
        <v>9</v>
      </c>
      <c r="J97" s="12">
        <f>Tabuľka3[[#This Row],[Stĺpec9]]</f>
        <v>9</v>
      </c>
      <c r="K97" s="131">
        <f>Seniori!K70</f>
        <v>0</v>
      </c>
      <c r="L97" s="131">
        <f>Seniori!L70</f>
        <v>0</v>
      </c>
      <c r="M97" s="131">
        <f>Seniori!M70</f>
        <v>0</v>
      </c>
      <c r="N97" s="131">
        <f>Seniori!N70</f>
        <v>0</v>
      </c>
      <c r="O97" s="131">
        <f>Seniori!O70</f>
        <v>0</v>
      </c>
      <c r="P97" s="131">
        <f>Seniori!P70</f>
        <v>0</v>
      </c>
      <c r="Q97" s="131">
        <f>Seniori!Q70</f>
        <v>0</v>
      </c>
      <c r="R97" s="131">
        <f>Seniori!R70</f>
        <v>0</v>
      </c>
      <c r="S97" s="131">
        <f>Seniori!S70</f>
        <v>0</v>
      </c>
      <c r="T97" s="131">
        <f>Seniori!T70</f>
        <v>0</v>
      </c>
      <c r="U97" s="131">
        <f>Seniori!U70</f>
        <v>0</v>
      </c>
      <c r="V97" s="131">
        <f>Seniori!V70</f>
        <v>0</v>
      </c>
      <c r="W97" s="131">
        <f>Seniori!W70</f>
        <v>0</v>
      </c>
      <c r="X97" s="131">
        <f>Seniori!X70</f>
        <v>0</v>
      </c>
      <c r="Y97" s="131">
        <f>Seniori!Y70</f>
        <v>0</v>
      </c>
      <c r="Z97" s="131">
        <f>Seniori!Z70</f>
        <v>0</v>
      </c>
      <c r="AA97" s="131">
        <f>Seniori!AA70</f>
        <v>0</v>
      </c>
      <c r="AB97" s="131">
        <f>Seniori!AB70</f>
        <v>0</v>
      </c>
      <c r="AC97" s="131">
        <f>Seniori!AC70</f>
        <v>0</v>
      </c>
      <c r="AD97" s="131">
        <f>Seniori!AD70</f>
        <v>0</v>
      </c>
      <c r="AE97" s="131">
        <f>Seniori!AE70</f>
        <v>0</v>
      </c>
      <c r="AF97" s="131">
        <f>Seniori!AF70</f>
        <v>0</v>
      </c>
      <c r="AG97" s="131">
        <f>Seniori!AG70</f>
        <v>0</v>
      </c>
      <c r="AH97" s="131">
        <f>Seniori!AH70</f>
        <v>0</v>
      </c>
      <c r="AI97" s="131">
        <f>Seniori!AI70</f>
        <v>0</v>
      </c>
      <c r="AJ97" s="131">
        <f>Seniori!AJ70</f>
        <v>0</v>
      </c>
      <c r="AK97" s="131">
        <f>Seniori!AK70</f>
        <v>0</v>
      </c>
      <c r="AL97" s="131">
        <f>Seniori!AL70</f>
        <v>0</v>
      </c>
      <c r="AM97" s="131">
        <f>Seniori!AM70</f>
        <v>0</v>
      </c>
      <c r="AN97" s="131">
        <f>Seniori!AN70</f>
        <v>0</v>
      </c>
      <c r="AO97" s="131">
        <f>Seniori!AO70</f>
        <v>0</v>
      </c>
      <c r="AP97" s="131">
        <f>Seniori!AP70</f>
        <v>0</v>
      </c>
      <c r="AQ97" s="131">
        <f>Seniori!AQ70</f>
        <v>0</v>
      </c>
      <c r="AR97" s="131" t="str">
        <f>Seniori!AR70</f>
        <v>x</v>
      </c>
      <c r="AS97" s="131">
        <f>Seniori!AS70</f>
        <v>0</v>
      </c>
      <c r="AT97" s="131">
        <f>Seniori!AT70</f>
        <v>0</v>
      </c>
      <c r="AU97" s="131">
        <f>Seniori!AU70</f>
        <v>0</v>
      </c>
      <c r="AV97" s="131">
        <f>Seniori!AV70</f>
        <v>0</v>
      </c>
      <c r="AW97" s="131">
        <f>Seniori!AW70</f>
        <v>0</v>
      </c>
      <c r="AX97" s="131">
        <f>Seniori!AX70</f>
        <v>0</v>
      </c>
      <c r="AY97" s="131">
        <f>Seniori!AY70</f>
        <v>0</v>
      </c>
      <c r="AZ97" s="131">
        <f>Seniori!AZ70</f>
        <v>0</v>
      </c>
      <c r="BA97" s="131">
        <f>Seniori!BA70</f>
        <v>0</v>
      </c>
      <c r="BB97" s="131">
        <f>Seniori!BB70</f>
        <v>0</v>
      </c>
      <c r="BC97" s="131">
        <f>Seniori!BC70</f>
        <v>0</v>
      </c>
      <c r="BD97" s="131">
        <f>Seniori!BD70</f>
        <v>0</v>
      </c>
      <c r="BE97" s="131">
        <f>Seniori!BE70</f>
        <v>0</v>
      </c>
      <c r="BF97" s="131">
        <f>Seniori!BF70</f>
        <v>0</v>
      </c>
      <c r="BG97" s="131">
        <f>Seniori!BG70</f>
        <v>0</v>
      </c>
      <c r="BH97" s="131">
        <f>Seniori!BH70</f>
        <v>0</v>
      </c>
      <c r="BI97" s="131">
        <f>Seniori!BI70</f>
        <v>0</v>
      </c>
      <c r="BJ97" s="131">
        <f>Seniori!BJ70</f>
        <v>0</v>
      </c>
      <c r="BK97" s="131">
        <f>Seniori!BK70</f>
        <v>0</v>
      </c>
      <c r="BL97" s="131">
        <f>Seniori!BL70</f>
        <v>0</v>
      </c>
      <c r="BM97" s="131">
        <f>Seniori!BM70</f>
        <v>0</v>
      </c>
      <c r="BN97" s="131">
        <f>Seniori!BN70</f>
        <v>0</v>
      </c>
      <c r="BO97" s="131">
        <f>Seniori!BO70</f>
        <v>0</v>
      </c>
      <c r="BP97" s="131">
        <f>Seniori!BP70</f>
        <v>0</v>
      </c>
      <c r="BQ97" s="131">
        <f>Seniori!BQ70</f>
        <v>0</v>
      </c>
      <c r="BR97" s="131">
        <f>Seniori!BR70</f>
        <v>0</v>
      </c>
      <c r="BS97" s="131">
        <f>Seniori!BS70</f>
        <v>0</v>
      </c>
      <c r="BT97" s="131">
        <f>Seniori!BT70</f>
        <v>0</v>
      </c>
      <c r="BU97" s="131">
        <f>Seniori!BU70</f>
        <v>0</v>
      </c>
      <c r="BV97" s="131">
        <f>Seniori!BV70</f>
        <v>0</v>
      </c>
      <c r="BW97" s="131">
        <f>Seniori!BW70</f>
        <v>0</v>
      </c>
      <c r="BX97" s="131">
        <f>Seniori!BX70</f>
        <v>0</v>
      </c>
      <c r="BY97" s="131">
        <f>Seniori!BY70</f>
        <v>0</v>
      </c>
      <c r="BZ97" s="131">
        <f>Seniori!BZ70</f>
        <v>0</v>
      </c>
      <c r="CA97" s="131">
        <f>Seniori!CA70</f>
        <v>0</v>
      </c>
      <c r="CB97" s="131">
        <f>Seniori!CB70</f>
        <v>0</v>
      </c>
      <c r="CC97" s="131">
        <f>Seniori!CC70</f>
        <v>6</v>
      </c>
      <c r="CD97" s="131">
        <f>Seniori!CD70</f>
        <v>0</v>
      </c>
      <c r="CE97" s="131">
        <f>Seniori!CE70</f>
        <v>0</v>
      </c>
      <c r="CF97" s="131">
        <f>Seniori!CF70</f>
        <v>0</v>
      </c>
      <c r="CG97" s="131">
        <f>Seniori!CG70</f>
        <v>0</v>
      </c>
      <c r="CH97" s="131">
        <f>Seniori!CH70</f>
        <v>0</v>
      </c>
      <c r="CI97" s="131">
        <f>Seniori!CI70</f>
        <v>0</v>
      </c>
      <c r="CJ97" s="131">
        <f>Seniori!CJ70</f>
        <v>0</v>
      </c>
      <c r="CK97" s="131">
        <f>Seniori!CK70</f>
        <v>0</v>
      </c>
      <c r="CL97" s="131">
        <f>Seniori!CL70</f>
        <v>0</v>
      </c>
      <c r="CM97" s="131">
        <f>Seniori!CM70</f>
        <v>0</v>
      </c>
      <c r="CN97" s="131">
        <f>Seniori!CN70</f>
        <v>0</v>
      </c>
      <c r="CO97" s="131">
        <f>Seniori!CO70</f>
        <v>0</v>
      </c>
      <c r="CP97" s="131">
        <f>Seniori!CP70</f>
        <v>0</v>
      </c>
      <c r="CQ97" s="131">
        <f>Seniori!CQ70</f>
        <v>0</v>
      </c>
      <c r="CR97" s="131">
        <f>Seniori!CR70</f>
        <v>0</v>
      </c>
      <c r="CS97" s="131">
        <f>Seniori!CS70</f>
        <v>0</v>
      </c>
      <c r="CT97" s="131">
        <f>Seniori!CT70</f>
        <v>0</v>
      </c>
      <c r="CU97" s="131">
        <f>Seniori!CU70</f>
        <v>0</v>
      </c>
      <c r="CV97" s="131">
        <f>Seniori!CV70</f>
        <v>0</v>
      </c>
      <c r="CW97" s="131">
        <f>Seniori!CW70</f>
        <v>0</v>
      </c>
      <c r="CX97" s="131">
        <f>Seniori!CX70</f>
        <v>0</v>
      </c>
      <c r="CY97" s="131">
        <f>Seniori!CY70</f>
        <v>0</v>
      </c>
      <c r="CZ97" s="131">
        <f>Seniori!CZ70</f>
        <v>0</v>
      </c>
      <c r="DA97" s="131">
        <f>Seniori!DA70</f>
        <v>0</v>
      </c>
      <c r="DB97" s="131">
        <f>Seniori!DB70</f>
        <v>0</v>
      </c>
      <c r="DC97" s="131">
        <f>Seniori!DC70</f>
        <v>0</v>
      </c>
      <c r="DD97" s="131">
        <f>Seniori!DD70</f>
        <v>0</v>
      </c>
      <c r="DE97" s="131">
        <f>Seniori!DE70</f>
        <v>0</v>
      </c>
      <c r="DF97" s="131">
        <f>Seniori!DF70</f>
        <v>0</v>
      </c>
      <c r="DG97" s="131">
        <f>Seniori!DG70</f>
        <v>0</v>
      </c>
      <c r="DH97" s="131">
        <f>Seniori!DH70</f>
        <v>0</v>
      </c>
      <c r="DI97" s="131">
        <f>Seniori!DI70</f>
        <v>0</v>
      </c>
      <c r="DJ97" s="131">
        <f>Seniori!DJ70</f>
        <v>0</v>
      </c>
      <c r="DK97" s="131">
        <f>Seniori!DK70</f>
        <v>0</v>
      </c>
      <c r="DL97" s="131">
        <f>Seniori!DL70</f>
        <v>0</v>
      </c>
      <c r="DM97" s="131">
        <f>Seniori!DM70</f>
        <v>0</v>
      </c>
      <c r="DN97" s="131">
        <f>Seniori!DN70</f>
        <v>0</v>
      </c>
      <c r="DO97" s="131">
        <f>Seniori!DO70</f>
        <v>0</v>
      </c>
      <c r="DP97" s="131">
        <f>Seniori!DP70</f>
        <v>0</v>
      </c>
      <c r="DQ97" s="131">
        <f>Seniori!DQ70</f>
        <v>0</v>
      </c>
      <c r="DR97" s="131">
        <f>Seniori!DR70</f>
        <v>0</v>
      </c>
      <c r="DS97" s="131">
        <f>Seniori!DS70</f>
        <v>0</v>
      </c>
      <c r="DT97" s="131">
        <f>Seniori!DT70</f>
        <v>0</v>
      </c>
      <c r="DU97" s="131">
        <f>Seniori!DU70</f>
        <v>0</v>
      </c>
      <c r="DV97" s="131">
        <f>Seniori!DV70</f>
        <v>0</v>
      </c>
      <c r="DW97" s="131">
        <f>Seniori!DW70</f>
        <v>0</v>
      </c>
      <c r="DX97" s="131">
        <f>Seniori!DX70</f>
        <v>0</v>
      </c>
      <c r="DY97" s="131">
        <f>Seniori!DY70</f>
        <v>0</v>
      </c>
      <c r="DZ97" s="131">
        <f>Seniori!DZ70</f>
        <v>0</v>
      </c>
      <c r="EA97" s="131">
        <f>Seniori!EA70</f>
        <v>0</v>
      </c>
      <c r="EB97" s="131">
        <f>Seniori!EB70</f>
        <v>0</v>
      </c>
      <c r="EC97" s="131">
        <f>Seniori!EC70</f>
        <v>0</v>
      </c>
      <c r="ED97" s="131">
        <f>Seniori!ED70</f>
        <v>0</v>
      </c>
      <c r="EE97" s="131">
        <f>Seniori!EE70</f>
        <v>0</v>
      </c>
      <c r="EF97" s="131">
        <f>Seniori!EF70</f>
        <v>0</v>
      </c>
      <c r="EG97" s="131">
        <f>Seniori!EG70</f>
        <v>0</v>
      </c>
      <c r="EH97" s="131">
        <f>Seniori!EH70</f>
        <v>0</v>
      </c>
      <c r="EI97" s="131">
        <f>Seniori!EI70</f>
        <v>0</v>
      </c>
      <c r="EJ97" s="131">
        <f>Seniori!EJ70</f>
        <v>0</v>
      </c>
      <c r="EK97" s="131">
        <f>Seniori!EK70</f>
        <v>0</v>
      </c>
      <c r="EL97" s="131">
        <f>Seniori!EL70</f>
        <v>0</v>
      </c>
      <c r="EM97" s="131">
        <f>Seniori!EM70</f>
        <v>0</v>
      </c>
      <c r="EN97" s="131">
        <f>Seniori!EN70</f>
        <v>0</v>
      </c>
      <c r="EO97" s="131">
        <f>Seniori!EO70</f>
        <v>0</v>
      </c>
      <c r="EP97" s="131">
        <f>Seniori!EP70</f>
        <v>0</v>
      </c>
      <c r="EQ97" s="131">
        <f>Seniori!EQ70</f>
        <v>0</v>
      </c>
      <c r="ER97" s="131">
        <f>Seniori!ER70</f>
        <v>0</v>
      </c>
      <c r="ES97" s="131">
        <f>Seniori!ES70</f>
        <v>0</v>
      </c>
      <c r="ET97" s="131">
        <f>Seniori!ET70</f>
        <v>0</v>
      </c>
      <c r="EU97" s="131">
        <f>Seniori!EU70</f>
        <v>0</v>
      </c>
      <c r="EV97" s="131">
        <f>Seniori!EV70</f>
        <v>0</v>
      </c>
      <c r="EW97" s="131">
        <f>Seniori!EW70</f>
        <v>0</v>
      </c>
      <c r="EX97" s="131">
        <f>Seniori!EX70</f>
        <v>0</v>
      </c>
      <c r="EY97" s="131">
        <f>Seniori!EY70</f>
        <v>0</v>
      </c>
      <c r="EZ97" s="131">
        <f>Seniori!EZ70</f>
        <v>0</v>
      </c>
      <c r="FA97" s="131">
        <f>Seniori!FA70</f>
        <v>0</v>
      </c>
      <c r="FB97" s="131">
        <f>Seniori!FB70</f>
        <v>0</v>
      </c>
      <c r="FC97" s="131">
        <f>Seniori!FC70</f>
        <v>0</v>
      </c>
      <c r="FD97" s="131">
        <f>Seniori!FD70</f>
        <v>0</v>
      </c>
      <c r="FE97" s="131">
        <f>Seniori!FE70</f>
        <v>0</v>
      </c>
      <c r="FF97" s="131">
        <f>Seniori!FF70</f>
        <v>0</v>
      </c>
      <c r="FG97" s="131">
        <f>Seniori!FG70</f>
        <v>0</v>
      </c>
      <c r="FH97" s="131">
        <f>Seniori!FH70</f>
        <v>0</v>
      </c>
      <c r="FI97" s="131">
        <f>Seniori!FI70</f>
        <v>0</v>
      </c>
      <c r="FJ97" s="131">
        <f>Seniori!FJ70</f>
        <v>0</v>
      </c>
      <c r="FK97" s="131">
        <f>Seniori!FK70</f>
        <v>0</v>
      </c>
      <c r="FL97" s="131">
        <f>Seniori!FL70</f>
        <v>0</v>
      </c>
      <c r="FM97" s="131">
        <f>Seniori!FM70</f>
        <v>0</v>
      </c>
      <c r="FN97" s="131">
        <f>Seniori!FN70</f>
        <v>0</v>
      </c>
      <c r="FO97" s="131">
        <f>Seniori!FO70</f>
        <v>0</v>
      </c>
      <c r="FP97" s="131">
        <f>Seniori!FP70</f>
        <v>0</v>
      </c>
      <c r="FQ97" s="131">
        <f>Seniori!FQ70</f>
        <v>0</v>
      </c>
      <c r="FR97" s="131">
        <f>Seniori!FR70</f>
        <v>0</v>
      </c>
      <c r="FS97" s="131">
        <f>Seniori!FS70</f>
        <v>0</v>
      </c>
      <c r="FT97" s="131">
        <f>Seniori!FT70</f>
        <v>0</v>
      </c>
      <c r="FU97" s="131">
        <f>Seniori!FU70</f>
        <v>0</v>
      </c>
      <c r="FV97" s="131">
        <f>Seniori!FV70</f>
        <v>0</v>
      </c>
      <c r="FW97" s="131">
        <f>Seniori!FW70</f>
        <v>0</v>
      </c>
      <c r="FX97" s="131">
        <f>Seniori!FX70</f>
        <v>0</v>
      </c>
      <c r="FY97" s="131">
        <f>Seniori!FY70</f>
        <v>0</v>
      </c>
      <c r="FZ97" s="131">
        <f>Seniori!FZ70</f>
        <v>0</v>
      </c>
      <c r="GA97" s="131">
        <f>Seniori!GA70</f>
        <v>0</v>
      </c>
      <c r="GB97" s="131">
        <f>Seniori!GB70</f>
        <v>0</v>
      </c>
      <c r="GC97" s="131">
        <f>Seniori!GC70</f>
        <v>0</v>
      </c>
      <c r="GD97" s="131">
        <f>Seniori!GD70</f>
        <v>0</v>
      </c>
      <c r="GE97" s="131">
        <f>Seniori!GE70</f>
        <v>0</v>
      </c>
      <c r="GF97" s="131">
        <f>Seniori!GF70</f>
        <v>0</v>
      </c>
      <c r="GG97" s="131">
        <f>Seniori!GG70</f>
        <v>0</v>
      </c>
      <c r="GH97" s="131">
        <f>Seniori!GH70</f>
        <v>0</v>
      </c>
      <c r="GI97" s="131">
        <f>Seniori!GI70</f>
        <v>0</v>
      </c>
      <c r="GJ97" s="131">
        <f>Seniori!GJ70</f>
        <v>0</v>
      </c>
      <c r="GK97" s="131">
        <f>Seniori!GK70</f>
        <v>0</v>
      </c>
      <c r="GL97" s="131">
        <f>Seniori!GL70</f>
        <v>0</v>
      </c>
      <c r="GM97" s="131">
        <f>Seniori!GM70</f>
        <v>0</v>
      </c>
      <c r="GN97" s="131">
        <f>Seniori!GN70</f>
        <v>0</v>
      </c>
      <c r="GO97" s="131">
        <f>Seniori!GO70</f>
        <v>0</v>
      </c>
      <c r="GP97" s="131">
        <f>Seniori!GP70</f>
        <v>0</v>
      </c>
      <c r="GQ97" s="131">
        <f>Seniori!GQ70</f>
        <v>0</v>
      </c>
      <c r="GR97" s="131">
        <f>Seniori!GR70</f>
        <v>0</v>
      </c>
      <c r="GS97" s="131">
        <f>Seniori!GS70</f>
        <v>0</v>
      </c>
      <c r="GT97" s="131">
        <f>Seniori!GT70</f>
        <v>0</v>
      </c>
      <c r="GU97" s="131">
        <f>Seniori!GU70</f>
        <v>0</v>
      </c>
      <c r="GV97" s="131">
        <f>Seniori!GV70</f>
        <v>0</v>
      </c>
      <c r="GW97" s="131">
        <f>Seniori!GW70</f>
        <v>0</v>
      </c>
      <c r="GX97" s="131">
        <f>Seniori!GX70</f>
        <v>0</v>
      </c>
      <c r="GY97" s="131">
        <f>Seniori!GY70</f>
        <v>0</v>
      </c>
      <c r="GZ97" s="131">
        <f>Seniori!GZ70</f>
        <v>0</v>
      </c>
      <c r="HA97" s="131">
        <f>Seniori!HA70</f>
        <v>0</v>
      </c>
      <c r="HB97" s="131">
        <f>Seniori!HB70</f>
        <v>0</v>
      </c>
      <c r="HC97" s="131">
        <f>Seniori!HC70</f>
        <v>0</v>
      </c>
      <c r="HD97" s="131">
        <f>Seniori!HD70</f>
        <v>0</v>
      </c>
      <c r="HE97" s="131">
        <f>Seniori!HE70</f>
        <v>0</v>
      </c>
      <c r="HF97" s="131">
        <f>Seniori!HF70</f>
        <v>0</v>
      </c>
      <c r="HG97" s="131">
        <f>Seniori!HG70</f>
        <v>0</v>
      </c>
      <c r="HH97" s="131">
        <f>Seniori!HH70</f>
        <v>0</v>
      </c>
      <c r="HI97" s="131">
        <f>Seniori!HI70</f>
        <v>0</v>
      </c>
      <c r="HJ97" s="131">
        <f>Seniori!HJ70</f>
        <v>0</v>
      </c>
      <c r="HK97" s="131">
        <f>Seniori!HK70</f>
        <v>0</v>
      </c>
      <c r="HL97" s="131">
        <f>Seniori!HL70</f>
        <v>0</v>
      </c>
      <c r="HM97" s="131">
        <f>Seniori!HM70</f>
        <v>0</v>
      </c>
      <c r="HN97" s="131">
        <f>Seniori!HN70</f>
        <v>0</v>
      </c>
      <c r="HO97" s="131">
        <f>Seniori!HO70</f>
        <v>0</v>
      </c>
      <c r="HP97" s="131">
        <f>Seniori!HP70</f>
        <v>0</v>
      </c>
      <c r="HQ97" s="131">
        <f>Seniori!HQ70</f>
        <v>0</v>
      </c>
      <c r="HR97" s="131">
        <f>Seniori!HR70</f>
        <v>0</v>
      </c>
      <c r="HS97" s="131">
        <f>Seniori!HS70</f>
        <v>0</v>
      </c>
      <c r="HT97" s="131">
        <f>Seniori!HT70</f>
        <v>0</v>
      </c>
      <c r="HU97" s="131">
        <f>Seniori!HU70</f>
        <v>0</v>
      </c>
      <c r="HV97" s="131">
        <f>Seniori!HV70</f>
        <v>0</v>
      </c>
      <c r="HW97" s="131">
        <f>Seniori!HW70</f>
        <v>0</v>
      </c>
      <c r="HX97" s="131">
        <f>Seniori!HX70</f>
        <v>0</v>
      </c>
      <c r="HY97" s="131">
        <f>Seniori!HY70</f>
        <v>0</v>
      </c>
      <c r="HZ97" s="131">
        <f>Seniori!HZ70</f>
        <v>0</v>
      </c>
      <c r="IA97" s="131">
        <f>Seniori!IA70</f>
        <v>0</v>
      </c>
      <c r="IB97" s="131">
        <f>Seniori!IB70</f>
        <v>0</v>
      </c>
      <c r="IC97" s="131">
        <f>Seniori!IC70</f>
        <v>0</v>
      </c>
      <c r="ID97" s="131">
        <f>Seniori!ID70</f>
        <v>0</v>
      </c>
      <c r="IE97" s="131">
        <f>Seniori!IE70</f>
        <v>0</v>
      </c>
      <c r="IF97" s="131">
        <f>Seniori!IF70</f>
        <v>0</v>
      </c>
      <c r="IG97" s="131">
        <f>Seniori!IG70</f>
        <v>0</v>
      </c>
      <c r="IH97" s="131">
        <f>Seniori!IH70</f>
        <v>0</v>
      </c>
      <c r="II97" s="131">
        <f>Seniori!II70</f>
        <v>0</v>
      </c>
      <c r="IJ97" s="131">
        <f>Seniori!IJ70</f>
        <v>0</v>
      </c>
      <c r="IK97" s="131">
        <f>Seniori!IK70</f>
        <v>0</v>
      </c>
      <c r="IL97" s="131">
        <f>Seniori!IL70</f>
        <v>0</v>
      </c>
      <c r="IM97" s="131">
        <f>Seniori!IM70</f>
        <v>0</v>
      </c>
      <c r="IN97" s="131">
        <f>Seniori!IN70</f>
        <v>0</v>
      </c>
      <c r="IO97" s="131">
        <f>Seniori!IO70</f>
        <v>0</v>
      </c>
      <c r="IP97" s="131">
        <f>Seniori!IP70</f>
        <v>0</v>
      </c>
      <c r="IQ97" s="131">
        <f>Seniori!IQ70</f>
        <v>0</v>
      </c>
      <c r="IR97" s="131">
        <f>Seniori!IR70</f>
        <v>0</v>
      </c>
      <c r="IS97" s="131">
        <f>Seniori!IS70</f>
        <v>0</v>
      </c>
      <c r="IT97" s="131">
        <f>Seniori!IT70</f>
        <v>0</v>
      </c>
      <c r="IU97" s="131">
        <f>Seniori!IU70</f>
        <v>0</v>
      </c>
      <c r="IV97" s="131">
        <f>Seniori!IV70</f>
        <v>0</v>
      </c>
      <c r="IW97" s="131">
        <f>Seniori!IW70</f>
        <v>0</v>
      </c>
      <c r="IX97" s="131">
        <f>Seniori!IX70</f>
        <v>0</v>
      </c>
      <c r="IY97" s="131">
        <f>Seniori!IY70</f>
        <v>0</v>
      </c>
      <c r="IZ97" s="131">
        <f>Seniori!IZ70</f>
        <v>0</v>
      </c>
      <c r="JA97" s="131">
        <f>Seniori!JA70</f>
        <v>0</v>
      </c>
      <c r="JB97" s="131">
        <f>Seniori!JB70</f>
        <v>0</v>
      </c>
      <c r="JC97" s="131">
        <f>Seniori!JC70</f>
        <v>0</v>
      </c>
      <c r="JD97" s="131">
        <f>Seniori!JD70</f>
        <v>0</v>
      </c>
      <c r="JE97" s="131">
        <f>Seniori!JE70</f>
        <v>0</v>
      </c>
      <c r="JF97" s="131">
        <f>Seniori!JF70</f>
        <v>0</v>
      </c>
      <c r="JG97" s="131">
        <f>Seniori!JG70</f>
        <v>0</v>
      </c>
      <c r="JH97" s="131">
        <f>Seniori!JH70</f>
        <v>0</v>
      </c>
      <c r="JI97" s="131">
        <f>Seniori!JI70</f>
        <v>0</v>
      </c>
      <c r="JJ97" s="131">
        <f>Seniori!JJ70</f>
        <v>0</v>
      </c>
      <c r="JK97" s="131">
        <f>Seniori!JK70</f>
        <v>0</v>
      </c>
      <c r="JL97" s="131">
        <f>Seniori!JL70</f>
        <v>0</v>
      </c>
      <c r="JM97" s="131">
        <f>Seniori!JM70</f>
        <v>0</v>
      </c>
      <c r="JN97" s="131">
        <f>Seniori!JN70</f>
        <v>0</v>
      </c>
      <c r="JO97" s="131">
        <f>Seniori!JO70</f>
        <v>0</v>
      </c>
      <c r="JP97" s="131">
        <f>Seniori!JP70</f>
        <v>0</v>
      </c>
      <c r="JQ97" s="131">
        <f>Seniori!JQ70</f>
        <v>0</v>
      </c>
      <c r="JR97" s="131">
        <f>Seniori!JR70</f>
        <v>0</v>
      </c>
      <c r="JS97" s="131">
        <f>Seniori!JS70</f>
        <v>0</v>
      </c>
      <c r="JT97" s="131">
        <f>Seniori!JT70</f>
        <v>0</v>
      </c>
      <c r="JU97" s="131">
        <f>Seniori!JU70</f>
        <v>0</v>
      </c>
      <c r="JV97" s="131">
        <f>Seniori!JV70</f>
        <v>0</v>
      </c>
      <c r="JW97" s="131">
        <f>Seniori!JW70</f>
        <v>0</v>
      </c>
      <c r="JX97" s="131">
        <f>Seniori!JX70</f>
        <v>0</v>
      </c>
      <c r="JY97" s="131">
        <f>Seniori!JY70</f>
        <v>0</v>
      </c>
      <c r="JZ97" s="131">
        <f>Seniori!JZ70</f>
        <v>0</v>
      </c>
      <c r="KA97" s="131">
        <f>Seniori!KA70</f>
        <v>0</v>
      </c>
      <c r="KB97" s="131">
        <f>Seniori!KB70</f>
        <v>0</v>
      </c>
      <c r="KC97" s="131">
        <f>Seniori!KC70</f>
        <v>0</v>
      </c>
      <c r="KD97" s="131">
        <f>Seniori!KD70</f>
        <v>0</v>
      </c>
      <c r="KE97" s="131">
        <f>Seniori!KE70</f>
        <v>0</v>
      </c>
      <c r="KF97" s="131">
        <f>Seniori!KF70</f>
        <v>0</v>
      </c>
      <c r="KG97" s="131">
        <f>Seniori!KG70</f>
        <v>0</v>
      </c>
      <c r="KH97" s="131">
        <f>Seniori!KH70</f>
        <v>0</v>
      </c>
      <c r="KI97" s="131">
        <f>Seniori!KI70</f>
        <v>0</v>
      </c>
      <c r="KJ97" s="131">
        <f>Seniori!KJ70</f>
        <v>0</v>
      </c>
      <c r="KK97" s="131">
        <f>Seniori!KK70</f>
        <v>0</v>
      </c>
      <c r="KL97" s="131">
        <f>Seniori!KL70</f>
        <v>0</v>
      </c>
      <c r="KM97" s="131">
        <f>Seniori!KM70</f>
        <v>0</v>
      </c>
      <c r="KN97" s="131">
        <f>Seniori!KN70</f>
        <v>0</v>
      </c>
      <c r="KO97" s="131">
        <f>Seniori!KO70</f>
        <v>0</v>
      </c>
      <c r="KP97" s="131">
        <f>Seniori!KP70</f>
        <v>0</v>
      </c>
      <c r="KQ97" s="131">
        <f>Seniori!KQ70</f>
        <v>0</v>
      </c>
      <c r="KR97" s="131">
        <f>Seniori!KR70</f>
        <v>0</v>
      </c>
      <c r="KS97" s="131">
        <f>Seniori!KS70</f>
        <v>0</v>
      </c>
      <c r="KT97" s="131">
        <f>Seniori!KT70</f>
        <v>0</v>
      </c>
      <c r="KU97" s="131">
        <f>Seniori!KU70</f>
        <v>0</v>
      </c>
      <c r="KV97" s="131">
        <f>Seniori!KV70</f>
        <v>0</v>
      </c>
      <c r="KW97" s="131">
        <f>Seniori!KW70</f>
        <v>0</v>
      </c>
      <c r="KX97" s="131">
        <f>Seniori!KX70</f>
        <v>0</v>
      </c>
      <c r="KY97" s="131">
        <f>Seniori!KY70</f>
        <v>0</v>
      </c>
      <c r="KZ97" s="131">
        <f>Seniori!KZ70</f>
        <v>0</v>
      </c>
      <c r="LA97" s="131">
        <f>Seniori!LA70</f>
        <v>0</v>
      </c>
      <c r="LB97" s="131">
        <f>Seniori!LB70</f>
        <v>0</v>
      </c>
      <c r="LC97" s="131">
        <f>Seniori!LC70</f>
        <v>0</v>
      </c>
      <c r="LD97" s="131">
        <f>Seniori!LD70</f>
        <v>0</v>
      </c>
      <c r="LE97" s="131">
        <f>Seniori!LE70</f>
        <v>0</v>
      </c>
      <c r="LF97" s="131">
        <f>Seniori!LF70</f>
        <v>0</v>
      </c>
      <c r="LG97" s="131">
        <f>Seniori!LG70</f>
        <v>0</v>
      </c>
      <c r="LH97" s="131">
        <f>Seniori!LH70</f>
        <v>0</v>
      </c>
      <c r="LI97" s="131">
        <f>Seniori!LI70</f>
        <v>0</v>
      </c>
      <c r="LJ97" s="131">
        <f>Seniori!LJ70</f>
        <v>0</v>
      </c>
      <c r="LK97" s="131">
        <f>Seniori!LK70</f>
        <v>0</v>
      </c>
      <c r="LL97" s="131">
        <f>Seniori!LL70</f>
        <v>0</v>
      </c>
      <c r="LM97" s="131">
        <f>Seniori!LM70</f>
        <v>0</v>
      </c>
      <c r="LN97" s="131">
        <f>Seniori!LN70</f>
        <v>0</v>
      </c>
      <c r="LO97" s="131" t="str">
        <f>Seniori!LO70</f>
        <v>x</v>
      </c>
      <c r="LP97" s="131">
        <f>Seniori!LP70</f>
        <v>0</v>
      </c>
      <c r="LQ97" s="131">
        <f>Seniori!LQ70</f>
        <v>2</v>
      </c>
      <c r="LR97" s="131">
        <f>Seniori!LR70</f>
        <v>0</v>
      </c>
      <c r="LS97" s="131">
        <f>Seniori!LS70</f>
        <v>0</v>
      </c>
      <c r="LT97" s="131">
        <f>Seniori!LT70</f>
        <v>0</v>
      </c>
      <c r="LU97" s="131">
        <f>Seniori!LU70</f>
        <v>0</v>
      </c>
      <c r="LV97" s="131">
        <f>Seniori!LV70</f>
        <v>0</v>
      </c>
      <c r="LW97" s="131">
        <f>Seniori!LW70</f>
        <v>0</v>
      </c>
      <c r="LX97" s="131">
        <f>Seniori!LX70</f>
        <v>0</v>
      </c>
      <c r="LY97" s="131" t="str">
        <f>Seniori!LY70</f>
        <v>x</v>
      </c>
      <c r="LZ97" s="131">
        <f>Seniori!LZ70</f>
        <v>0</v>
      </c>
      <c r="MA97" s="131">
        <f>Seniori!MA70</f>
        <v>1</v>
      </c>
      <c r="MB97" s="131">
        <f>Seniori!MB70</f>
        <v>0</v>
      </c>
      <c r="MC97" s="131">
        <f>Seniori!MC70</f>
        <v>0</v>
      </c>
      <c r="MD97" s="131">
        <f>Seniori!MD70</f>
        <v>0</v>
      </c>
      <c r="ME97" s="131">
        <f>Seniori!ME70</f>
        <v>0</v>
      </c>
    </row>
    <row r="98" spans="1:343" s="1" customFormat="1" ht="18" customHeight="1" x14ac:dyDescent="0.2">
      <c r="A98" s="12">
        <v>83</v>
      </c>
      <c r="B98" s="11" t="s">
        <v>167</v>
      </c>
      <c r="C98" s="1">
        <v>10096</v>
      </c>
      <c r="E98" t="s">
        <v>166</v>
      </c>
      <c r="F98" s="1">
        <v>7931</v>
      </c>
      <c r="G98" s="9" t="s">
        <v>220</v>
      </c>
      <c r="H98" t="s">
        <v>216</v>
      </c>
      <c r="I98" s="1">
        <f t="shared" si="10"/>
        <v>3</v>
      </c>
      <c r="J98" s="12">
        <f>SUM(I98:I99)</f>
        <v>9</v>
      </c>
      <c r="K98" s="131">
        <f>Juniori!K40</f>
        <v>0</v>
      </c>
      <c r="L98" s="131">
        <f>Juniori!L40</f>
        <v>0</v>
      </c>
      <c r="M98" s="131">
        <f>Juniori!M40</f>
        <v>0</v>
      </c>
      <c r="N98" s="131">
        <f>Juniori!N40</f>
        <v>0</v>
      </c>
      <c r="O98" s="131">
        <f>Juniori!O40</f>
        <v>0</v>
      </c>
      <c r="P98" s="131">
        <f>Juniori!P40</f>
        <v>0</v>
      </c>
      <c r="Q98" s="131">
        <f>Juniori!Q40</f>
        <v>0</v>
      </c>
      <c r="R98" s="131">
        <f>Juniori!R40</f>
        <v>0</v>
      </c>
      <c r="S98" s="131">
        <f>Juniori!S40</f>
        <v>0</v>
      </c>
      <c r="T98" s="131">
        <f>Juniori!T40</f>
        <v>0</v>
      </c>
      <c r="U98" s="131">
        <f>Juniori!U40</f>
        <v>0</v>
      </c>
      <c r="V98" s="131">
        <f>Juniori!V40</f>
        <v>0</v>
      </c>
      <c r="W98" s="131">
        <f>Juniori!W40</f>
        <v>0</v>
      </c>
      <c r="X98" s="131">
        <f>Juniori!X40</f>
        <v>0</v>
      </c>
      <c r="Y98" s="131">
        <f>Juniori!Y40</f>
        <v>0</v>
      </c>
      <c r="Z98" s="131">
        <f>Juniori!Z40</f>
        <v>0</v>
      </c>
      <c r="AA98" s="131">
        <f>Juniori!AA40</f>
        <v>0</v>
      </c>
      <c r="AB98" s="131">
        <f>Juniori!AB40</f>
        <v>0</v>
      </c>
      <c r="AC98" s="131">
        <f>Juniori!AC40</f>
        <v>0</v>
      </c>
      <c r="AD98" s="131">
        <f>Juniori!AD40</f>
        <v>0</v>
      </c>
      <c r="AE98" s="131">
        <f>Juniori!AE40</f>
        <v>0</v>
      </c>
      <c r="AF98" s="131">
        <f>Juniori!AF40</f>
        <v>0</v>
      </c>
      <c r="AG98" s="131">
        <f>Juniori!AG40</f>
        <v>0</v>
      </c>
      <c r="AH98" s="131">
        <f>Juniori!AH40</f>
        <v>0</v>
      </c>
      <c r="AI98" s="131">
        <f>Juniori!AI40</f>
        <v>0</v>
      </c>
      <c r="AJ98" s="131">
        <f>Juniori!AJ40</f>
        <v>0</v>
      </c>
      <c r="AK98" s="131" t="str">
        <f>Juniori!AK40</f>
        <v>x</v>
      </c>
      <c r="AL98" s="131">
        <f>Juniori!AL40</f>
        <v>0</v>
      </c>
      <c r="AM98" s="131">
        <f>Juniori!AM40</f>
        <v>0</v>
      </c>
      <c r="AN98" s="131">
        <f>Juniori!AN40</f>
        <v>0</v>
      </c>
      <c r="AO98" s="131">
        <f>Juniori!AO40</f>
        <v>0</v>
      </c>
      <c r="AP98" s="131">
        <f>Juniori!AP40</f>
        <v>0</v>
      </c>
      <c r="AQ98" s="131">
        <f>Juniori!AQ40</f>
        <v>0</v>
      </c>
      <c r="AR98" s="131">
        <f>Juniori!AR40</f>
        <v>0</v>
      </c>
      <c r="AS98" s="131">
        <f>Juniori!AS40</f>
        <v>0</v>
      </c>
      <c r="AT98" s="131">
        <f>Juniori!AT40</f>
        <v>0</v>
      </c>
      <c r="AU98" s="131">
        <f>Juniori!AU40</f>
        <v>0</v>
      </c>
      <c r="AV98" s="131">
        <f>Juniori!AV40</f>
        <v>0</v>
      </c>
      <c r="AW98" s="131">
        <f>Juniori!AW40</f>
        <v>0</v>
      </c>
      <c r="AX98" s="131">
        <f>Juniori!AX40</f>
        <v>0</v>
      </c>
      <c r="AY98" s="131">
        <f>Juniori!AY40</f>
        <v>0</v>
      </c>
      <c r="AZ98" s="131">
        <f>Juniori!AZ40</f>
        <v>0</v>
      </c>
      <c r="BA98" s="131">
        <f>Juniori!BA40</f>
        <v>0</v>
      </c>
      <c r="BB98" s="131">
        <f>Juniori!BB40</f>
        <v>0</v>
      </c>
      <c r="BC98" s="131">
        <f>Juniori!BC40</f>
        <v>0</v>
      </c>
      <c r="BD98" s="131">
        <f>Juniori!BD40</f>
        <v>0</v>
      </c>
      <c r="BE98" s="131">
        <f>Juniori!BE40</f>
        <v>0</v>
      </c>
      <c r="BF98" s="131">
        <f>Juniori!BF40</f>
        <v>0</v>
      </c>
      <c r="BG98" s="131">
        <f>Juniori!BG40</f>
        <v>0</v>
      </c>
      <c r="BH98" s="131">
        <f>Juniori!BH40</f>
        <v>0</v>
      </c>
      <c r="BI98" s="131">
        <f>Juniori!BI40</f>
        <v>0</v>
      </c>
      <c r="BJ98" s="131">
        <f>Juniori!BJ40</f>
        <v>0</v>
      </c>
      <c r="BK98" s="131" t="str">
        <f>Juniori!BK40</f>
        <v>x</v>
      </c>
      <c r="BL98" s="131">
        <f>Juniori!BL40</f>
        <v>0</v>
      </c>
      <c r="BM98" s="131">
        <f>Juniori!BM40</f>
        <v>0</v>
      </c>
      <c r="BN98" s="131">
        <f>Juniori!BN40</f>
        <v>0</v>
      </c>
      <c r="BO98" s="131">
        <f>Juniori!BO40</f>
        <v>0</v>
      </c>
      <c r="BP98" s="131">
        <f>Juniori!BP40</f>
        <v>0</v>
      </c>
      <c r="BQ98" s="131">
        <f>Juniori!BQ40</f>
        <v>0</v>
      </c>
      <c r="BR98" s="131">
        <f>Juniori!BR40</f>
        <v>0</v>
      </c>
      <c r="BS98" s="131">
        <f>Juniori!BS40</f>
        <v>0</v>
      </c>
      <c r="BT98" s="131">
        <f>Juniori!BT40</f>
        <v>0</v>
      </c>
      <c r="BU98" s="131">
        <f>Juniori!BU40</f>
        <v>0</v>
      </c>
      <c r="BV98" s="131">
        <f>Juniori!BV40</f>
        <v>0</v>
      </c>
      <c r="BW98" s="131">
        <f>Juniori!BW40</f>
        <v>0</v>
      </c>
      <c r="BX98" s="131">
        <f>Juniori!BX40</f>
        <v>0</v>
      </c>
      <c r="BY98" s="131">
        <f>Juniori!BY40</f>
        <v>0</v>
      </c>
      <c r="BZ98" s="131">
        <f>Juniori!BZ40</f>
        <v>0</v>
      </c>
      <c r="CA98" s="131">
        <f>Juniori!CA40</f>
        <v>0</v>
      </c>
      <c r="CB98" s="131">
        <f>Juniori!CB40</f>
        <v>0</v>
      </c>
      <c r="CC98" s="131">
        <f>Juniori!CC40</f>
        <v>0</v>
      </c>
      <c r="CD98" s="131">
        <f>Juniori!CD40</f>
        <v>0</v>
      </c>
      <c r="CE98" s="131">
        <f>Juniori!CE40</f>
        <v>0</v>
      </c>
      <c r="CF98" s="131">
        <f>Juniori!CF40</f>
        <v>0</v>
      </c>
      <c r="CG98" s="131">
        <f>Juniori!CG40</f>
        <v>0</v>
      </c>
      <c r="CH98" s="131">
        <f>Juniori!CH40</f>
        <v>0</v>
      </c>
      <c r="CI98" s="131">
        <f>Juniori!CI40</f>
        <v>0</v>
      </c>
      <c r="CJ98" s="131">
        <f>Juniori!CJ40</f>
        <v>0</v>
      </c>
      <c r="CK98" s="131">
        <f>Juniori!CK40</f>
        <v>0</v>
      </c>
      <c r="CL98" s="131">
        <f>Juniori!CL40</f>
        <v>0</v>
      </c>
      <c r="CM98" s="131">
        <f>Juniori!CM40</f>
        <v>0</v>
      </c>
      <c r="CN98" s="131">
        <f>Juniori!CN40</f>
        <v>0</v>
      </c>
      <c r="CO98" s="131">
        <f>Juniori!CO40</f>
        <v>0</v>
      </c>
      <c r="CP98" s="131">
        <f>Juniori!CP40</f>
        <v>0</v>
      </c>
      <c r="CQ98" s="131">
        <f>Juniori!CQ40</f>
        <v>0</v>
      </c>
      <c r="CR98" s="131">
        <f>Juniori!CR40</f>
        <v>0</v>
      </c>
      <c r="CS98" s="131">
        <f>Juniori!CS40</f>
        <v>0</v>
      </c>
      <c r="CT98" s="131">
        <f>Juniori!CT40</f>
        <v>0</v>
      </c>
      <c r="CU98" s="131">
        <f>Juniori!CU40</f>
        <v>0</v>
      </c>
      <c r="CV98" s="131">
        <f>Juniori!CV40</f>
        <v>0</v>
      </c>
      <c r="CW98" s="131">
        <f>Juniori!CW40</f>
        <v>0</v>
      </c>
      <c r="CX98" s="131">
        <f>Juniori!CX40</f>
        <v>0</v>
      </c>
      <c r="CY98" s="131">
        <f>Juniori!CY40</f>
        <v>0</v>
      </c>
      <c r="CZ98" s="131">
        <f>Juniori!CZ40</f>
        <v>0</v>
      </c>
      <c r="DA98" s="131">
        <f>Juniori!DA40</f>
        <v>0</v>
      </c>
      <c r="DB98" s="131">
        <f>Juniori!DB40</f>
        <v>0</v>
      </c>
      <c r="DC98" s="131">
        <f>Juniori!DC40</f>
        <v>0</v>
      </c>
      <c r="DD98" s="131">
        <f>Juniori!DD40</f>
        <v>0</v>
      </c>
      <c r="DE98" s="131" t="str">
        <f>Juniori!DE40</f>
        <v>x</v>
      </c>
      <c r="DF98" s="131">
        <f>Juniori!DF40</f>
        <v>0</v>
      </c>
      <c r="DG98" s="131">
        <f>Juniori!DG40</f>
        <v>0</v>
      </c>
      <c r="DH98" s="131">
        <f>Juniori!DH40</f>
        <v>0</v>
      </c>
      <c r="DI98" s="131">
        <f>Juniori!DI40</f>
        <v>0</v>
      </c>
      <c r="DJ98" s="131">
        <f>Juniori!DJ40</f>
        <v>0</v>
      </c>
      <c r="DK98" s="131">
        <f>Juniori!DK40</f>
        <v>0</v>
      </c>
      <c r="DL98" s="131">
        <f>Juniori!DL40</f>
        <v>1</v>
      </c>
      <c r="DM98" s="131">
        <f>Juniori!DM40</f>
        <v>0</v>
      </c>
      <c r="DN98" s="131">
        <f>Juniori!DN40</f>
        <v>0</v>
      </c>
      <c r="DO98" s="131">
        <f>Juniori!DO40</f>
        <v>0</v>
      </c>
      <c r="DP98" s="131">
        <f>Juniori!DP40</f>
        <v>0</v>
      </c>
      <c r="DQ98" s="131">
        <f>Juniori!DQ40</f>
        <v>0</v>
      </c>
      <c r="DR98" s="131">
        <f>Juniori!DR40</f>
        <v>0</v>
      </c>
      <c r="DS98" s="131">
        <f>Juniori!DS40</f>
        <v>0</v>
      </c>
      <c r="DT98" s="131">
        <f>Juniori!DT40</f>
        <v>0</v>
      </c>
      <c r="DU98" s="131">
        <f>Juniori!DU40</f>
        <v>0</v>
      </c>
      <c r="DV98" s="131">
        <f>Juniori!DV40</f>
        <v>0</v>
      </c>
      <c r="DW98" s="131">
        <f>Juniori!DW40</f>
        <v>0</v>
      </c>
      <c r="DX98" s="131">
        <f>Juniori!DX40</f>
        <v>0</v>
      </c>
      <c r="DY98" s="131">
        <f>Juniori!DY40</f>
        <v>0</v>
      </c>
      <c r="DZ98" s="131">
        <f>Juniori!DZ40</f>
        <v>0</v>
      </c>
      <c r="EA98" s="131">
        <f>Juniori!EA40</f>
        <v>0</v>
      </c>
      <c r="EB98" s="131">
        <f>Juniori!EB40</f>
        <v>0</v>
      </c>
      <c r="EC98" s="131">
        <f>Juniori!EC40</f>
        <v>0</v>
      </c>
      <c r="ED98" s="131">
        <f>Juniori!ED40</f>
        <v>0</v>
      </c>
      <c r="EE98" s="131">
        <f>Juniori!EE40</f>
        <v>0</v>
      </c>
      <c r="EF98" s="131">
        <f>Juniori!EF40</f>
        <v>0</v>
      </c>
      <c r="EG98" s="131">
        <f>Juniori!EG40</f>
        <v>0</v>
      </c>
      <c r="EH98" s="131">
        <f>Juniori!EH40</f>
        <v>0</v>
      </c>
      <c r="EI98" s="131">
        <f>Juniori!EI40</f>
        <v>0</v>
      </c>
      <c r="EJ98" s="131">
        <f>Juniori!EJ40</f>
        <v>0</v>
      </c>
      <c r="EK98" s="131">
        <f>Juniori!EK40</f>
        <v>0</v>
      </c>
      <c r="EL98" s="131">
        <f>Juniori!EL40</f>
        <v>0</v>
      </c>
      <c r="EM98" s="131">
        <f>Juniori!EM40</f>
        <v>0</v>
      </c>
      <c r="EN98" s="131">
        <f>Juniori!EN40</f>
        <v>0</v>
      </c>
      <c r="EO98" s="131">
        <f>Juniori!EO40</f>
        <v>0</v>
      </c>
      <c r="EP98" s="131">
        <f>Juniori!EP40</f>
        <v>0</v>
      </c>
      <c r="EQ98" s="131">
        <f>Juniori!EQ40</f>
        <v>0</v>
      </c>
      <c r="ER98" s="131" t="str">
        <f>Juniori!ER40</f>
        <v>x</v>
      </c>
      <c r="ES98" s="131">
        <f>Juniori!ES40</f>
        <v>0</v>
      </c>
      <c r="ET98" s="131">
        <f>Juniori!ET40</f>
        <v>0</v>
      </c>
      <c r="EU98" s="131">
        <f>Juniori!EU40</f>
        <v>0</v>
      </c>
      <c r="EV98" s="131">
        <f>Juniori!EV40</f>
        <v>0</v>
      </c>
      <c r="EW98" s="131">
        <f>Juniori!EW40</f>
        <v>0</v>
      </c>
      <c r="EX98" s="131">
        <f>Juniori!EX40</f>
        <v>0</v>
      </c>
      <c r="EY98" s="131">
        <f>Juniori!EY40</f>
        <v>0</v>
      </c>
      <c r="EZ98" s="131">
        <f>Juniori!EZ40</f>
        <v>0</v>
      </c>
      <c r="FA98" s="131">
        <f>Juniori!FA40</f>
        <v>1</v>
      </c>
      <c r="FB98" s="131">
        <f>Juniori!FB40</f>
        <v>0</v>
      </c>
      <c r="FC98" s="131">
        <f>Juniori!FC40</f>
        <v>0</v>
      </c>
      <c r="FD98" s="131">
        <f>Juniori!FD40</f>
        <v>0</v>
      </c>
      <c r="FE98" s="131">
        <f>Juniori!FE40</f>
        <v>0</v>
      </c>
      <c r="FF98" s="131">
        <f>Juniori!FF40</f>
        <v>0</v>
      </c>
      <c r="FG98" s="131">
        <f>Juniori!FG40</f>
        <v>0</v>
      </c>
      <c r="FH98" s="131">
        <f>Juniori!FH40</f>
        <v>0</v>
      </c>
      <c r="FI98" s="131">
        <f>Juniori!FI40</f>
        <v>0</v>
      </c>
      <c r="FJ98" s="131">
        <f>Juniori!FJ40</f>
        <v>0</v>
      </c>
      <c r="FK98" s="131">
        <f>Juniori!FK40</f>
        <v>0</v>
      </c>
      <c r="FL98" s="131">
        <f>Juniori!FL40</f>
        <v>0</v>
      </c>
      <c r="FM98" s="131">
        <f>Juniori!FM40</f>
        <v>0</v>
      </c>
      <c r="FN98" s="131">
        <f>Juniori!FN40</f>
        <v>0</v>
      </c>
      <c r="FO98" s="131">
        <f>Juniori!FO40</f>
        <v>0</v>
      </c>
      <c r="FP98" s="131">
        <f>Juniori!FP40</f>
        <v>0</v>
      </c>
      <c r="FQ98" s="131">
        <f>Juniori!FQ40</f>
        <v>0</v>
      </c>
      <c r="FR98" s="131">
        <f>Juniori!FR40</f>
        <v>0</v>
      </c>
      <c r="FS98" s="131">
        <f>Juniori!FS40</f>
        <v>0</v>
      </c>
      <c r="FT98" s="131" t="str">
        <f>Juniori!FT40</f>
        <v>x</v>
      </c>
      <c r="FU98" s="131">
        <f>Juniori!FU40</f>
        <v>0</v>
      </c>
      <c r="FV98" s="131">
        <f>Juniori!FV40</f>
        <v>0</v>
      </c>
      <c r="FW98" s="131">
        <f>Juniori!FW40</f>
        <v>0</v>
      </c>
      <c r="FX98" s="131">
        <f>Juniori!FX40</f>
        <v>0</v>
      </c>
      <c r="FY98" s="131">
        <f>Juniori!FY40</f>
        <v>0</v>
      </c>
      <c r="FZ98" s="131">
        <f>Juniori!FZ40</f>
        <v>0</v>
      </c>
      <c r="GA98" s="131">
        <f>Juniori!GA40</f>
        <v>0</v>
      </c>
      <c r="GB98" s="131">
        <f>Juniori!GB40</f>
        <v>0</v>
      </c>
      <c r="GC98" s="131">
        <f>Juniori!GC40</f>
        <v>0</v>
      </c>
      <c r="GD98" s="131">
        <f>Juniori!GD40</f>
        <v>0</v>
      </c>
      <c r="GE98" s="131">
        <f>Juniori!GE40</f>
        <v>0</v>
      </c>
      <c r="GF98" s="131">
        <f>Juniori!GF40</f>
        <v>0</v>
      </c>
      <c r="GG98" s="131" t="str">
        <f>Juniori!GG40</f>
        <v>x</v>
      </c>
      <c r="GH98" s="131">
        <f>Juniori!GH40</f>
        <v>1</v>
      </c>
      <c r="GI98" s="131">
        <f>Juniori!GI40</f>
        <v>0</v>
      </c>
      <c r="GJ98" s="131">
        <f>Juniori!GJ40</f>
        <v>0</v>
      </c>
      <c r="GK98" s="131">
        <f>Juniori!GK40</f>
        <v>0</v>
      </c>
      <c r="GL98" s="131">
        <f>Juniori!GL40</f>
        <v>0</v>
      </c>
      <c r="GM98" s="131">
        <f>Juniori!GM40</f>
        <v>0</v>
      </c>
      <c r="GN98" s="131">
        <f>Juniori!GN40</f>
        <v>0</v>
      </c>
      <c r="GO98" s="131">
        <f>Juniori!GO40</f>
        <v>0</v>
      </c>
      <c r="GP98" s="131">
        <f>Juniori!GP40</f>
        <v>0</v>
      </c>
      <c r="GQ98" s="131">
        <f>Juniori!GQ40</f>
        <v>0</v>
      </c>
      <c r="GR98" s="131">
        <f>Juniori!GR40</f>
        <v>0</v>
      </c>
      <c r="GS98" s="131">
        <f>Juniori!GS40</f>
        <v>0</v>
      </c>
      <c r="GT98" s="131">
        <f>Juniori!GT40</f>
        <v>0</v>
      </c>
      <c r="GU98" s="131">
        <f>Juniori!GU40</f>
        <v>0</v>
      </c>
      <c r="GV98" s="131">
        <f>Juniori!GV40</f>
        <v>0</v>
      </c>
      <c r="GW98" s="131">
        <f>Juniori!GW40</f>
        <v>0</v>
      </c>
      <c r="GX98" s="131">
        <f>Juniori!GX40</f>
        <v>0</v>
      </c>
      <c r="GY98" s="131">
        <f>Juniori!GY40</f>
        <v>0</v>
      </c>
      <c r="GZ98" s="131">
        <f>Juniori!GZ40</f>
        <v>0</v>
      </c>
      <c r="HA98" s="131">
        <f>Juniori!HA40</f>
        <v>0</v>
      </c>
      <c r="HB98" s="131">
        <f>Juniori!HB40</f>
        <v>0</v>
      </c>
      <c r="HC98" s="131">
        <f>Juniori!HC40</f>
        <v>0</v>
      </c>
      <c r="HD98" s="131">
        <f>Juniori!HD40</f>
        <v>0</v>
      </c>
      <c r="HE98" s="131">
        <f>Juniori!HE40</f>
        <v>0</v>
      </c>
      <c r="HF98" s="131">
        <f>Juniori!HF40</f>
        <v>0</v>
      </c>
      <c r="HG98" s="131">
        <f>Juniori!HG40</f>
        <v>0</v>
      </c>
      <c r="HH98" s="131">
        <f>Juniori!HH40</f>
        <v>0</v>
      </c>
      <c r="HI98" s="131">
        <f>Juniori!HI40</f>
        <v>0</v>
      </c>
      <c r="HJ98" s="131">
        <f>Juniori!HJ40</f>
        <v>0</v>
      </c>
      <c r="HK98" s="131">
        <f>Juniori!HK40</f>
        <v>0</v>
      </c>
      <c r="HL98" s="131">
        <f>Juniori!HL40</f>
        <v>0</v>
      </c>
      <c r="HM98" s="131">
        <f>Juniori!HM40</f>
        <v>0</v>
      </c>
      <c r="HN98" s="131">
        <f>Juniori!HN40</f>
        <v>0</v>
      </c>
      <c r="HO98" s="131">
        <f>Juniori!HO40</f>
        <v>0</v>
      </c>
      <c r="HP98" s="131">
        <f>Juniori!HP40</f>
        <v>0</v>
      </c>
      <c r="HQ98" s="131">
        <f>Juniori!HQ40</f>
        <v>0</v>
      </c>
      <c r="HR98" s="131">
        <f>Juniori!HR40</f>
        <v>0</v>
      </c>
      <c r="HS98" s="131">
        <f>Juniori!HS40</f>
        <v>0</v>
      </c>
      <c r="HT98" s="131">
        <f>Juniori!HT40</f>
        <v>0</v>
      </c>
      <c r="HU98" s="131">
        <f>Juniori!HU40</f>
        <v>0</v>
      </c>
      <c r="HV98" s="131">
        <f>Juniori!HV40</f>
        <v>0</v>
      </c>
      <c r="HW98" s="131">
        <f>Juniori!HW40</f>
        <v>0</v>
      </c>
      <c r="HX98" s="131">
        <f>Juniori!HX40</f>
        <v>0</v>
      </c>
      <c r="HY98" s="131">
        <f>Juniori!HY40</f>
        <v>0</v>
      </c>
      <c r="HZ98" s="131">
        <f>Juniori!HZ40</f>
        <v>0</v>
      </c>
      <c r="IA98" s="131">
        <f>Juniori!IA40</f>
        <v>0</v>
      </c>
      <c r="IB98" s="131">
        <f>Juniori!IB40</f>
        <v>0</v>
      </c>
      <c r="IC98" s="131">
        <f>Juniori!IC40</f>
        <v>0</v>
      </c>
      <c r="ID98" s="131">
        <f>Juniori!ID40</f>
        <v>0</v>
      </c>
      <c r="IE98" s="131">
        <f>Juniori!IE40</f>
        <v>0</v>
      </c>
      <c r="IF98" s="131">
        <f>Juniori!IF40</f>
        <v>0</v>
      </c>
      <c r="IG98" s="131">
        <f>Juniori!IG40</f>
        <v>0</v>
      </c>
      <c r="IH98" s="131">
        <f>Juniori!IH40</f>
        <v>0</v>
      </c>
      <c r="II98" s="131">
        <f>Juniori!II40</f>
        <v>0</v>
      </c>
      <c r="IJ98" s="131">
        <f>Juniori!IJ40</f>
        <v>0</v>
      </c>
      <c r="IK98" s="131">
        <f>Juniori!IK40</f>
        <v>0</v>
      </c>
      <c r="IL98" s="131">
        <f>Juniori!IL40</f>
        <v>0</v>
      </c>
      <c r="IM98" s="131">
        <f>Juniori!IM40</f>
        <v>0</v>
      </c>
      <c r="IN98" s="131">
        <f>Juniori!IN40</f>
        <v>0</v>
      </c>
      <c r="IO98" s="131">
        <f>Juniori!IO40</f>
        <v>0</v>
      </c>
      <c r="IP98" s="131">
        <f>Juniori!IP40</f>
        <v>0</v>
      </c>
      <c r="IQ98" s="131">
        <f>Juniori!IQ40</f>
        <v>0</v>
      </c>
      <c r="IR98" s="131">
        <f>Juniori!IR40</f>
        <v>0</v>
      </c>
      <c r="IS98" s="131">
        <f>Juniori!IS40</f>
        <v>0</v>
      </c>
      <c r="IT98" s="131">
        <f>Juniori!IT40</f>
        <v>0</v>
      </c>
      <c r="IU98" s="131">
        <f>Juniori!IU40</f>
        <v>0</v>
      </c>
      <c r="IV98" s="131">
        <f>Juniori!IV40</f>
        <v>0</v>
      </c>
      <c r="IW98" s="131">
        <f>Juniori!IW40</f>
        <v>0</v>
      </c>
      <c r="IX98" s="131">
        <f>Juniori!IX40</f>
        <v>0</v>
      </c>
      <c r="IY98" s="131">
        <f>Juniori!IY40</f>
        <v>0</v>
      </c>
      <c r="IZ98" s="131">
        <f>Juniori!IZ40</f>
        <v>0</v>
      </c>
      <c r="JA98" s="131">
        <f>Juniori!JA40</f>
        <v>0</v>
      </c>
      <c r="JB98" s="131">
        <f>Juniori!JB40</f>
        <v>0</v>
      </c>
      <c r="JC98" s="131">
        <f>Juniori!JC40</f>
        <v>0</v>
      </c>
      <c r="JD98" s="131">
        <f>Juniori!JD40</f>
        <v>0</v>
      </c>
      <c r="JE98" s="131">
        <f>Juniori!JE40</f>
        <v>0</v>
      </c>
      <c r="JF98" s="131">
        <f>Juniori!JF40</f>
        <v>0</v>
      </c>
      <c r="JG98" s="131">
        <f>Juniori!JG40</f>
        <v>0</v>
      </c>
      <c r="JH98" s="131">
        <f>Juniori!JH40</f>
        <v>0</v>
      </c>
      <c r="JI98" s="131">
        <f>Juniori!JI40</f>
        <v>0</v>
      </c>
      <c r="JJ98" s="131">
        <f>Juniori!JJ40</f>
        <v>0</v>
      </c>
      <c r="JK98" s="131">
        <f>Juniori!JK40</f>
        <v>0</v>
      </c>
      <c r="JL98" s="131">
        <f>Juniori!JL40</f>
        <v>0</v>
      </c>
      <c r="JM98" s="131">
        <f>Juniori!JM40</f>
        <v>0</v>
      </c>
      <c r="JN98" s="131">
        <f>Juniori!JN40</f>
        <v>0</v>
      </c>
      <c r="JO98" s="131">
        <f>Juniori!JO40</f>
        <v>0</v>
      </c>
      <c r="JP98" s="131">
        <f>Juniori!JP40</f>
        <v>0</v>
      </c>
      <c r="JQ98" s="131">
        <f>Juniori!JQ40</f>
        <v>0</v>
      </c>
      <c r="JR98" s="131">
        <f>Juniori!JR40</f>
        <v>0</v>
      </c>
      <c r="JS98" s="131">
        <f>Juniori!JS40</f>
        <v>0</v>
      </c>
      <c r="JT98" s="131">
        <f>Juniori!JT40</f>
        <v>0</v>
      </c>
      <c r="JU98" s="131">
        <f>Juniori!JU40</f>
        <v>0</v>
      </c>
      <c r="JV98" s="131">
        <f>Juniori!JV40</f>
        <v>0</v>
      </c>
      <c r="JW98" s="131">
        <f>Juniori!JW40</f>
        <v>0</v>
      </c>
      <c r="JX98" s="131">
        <f>Juniori!JX40</f>
        <v>0</v>
      </c>
      <c r="JY98" s="131">
        <f>Juniori!JY40</f>
        <v>0</v>
      </c>
      <c r="JZ98" s="131">
        <f>Juniori!JZ40</f>
        <v>0</v>
      </c>
      <c r="KA98" s="131">
        <f>Juniori!KA40</f>
        <v>0</v>
      </c>
      <c r="KB98" s="131">
        <f>Juniori!KB40</f>
        <v>0</v>
      </c>
      <c r="KC98" s="131">
        <f>Juniori!KC40</f>
        <v>0</v>
      </c>
      <c r="KD98" s="131">
        <f>Juniori!KD40</f>
        <v>0</v>
      </c>
      <c r="KE98" s="131">
        <f>Juniori!KE40</f>
        <v>0</v>
      </c>
      <c r="KF98" s="131">
        <f>Juniori!KF40</f>
        <v>0</v>
      </c>
      <c r="KG98" s="131">
        <f>Juniori!KG40</f>
        <v>0</v>
      </c>
      <c r="KH98" s="131">
        <f>Juniori!KH40</f>
        <v>0</v>
      </c>
      <c r="KI98" s="131">
        <f>Juniori!KI40</f>
        <v>0</v>
      </c>
      <c r="KJ98" s="131">
        <f>Juniori!KJ40</f>
        <v>0</v>
      </c>
      <c r="KK98" s="131">
        <f>Juniori!KK40</f>
        <v>0</v>
      </c>
      <c r="KL98" s="131">
        <f>Juniori!KL40</f>
        <v>0</v>
      </c>
      <c r="KM98" s="131">
        <f>Juniori!KM40</f>
        <v>0</v>
      </c>
      <c r="KN98" s="131">
        <f>Juniori!KN40</f>
        <v>0</v>
      </c>
      <c r="KO98" s="131">
        <f>Juniori!KO40</f>
        <v>0</v>
      </c>
      <c r="KP98" s="131" t="str">
        <f>Juniori!KP40</f>
        <v>x</v>
      </c>
      <c r="KQ98" s="131">
        <f>Juniori!KQ40</f>
        <v>0</v>
      </c>
      <c r="KR98" s="131">
        <f>Juniori!KR40</f>
        <v>0</v>
      </c>
      <c r="KS98" s="131">
        <f>Juniori!KS40</f>
        <v>0</v>
      </c>
      <c r="KT98" s="131">
        <f>Juniori!KT40</f>
        <v>0</v>
      </c>
      <c r="KU98" s="131">
        <f>Juniori!KU40</f>
        <v>0</v>
      </c>
      <c r="KV98" s="131">
        <f>Juniori!KV40</f>
        <v>0</v>
      </c>
      <c r="KW98" s="131" t="str">
        <f>Juniori!KW40</f>
        <v>x</v>
      </c>
      <c r="KX98" s="131">
        <f>Juniori!KX40</f>
        <v>0</v>
      </c>
      <c r="KY98" s="131">
        <f>Juniori!KY40</f>
        <v>0</v>
      </c>
      <c r="KZ98" s="131">
        <f>Juniori!KZ40</f>
        <v>0</v>
      </c>
      <c r="LA98" s="131">
        <f>Juniori!LA40</f>
        <v>0</v>
      </c>
      <c r="LB98" s="131">
        <f>Juniori!LB40</f>
        <v>0</v>
      </c>
      <c r="LC98" s="131">
        <f>Juniori!LC40</f>
        <v>0</v>
      </c>
      <c r="LD98" s="131">
        <f>Juniori!LD40</f>
        <v>0</v>
      </c>
      <c r="LE98" s="131">
        <f>Juniori!LE40</f>
        <v>0</v>
      </c>
      <c r="LF98" s="131">
        <f>Juniori!LF40</f>
        <v>0</v>
      </c>
      <c r="LG98" s="131">
        <f>Juniori!LG40</f>
        <v>0</v>
      </c>
      <c r="LH98" s="131">
        <f>Juniori!LH40</f>
        <v>0</v>
      </c>
      <c r="LI98" s="131">
        <f>Juniori!LI40</f>
        <v>0</v>
      </c>
      <c r="LJ98" s="131">
        <f>Juniori!LJ40</f>
        <v>0</v>
      </c>
      <c r="LK98" s="131">
        <f>Juniori!LK40</f>
        <v>0</v>
      </c>
      <c r="LL98" s="131">
        <f>Juniori!LL40</f>
        <v>0</v>
      </c>
      <c r="LM98" s="131">
        <f>Juniori!LM40</f>
        <v>0</v>
      </c>
      <c r="LN98" s="131">
        <f>Juniori!LN40</f>
        <v>0</v>
      </c>
      <c r="LO98" s="131">
        <f>Juniori!LO40</f>
        <v>0</v>
      </c>
      <c r="LP98" s="131">
        <f>Juniori!LP40</f>
        <v>0</v>
      </c>
      <c r="LQ98" s="131">
        <f>Juniori!LQ40</f>
        <v>0</v>
      </c>
      <c r="LR98" s="131">
        <f>Juniori!LR40</f>
        <v>0</v>
      </c>
      <c r="LS98" s="131">
        <f>Juniori!LS40</f>
        <v>0</v>
      </c>
      <c r="LT98" s="131">
        <f>Juniori!LT40</f>
        <v>0</v>
      </c>
      <c r="LU98" s="131">
        <f>Juniori!LU40</f>
        <v>0</v>
      </c>
      <c r="LV98" s="131">
        <f>Juniori!LV40</f>
        <v>0</v>
      </c>
      <c r="LW98" s="131">
        <f>Juniori!LW40</f>
        <v>0</v>
      </c>
      <c r="LX98" s="131">
        <f>Juniori!LX40</f>
        <v>0</v>
      </c>
      <c r="LY98" s="131">
        <f>Juniori!LY40</f>
        <v>0</v>
      </c>
      <c r="LZ98" s="131">
        <f>Juniori!LZ40</f>
        <v>0</v>
      </c>
      <c r="MA98" s="131">
        <f>Juniori!MA40</f>
        <v>0</v>
      </c>
      <c r="MB98" s="131">
        <f>Juniori!MB40</f>
        <v>0</v>
      </c>
      <c r="MC98" s="131">
        <f>Juniori!MC40</f>
        <v>0</v>
      </c>
      <c r="MD98" s="131">
        <f>Juniori!MD40</f>
        <v>0</v>
      </c>
      <c r="ME98" s="131">
        <f>Juniori!ME40</f>
        <v>0</v>
      </c>
    </row>
    <row r="99" spans="1:343" s="1" customFormat="1" ht="18" customHeight="1" x14ac:dyDescent="0.2">
      <c r="A99" s="12"/>
      <c r="B99" s="21"/>
      <c r="C99" s="25"/>
      <c r="E99" t="s">
        <v>215</v>
      </c>
      <c r="F99" s="1">
        <v>8952</v>
      </c>
      <c r="G99" s="9" t="s">
        <v>220</v>
      </c>
      <c r="H99"/>
      <c r="I99" s="1">
        <f t="shared" si="10"/>
        <v>6</v>
      </c>
      <c r="J99" s="12"/>
      <c r="K99" s="131">
        <f>Juniori!K38</f>
        <v>0</v>
      </c>
      <c r="L99" s="131">
        <f>Juniori!L38</f>
        <v>0</v>
      </c>
      <c r="M99" s="131">
        <f>Juniori!M38</f>
        <v>0</v>
      </c>
      <c r="N99" s="131">
        <f>Juniori!N38</f>
        <v>0</v>
      </c>
      <c r="O99" s="131">
        <f>Juniori!O38</f>
        <v>0</v>
      </c>
      <c r="P99" s="131">
        <f>Juniori!P38</f>
        <v>0</v>
      </c>
      <c r="Q99" s="131">
        <f>Juniori!Q38</f>
        <v>0</v>
      </c>
      <c r="R99" s="131">
        <f>Juniori!R38</f>
        <v>0</v>
      </c>
      <c r="S99" s="131">
        <f>Juniori!S38</f>
        <v>0</v>
      </c>
      <c r="T99" s="131">
        <f>Juniori!T38</f>
        <v>0</v>
      </c>
      <c r="U99" s="131">
        <f>Juniori!U38</f>
        <v>0</v>
      </c>
      <c r="V99" s="131">
        <f>Juniori!V38</f>
        <v>0</v>
      </c>
      <c r="W99" s="131">
        <f>Juniori!W38</f>
        <v>0</v>
      </c>
      <c r="X99" s="131">
        <f>Juniori!X38</f>
        <v>0</v>
      </c>
      <c r="Y99" s="131">
        <f>Juniori!Y38</f>
        <v>0</v>
      </c>
      <c r="Z99" s="131">
        <f>Juniori!Z38</f>
        <v>0</v>
      </c>
      <c r="AA99" s="131">
        <f>Juniori!AA38</f>
        <v>0</v>
      </c>
      <c r="AB99" s="131">
        <f>Juniori!AB38</f>
        <v>0</v>
      </c>
      <c r="AC99" s="131">
        <f>Juniori!AC38</f>
        <v>0</v>
      </c>
      <c r="AD99" s="131">
        <f>Juniori!AD38</f>
        <v>0</v>
      </c>
      <c r="AE99" s="131">
        <f>Juniori!AE38</f>
        <v>0</v>
      </c>
      <c r="AF99" s="131">
        <f>Juniori!AF38</f>
        <v>0</v>
      </c>
      <c r="AG99" s="131">
        <f>Juniori!AG38</f>
        <v>0</v>
      </c>
      <c r="AH99" s="131">
        <f>Juniori!AH38</f>
        <v>0</v>
      </c>
      <c r="AI99" s="131">
        <f>Juniori!AI38</f>
        <v>0</v>
      </c>
      <c r="AJ99" s="131">
        <f>Juniori!AJ38</f>
        <v>0</v>
      </c>
      <c r="AK99" s="131">
        <f>Juniori!AK38</f>
        <v>0</v>
      </c>
      <c r="AL99" s="131">
        <f>Juniori!AL38</f>
        <v>0</v>
      </c>
      <c r="AM99" s="131">
        <f>Juniori!AM38</f>
        <v>0</v>
      </c>
      <c r="AN99" s="131">
        <f>Juniori!AN38</f>
        <v>0</v>
      </c>
      <c r="AO99" s="131">
        <f>Juniori!AO38</f>
        <v>0</v>
      </c>
      <c r="AP99" s="131">
        <f>Juniori!AP38</f>
        <v>0</v>
      </c>
      <c r="AQ99" s="131">
        <f>Juniori!AQ38</f>
        <v>0</v>
      </c>
      <c r="AR99" s="131">
        <f>Juniori!AR38</f>
        <v>0</v>
      </c>
      <c r="AS99" s="131">
        <f>Juniori!AS38</f>
        <v>0</v>
      </c>
      <c r="AT99" s="131">
        <f>Juniori!AT38</f>
        <v>0</v>
      </c>
      <c r="AU99" s="131">
        <f>Juniori!AU38</f>
        <v>0</v>
      </c>
      <c r="AV99" s="131">
        <f>Juniori!AV38</f>
        <v>0</v>
      </c>
      <c r="AW99" s="131">
        <f>Juniori!AW38</f>
        <v>0</v>
      </c>
      <c r="AX99" s="131">
        <f>Juniori!AX38</f>
        <v>0</v>
      </c>
      <c r="AY99" s="131">
        <f>Juniori!AY38</f>
        <v>0</v>
      </c>
      <c r="AZ99" s="131">
        <f>Juniori!AZ38</f>
        <v>0</v>
      </c>
      <c r="BA99" s="131">
        <f>Juniori!BA38</f>
        <v>0</v>
      </c>
      <c r="BB99" s="131">
        <f>Juniori!BB38</f>
        <v>0</v>
      </c>
      <c r="BC99" s="131">
        <f>Juniori!BC38</f>
        <v>0</v>
      </c>
      <c r="BD99" s="131">
        <f>Juniori!BD38</f>
        <v>0</v>
      </c>
      <c r="BE99" s="131">
        <f>Juniori!BE38</f>
        <v>0</v>
      </c>
      <c r="BF99" s="131">
        <f>Juniori!BF38</f>
        <v>0</v>
      </c>
      <c r="BG99" s="131">
        <f>Juniori!BG38</f>
        <v>0</v>
      </c>
      <c r="BH99" s="131">
        <f>Juniori!BH38</f>
        <v>3</v>
      </c>
      <c r="BI99" s="131">
        <f>Juniori!BI38</f>
        <v>0</v>
      </c>
      <c r="BJ99" s="131">
        <f>Juniori!BJ38</f>
        <v>0</v>
      </c>
      <c r="BK99" s="131">
        <f>Juniori!BK38</f>
        <v>0</v>
      </c>
      <c r="BL99" s="131">
        <f>Juniori!BL38</f>
        <v>0</v>
      </c>
      <c r="BM99" s="131">
        <f>Juniori!BM38</f>
        <v>0</v>
      </c>
      <c r="BN99" s="131">
        <f>Juniori!BN38</f>
        <v>0</v>
      </c>
      <c r="BO99" s="131">
        <f>Juniori!BO38</f>
        <v>0</v>
      </c>
      <c r="BP99" s="131">
        <f>Juniori!BP38</f>
        <v>0</v>
      </c>
      <c r="BQ99" s="131">
        <f>Juniori!BQ38</f>
        <v>0</v>
      </c>
      <c r="BR99" s="131">
        <f>Juniori!BR38</f>
        <v>0</v>
      </c>
      <c r="BS99" s="131">
        <f>Juniori!BS38</f>
        <v>0</v>
      </c>
      <c r="BT99" s="131">
        <f>Juniori!BT38</f>
        <v>0</v>
      </c>
      <c r="BU99" s="131">
        <f>Juniori!BU38</f>
        <v>0</v>
      </c>
      <c r="BV99" s="131">
        <f>Juniori!BV38</f>
        <v>0</v>
      </c>
      <c r="BW99" s="131">
        <f>Juniori!BW38</f>
        <v>0</v>
      </c>
      <c r="BX99" s="131">
        <f>Juniori!BX38</f>
        <v>0</v>
      </c>
      <c r="BY99" s="131">
        <f>Juniori!BY38</f>
        <v>0</v>
      </c>
      <c r="BZ99" s="131">
        <f>Juniori!BZ38</f>
        <v>0</v>
      </c>
      <c r="CA99" s="131">
        <f>Juniori!CA38</f>
        <v>0</v>
      </c>
      <c r="CB99" s="131">
        <f>Juniori!CB38</f>
        <v>0</v>
      </c>
      <c r="CC99" s="131">
        <f>Juniori!CC38</f>
        <v>0</v>
      </c>
      <c r="CD99" s="131">
        <f>Juniori!CD38</f>
        <v>0</v>
      </c>
      <c r="CE99" s="131">
        <f>Juniori!CE38</f>
        <v>0</v>
      </c>
      <c r="CF99" s="131">
        <f>Juniori!CF38</f>
        <v>0</v>
      </c>
      <c r="CG99" s="131">
        <f>Juniori!CG38</f>
        <v>0</v>
      </c>
      <c r="CH99" s="131">
        <f>Juniori!CH38</f>
        <v>0</v>
      </c>
      <c r="CI99" s="131">
        <f>Juniori!CI38</f>
        <v>0</v>
      </c>
      <c r="CJ99" s="131">
        <f>Juniori!CJ38</f>
        <v>0</v>
      </c>
      <c r="CK99" s="131">
        <f>Juniori!CK38</f>
        <v>0</v>
      </c>
      <c r="CL99" s="131">
        <f>Juniori!CL38</f>
        <v>0</v>
      </c>
      <c r="CM99" s="131">
        <f>Juniori!CM38</f>
        <v>0</v>
      </c>
      <c r="CN99" s="131">
        <f>Juniori!CN38</f>
        <v>0</v>
      </c>
      <c r="CO99" s="131">
        <f>Juniori!CO38</f>
        <v>0</v>
      </c>
      <c r="CP99" s="131">
        <f>Juniori!CP38</f>
        <v>0</v>
      </c>
      <c r="CQ99" s="131">
        <f>Juniori!CQ38</f>
        <v>0</v>
      </c>
      <c r="CR99" s="131">
        <f>Juniori!CR38</f>
        <v>0</v>
      </c>
      <c r="CS99" s="131">
        <f>Juniori!CS38</f>
        <v>0</v>
      </c>
      <c r="CT99" s="131">
        <f>Juniori!CT38</f>
        <v>0</v>
      </c>
      <c r="CU99" s="131">
        <f>Juniori!CU38</f>
        <v>0</v>
      </c>
      <c r="CV99" s="131">
        <f>Juniori!CV38</f>
        <v>0</v>
      </c>
      <c r="CW99" s="131">
        <f>Juniori!CW38</f>
        <v>0</v>
      </c>
      <c r="CX99" s="131">
        <f>Juniori!CX38</f>
        <v>0</v>
      </c>
      <c r="CY99" s="131">
        <f>Juniori!CY38</f>
        <v>0</v>
      </c>
      <c r="CZ99" s="131">
        <f>Juniori!CZ38</f>
        <v>0</v>
      </c>
      <c r="DA99" s="131">
        <f>Juniori!DA38</f>
        <v>0</v>
      </c>
      <c r="DB99" s="131">
        <f>Juniori!DB38</f>
        <v>0</v>
      </c>
      <c r="DC99" s="131">
        <f>Juniori!DC38</f>
        <v>0</v>
      </c>
      <c r="DD99" s="131">
        <f>Juniori!DD38</f>
        <v>0</v>
      </c>
      <c r="DE99" s="131">
        <f>Juniori!DE38</f>
        <v>0</v>
      </c>
      <c r="DF99" s="131">
        <f>Juniori!DF38</f>
        <v>0</v>
      </c>
      <c r="DG99" s="131">
        <f>Juniori!DG38</f>
        <v>0</v>
      </c>
      <c r="DH99" s="131">
        <f>Juniori!DH38</f>
        <v>0</v>
      </c>
      <c r="DI99" s="131">
        <f>Juniori!DI38</f>
        <v>0</v>
      </c>
      <c r="DJ99" s="131">
        <f>Juniori!DJ38</f>
        <v>0</v>
      </c>
      <c r="DK99" s="131">
        <f>Juniori!DK38</f>
        <v>0</v>
      </c>
      <c r="DL99" s="131">
        <f>Juniori!DL38</f>
        <v>0</v>
      </c>
      <c r="DM99" s="131">
        <f>Juniori!DM38</f>
        <v>0</v>
      </c>
      <c r="DN99" s="131">
        <f>Juniori!DN38</f>
        <v>0</v>
      </c>
      <c r="DO99" s="131">
        <f>Juniori!DO38</f>
        <v>0</v>
      </c>
      <c r="DP99" s="131">
        <f>Juniori!DP38</f>
        <v>0</v>
      </c>
      <c r="DQ99" s="131">
        <f>Juniori!DQ38</f>
        <v>0</v>
      </c>
      <c r="DR99" s="131">
        <f>Juniori!DR38</f>
        <v>0</v>
      </c>
      <c r="DS99" s="131">
        <f>Juniori!DS38</f>
        <v>0</v>
      </c>
      <c r="DT99" s="131">
        <f>Juniori!DT38</f>
        <v>0</v>
      </c>
      <c r="DU99" s="131">
        <f>Juniori!DU38</f>
        <v>0</v>
      </c>
      <c r="DV99" s="131">
        <f>Juniori!DV38</f>
        <v>0</v>
      </c>
      <c r="DW99" s="131">
        <f>Juniori!DW38</f>
        <v>0</v>
      </c>
      <c r="DX99" s="131">
        <f>Juniori!DX38</f>
        <v>0</v>
      </c>
      <c r="DY99" s="131">
        <f>Juniori!DY38</f>
        <v>0</v>
      </c>
      <c r="DZ99" s="131">
        <f>Juniori!DZ38</f>
        <v>0</v>
      </c>
      <c r="EA99" s="131">
        <f>Juniori!EA38</f>
        <v>0</v>
      </c>
      <c r="EB99" s="131">
        <f>Juniori!EB38</f>
        <v>0</v>
      </c>
      <c r="EC99" s="131">
        <f>Juniori!EC38</f>
        <v>0</v>
      </c>
      <c r="ED99" s="131">
        <f>Juniori!ED38</f>
        <v>0</v>
      </c>
      <c r="EE99" s="131">
        <f>Juniori!EE38</f>
        <v>0</v>
      </c>
      <c r="EF99" s="131">
        <f>Juniori!EF38</f>
        <v>0</v>
      </c>
      <c r="EG99" s="131">
        <f>Juniori!EG38</f>
        <v>0</v>
      </c>
      <c r="EH99" s="131">
        <f>Juniori!EH38</f>
        <v>0</v>
      </c>
      <c r="EI99" s="131">
        <f>Juniori!EI38</f>
        <v>0</v>
      </c>
      <c r="EJ99" s="131">
        <f>Juniori!EJ38</f>
        <v>0</v>
      </c>
      <c r="EK99" s="131">
        <f>Juniori!EK38</f>
        <v>0</v>
      </c>
      <c r="EL99" s="131">
        <f>Juniori!EL38</f>
        <v>0</v>
      </c>
      <c r="EM99" s="131">
        <f>Juniori!EM38</f>
        <v>0</v>
      </c>
      <c r="EN99" s="131">
        <f>Juniori!EN38</f>
        <v>0</v>
      </c>
      <c r="EO99" s="131">
        <f>Juniori!EO38</f>
        <v>0</v>
      </c>
      <c r="EP99" s="131">
        <f>Juniori!EP38</f>
        <v>2</v>
      </c>
      <c r="EQ99" s="131">
        <f>Juniori!EQ38</f>
        <v>0</v>
      </c>
      <c r="ER99" s="131">
        <f>Juniori!ER38</f>
        <v>0</v>
      </c>
      <c r="ES99" s="131">
        <f>Juniori!ES38</f>
        <v>0</v>
      </c>
      <c r="ET99" s="131">
        <f>Juniori!ET38</f>
        <v>0</v>
      </c>
      <c r="EU99" s="131">
        <f>Juniori!EU38</f>
        <v>0</v>
      </c>
      <c r="EV99" s="131">
        <f>Juniori!EV38</f>
        <v>0</v>
      </c>
      <c r="EW99" s="131">
        <f>Juniori!EW38</f>
        <v>0</v>
      </c>
      <c r="EX99" s="131">
        <f>Juniori!EX38</f>
        <v>0</v>
      </c>
      <c r="EY99" s="131">
        <f>Juniori!EY38</f>
        <v>1</v>
      </c>
      <c r="EZ99" s="131">
        <f>Juniori!EZ38</f>
        <v>0</v>
      </c>
      <c r="FA99" s="131">
        <f>Juniori!FA38</f>
        <v>0</v>
      </c>
      <c r="FB99" s="131">
        <f>Juniori!FB38</f>
        <v>0</v>
      </c>
      <c r="FC99" s="131">
        <f>Juniori!FC38</f>
        <v>0</v>
      </c>
      <c r="FD99" s="131">
        <f>Juniori!FD38</f>
        <v>0</v>
      </c>
      <c r="FE99" s="131">
        <f>Juniori!FE38</f>
        <v>0</v>
      </c>
      <c r="FF99" s="131">
        <f>Juniori!FF38</f>
        <v>0</v>
      </c>
      <c r="FG99" s="131">
        <f>Juniori!FG38</f>
        <v>0</v>
      </c>
      <c r="FH99" s="131">
        <f>Juniori!FH38</f>
        <v>0</v>
      </c>
      <c r="FI99" s="131">
        <f>Juniori!FI38</f>
        <v>0</v>
      </c>
      <c r="FJ99" s="131">
        <f>Juniori!FJ38</f>
        <v>0</v>
      </c>
      <c r="FK99" s="131">
        <f>Juniori!FK38</f>
        <v>0</v>
      </c>
      <c r="FL99" s="131">
        <f>Juniori!FL38</f>
        <v>0</v>
      </c>
      <c r="FM99" s="131">
        <f>Juniori!FM38</f>
        <v>0</v>
      </c>
      <c r="FN99" s="131">
        <f>Juniori!FN38</f>
        <v>0</v>
      </c>
      <c r="FO99" s="131">
        <f>Juniori!FO38</f>
        <v>0</v>
      </c>
      <c r="FP99" s="131">
        <f>Juniori!FP38</f>
        <v>0</v>
      </c>
      <c r="FQ99" s="131">
        <f>Juniori!FQ38</f>
        <v>0</v>
      </c>
      <c r="FR99" s="131">
        <f>Juniori!FR38</f>
        <v>0</v>
      </c>
      <c r="FS99" s="131">
        <f>Juniori!FS38</f>
        <v>0</v>
      </c>
      <c r="FT99" s="131">
        <f>Juniori!FT38</f>
        <v>0</v>
      </c>
      <c r="FU99" s="131">
        <f>Juniori!FU38</f>
        <v>0</v>
      </c>
      <c r="FV99" s="131">
        <f>Juniori!FV38</f>
        <v>0</v>
      </c>
      <c r="FW99" s="131">
        <f>Juniori!FW38</f>
        <v>0</v>
      </c>
      <c r="FX99" s="131">
        <f>Juniori!FX38</f>
        <v>0</v>
      </c>
      <c r="FY99" s="131">
        <f>Juniori!FY38</f>
        <v>0</v>
      </c>
      <c r="FZ99" s="131">
        <f>Juniori!FZ38</f>
        <v>0</v>
      </c>
      <c r="GA99" s="131">
        <f>Juniori!GA38</f>
        <v>0</v>
      </c>
      <c r="GB99" s="131">
        <f>Juniori!GB38</f>
        <v>0</v>
      </c>
      <c r="GC99" s="131">
        <f>Juniori!GC38</f>
        <v>0</v>
      </c>
      <c r="GD99" s="131">
        <f>Juniori!GD38</f>
        <v>0</v>
      </c>
      <c r="GE99" s="131">
        <f>Juniori!GE38</f>
        <v>0</v>
      </c>
      <c r="GF99" s="131">
        <f>Juniori!GF38</f>
        <v>0</v>
      </c>
      <c r="GG99" s="131">
        <f>Juniori!GG38</f>
        <v>0</v>
      </c>
      <c r="GH99" s="131">
        <f>Juniori!GH38</f>
        <v>0</v>
      </c>
      <c r="GI99" s="131">
        <f>Juniori!GI38</f>
        <v>0</v>
      </c>
      <c r="GJ99" s="131">
        <f>Juniori!GJ38</f>
        <v>0</v>
      </c>
      <c r="GK99" s="131">
        <f>Juniori!GK38</f>
        <v>0</v>
      </c>
      <c r="GL99" s="131">
        <f>Juniori!GL38</f>
        <v>0</v>
      </c>
      <c r="GM99" s="131">
        <f>Juniori!GM38</f>
        <v>0</v>
      </c>
      <c r="GN99" s="131">
        <f>Juniori!GN38</f>
        <v>0</v>
      </c>
      <c r="GO99" s="131">
        <f>Juniori!GO38</f>
        <v>0</v>
      </c>
      <c r="GP99" s="131">
        <f>Juniori!GP38</f>
        <v>0</v>
      </c>
      <c r="GQ99" s="131">
        <f>Juniori!GQ38</f>
        <v>0</v>
      </c>
      <c r="GR99" s="131">
        <f>Juniori!GR38</f>
        <v>0</v>
      </c>
      <c r="GS99" s="131">
        <f>Juniori!GS38</f>
        <v>0</v>
      </c>
      <c r="GT99" s="131">
        <f>Juniori!GT38</f>
        <v>0</v>
      </c>
      <c r="GU99" s="131">
        <f>Juniori!GU38</f>
        <v>0</v>
      </c>
      <c r="GV99" s="131">
        <f>Juniori!GV38</f>
        <v>0</v>
      </c>
      <c r="GW99" s="131">
        <f>Juniori!GW38</f>
        <v>0</v>
      </c>
      <c r="GX99" s="131">
        <f>Juniori!GX38</f>
        <v>0</v>
      </c>
      <c r="GY99" s="131">
        <f>Juniori!GY38</f>
        <v>0</v>
      </c>
      <c r="GZ99" s="131">
        <f>Juniori!GZ38</f>
        <v>0</v>
      </c>
      <c r="HA99" s="131">
        <f>Juniori!HA38</f>
        <v>0</v>
      </c>
      <c r="HB99" s="131">
        <f>Juniori!HB38</f>
        <v>0</v>
      </c>
      <c r="HC99" s="131">
        <f>Juniori!HC38</f>
        <v>0</v>
      </c>
      <c r="HD99" s="131">
        <f>Juniori!HD38</f>
        <v>0</v>
      </c>
      <c r="HE99" s="131">
        <f>Juniori!HE38</f>
        <v>0</v>
      </c>
      <c r="HF99" s="131">
        <f>Juniori!HF38</f>
        <v>0</v>
      </c>
      <c r="HG99" s="131">
        <f>Juniori!HG38</f>
        <v>0</v>
      </c>
      <c r="HH99" s="131">
        <f>Juniori!HH38</f>
        <v>0</v>
      </c>
      <c r="HI99" s="131">
        <f>Juniori!HI38</f>
        <v>0</v>
      </c>
      <c r="HJ99" s="131">
        <f>Juniori!HJ38</f>
        <v>0</v>
      </c>
      <c r="HK99" s="131">
        <f>Juniori!HK38</f>
        <v>0</v>
      </c>
      <c r="HL99" s="131">
        <f>Juniori!HL38</f>
        <v>0</v>
      </c>
      <c r="HM99" s="131">
        <f>Juniori!HM38</f>
        <v>0</v>
      </c>
      <c r="HN99" s="131">
        <f>Juniori!HN38</f>
        <v>0</v>
      </c>
      <c r="HO99" s="131">
        <f>Juniori!HO38</f>
        <v>0</v>
      </c>
      <c r="HP99" s="131">
        <f>Juniori!HP38</f>
        <v>0</v>
      </c>
      <c r="HQ99" s="131">
        <f>Juniori!HQ38</f>
        <v>0</v>
      </c>
      <c r="HR99" s="131">
        <f>Juniori!HR38</f>
        <v>0</v>
      </c>
      <c r="HS99" s="131">
        <f>Juniori!HS38</f>
        <v>0</v>
      </c>
      <c r="HT99" s="131">
        <f>Juniori!HT38</f>
        <v>0</v>
      </c>
      <c r="HU99" s="131">
        <f>Juniori!HU38</f>
        <v>0</v>
      </c>
      <c r="HV99" s="131">
        <f>Juniori!HV38</f>
        <v>0</v>
      </c>
      <c r="HW99" s="131">
        <f>Juniori!HW38</f>
        <v>0</v>
      </c>
      <c r="HX99" s="131">
        <f>Juniori!HX38</f>
        <v>0</v>
      </c>
      <c r="HY99" s="131">
        <f>Juniori!HY38</f>
        <v>0</v>
      </c>
      <c r="HZ99" s="131">
        <f>Juniori!HZ38</f>
        <v>0</v>
      </c>
      <c r="IA99" s="131">
        <f>Juniori!IA38</f>
        <v>0</v>
      </c>
      <c r="IB99" s="131">
        <f>Juniori!IB38</f>
        <v>0</v>
      </c>
      <c r="IC99" s="131">
        <f>Juniori!IC38</f>
        <v>0</v>
      </c>
      <c r="ID99" s="131">
        <f>Juniori!ID38</f>
        <v>0</v>
      </c>
      <c r="IE99" s="131">
        <f>Juniori!IE38</f>
        <v>0</v>
      </c>
      <c r="IF99" s="131">
        <f>Juniori!IF38</f>
        <v>0</v>
      </c>
      <c r="IG99" s="131">
        <f>Juniori!IG38</f>
        <v>0</v>
      </c>
      <c r="IH99" s="131">
        <f>Juniori!IH38</f>
        <v>0</v>
      </c>
      <c r="II99" s="131">
        <f>Juniori!II38</f>
        <v>0</v>
      </c>
      <c r="IJ99" s="131">
        <f>Juniori!IJ38</f>
        <v>0</v>
      </c>
      <c r="IK99" s="131">
        <f>Juniori!IK38</f>
        <v>0</v>
      </c>
      <c r="IL99" s="131">
        <f>Juniori!IL38</f>
        <v>0</v>
      </c>
      <c r="IM99" s="131">
        <f>Juniori!IM38</f>
        <v>0</v>
      </c>
      <c r="IN99" s="131">
        <f>Juniori!IN38</f>
        <v>0</v>
      </c>
      <c r="IO99" s="131">
        <f>Juniori!IO38</f>
        <v>0</v>
      </c>
      <c r="IP99" s="131">
        <f>Juniori!IP38</f>
        <v>0</v>
      </c>
      <c r="IQ99" s="131">
        <f>Juniori!IQ38</f>
        <v>0</v>
      </c>
      <c r="IR99" s="131">
        <f>Juniori!IR38</f>
        <v>0</v>
      </c>
      <c r="IS99" s="131">
        <f>Juniori!IS38</f>
        <v>0</v>
      </c>
      <c r="IT99" s="131">
        <f>Juniori!IT38</f>
        <v>0</v>
      </c>
      <c r="IU99" s="131">
        <f>Juniori!IU38</f>
        <v>0</v>
      </c>
      <c r="IV99" s="131">
        <f>Juniori!IV38</f>
        <v>0</v>
      </c>
      <c r="IW99" s="131">
        <f>Juniori!IW38</f>
        <v>0</v>
      </c>
      <c r="IX99" s="131">
        <f>Juniori!IX38</f>
        <v>0</v>
      </c>
      <c r="IY99" s="131">
        <f>Juniori!IY38</f>
        <v>0</v>
      </c>
      <c r="IZ99" s="131">
        <f>Juniori!IZ38</f>
        <v>0</v>
      </c>
      <c r="JA99" s="131">
        <f>Juniori!JA38</f>
        <v>0</v>
      </c>
      <c r="JB99" s="131">
        <f>Juniori!JB38</f>
        <v>0</v>
      </c>
      <c r="JC99" s="131">
        <f>Juniori!JC38</f>
        <v>0</v>
      </c>
      <c r="JD99" s="131">
        <f>Juniori!JD38</f>
        <v>0</v>
      </c>
      <c r="JE99" s="131">
        <f>Juniori!JE38</f>
        <v>0</v>
      </c>
      <c r="JF99" s="131">
        <f>Juniori!JF38</f>
        <v>0</v>
      </c>
      <c r="JG99" s="131">
        <f>Juniori!JG38</f>
        <v>0</v>
      </c>
      <c r="JH99" s="131">
        <f>Juniori!JH38</f>
        <v>0</v>
      </c>
      <c r="JI99" s="131">
        <f>Juniori!JI38</f>
        <v>0</v>
      </c>
      <c r="JJ99" s="131">
        <f>Juniori!JJ38</f>
        <v>0</v>
      </c>
      <c r="JK99" s="131">
        <f>Juniori!JK38</f>
        <v>0</v>
      </c>
      <c r="JL99" s="131">
        <f>Juniori!JL38</f>
        <v>0</v>
      </c>
      <c r="JM99" s="131">
        <f>Juniori!JM38</f>
        <v>0</v>
      </c>
      <c r="JN99" s="131">
        <f>Juniori!JN38</f>
        <v>0</v>
      </c>
      <c r="JO99" s="131">
        <f>Juniori!JO38</f>
        <v>0</v>
      </c>
      <c r="JP99" s="131">
        <f>Juniori!JP38</f>
        <v>0</v>
      </c>
      <c r="JQ99" s="131">
        <f>Juniori!JQ38</f>
        <v>0</v>
      </c>
      <c r="JR99" s="131">
        <f>Juniori!JR38</f>
        <v>0</v>
      </c>
      <c r="JS99" s="131">
        <f>Juniori!JS38</f>
        <v>0</v>
      </c>
      <c r="JT99" s="131">
        <f>Juniori!JT38</f>
        <v>0</v>
      </c>
      <c r="JU99" s="131">
        <f>Juniori!JU38</f>
        <v>0</v>
      </c>
      <c r="JV99" s="131">
        <f>Juniori!JV38</f>
        <v>0</v>
      </c>
      <c r="JW99" s="131">
        <f>Juniori!JW38</f>
        <v>0</v>
      </c>
      <c r="JX99" s="131">
        <f>Juniori!JX38</f>
        <v>0</v>
      </c>
      <c r="JY99" s="131">
        <f>Juniori!JY38</f>
        <v>0</v>
      </c>
      <c r="JZ99" s="131">
        <f>Juniori!JZ38</f>
        <v>0</v>
      </c>
      <c r="KA99" s="131">
        <f>Juniori!KA38</f>
        <v>0</v>
      </c>
      <c r="KB99" s="131">
        <f>Juniori!KB38</f>
        <v>0</v>
      </c>
      <c r="KC99" s="131">
        <f>Juniori!KC38</f>
        <v>0</v>
      </c>
      <c r="KD99" s="131">
        <f>Juniori!KD38</f>
        <v>0</v>
      </c>
      <c r="KE99" s="131">
        <f>Juniori!KE38</f>
        <v>0</v>
      </c>
      <c r="KF99" s="131">
        <f>Juniori!KF38</f>
        <v>0</v>
      </c>
      <c r="KG99" s="131">
        <f>Juniori!KG38</f>
        <v>0</v>
      </c>
      <c r="KH99" s="131">
        <f>Juniori!KH38</f>
        <v>0</v>
      </c>
      <c r="KI99" s="131">
        <f>Juniori!KI38</f>
        <v>0</v>
      </c>
      <c r="KJ99" s="131">
        <f>Juniori!KJ38</f>
        <v>0</v>
      </c>
      <c r="KK99" s="131">
        <f>Juniori!KK38</f>
        <v>0</v>
      </c>
      <c r="KL99" s="131">
        <f>Juniori!KL38</f>
        <v>0</v>
      </c>
      <c r="KM99" s="131">
        <f>Juniori!KM38</f>
        <v>0</v>
      </c>
      <c r="KN99" s="131" t="str">
        <f>Juniori!KN38</f>
        <v>x</v>
      </c>
      <c r="KO99" s="131">
        <f>Juniori!KO38</f>
        <v>0</v>
      </c>
      <c r="KP99" s="131">
        <f>Juniori!KP38</f>
        <v>0</v>
      </c>
      <c r="KQ99" s="131">
        <f>Juniori!KQ38</f>
        <v>0</v>
      </c>
      <c r="KR99" s="131">
        <f>Juniori!KR38</f>
        <v>0</v>
      </c>
      <c r="KS99" s="131">
        <f>Juniori!KS38</f>
        <v>0</v>
      </c>
      <c r="KT99" s="131" t="str">
        <f>Juniori!KT38</f>
        <v>x</v>
      </c>
      <c r="KU99" s="131">
        <f>Juniori!KU38</f>
        <v>0</v>
      </c>
      <c r="KV99" s="131">
        <f>Juniori!KV38</f>
        <v>0</v>
      </c>
      <c r="KW99" s="131">
        <f>Juniori!KW38</f>
        <v>0</v>
      </c>
      <c r="KX99" s="131">
        <f>Juniori!KX38</f>
        <v>0</v>
      </c>
      <c r="KY99" s="131">
        <f>Juniori!KY38</f>
        <v>0</v>
      </c>
      <c r="KZ99" s="131">
        <f>Juniori!KZ38</f>
        <v>0</v>
      </c>
      <c r="LA99" s="131">
        <f>Juniori!LA38</f>
        <v>0</v>
      </c>
      <c r="LB99" s="131">
        <f>Juniori!LB38</f>
        <v>0</v>
      </c>
      <c r="LC99" s="131">
        <f>Juniori!LC38</f>
        <v>0</v>
      </c>
      <c r="LD99" s="131">
        <f>Juniori!LD38</f>
        <v>0</v>
      </c>
      <c r="LE99" s="131">
        <f>Juniori!LE38</f>
        <v>0</v>
      </c>
      <c r="LF99" s="131">
        <f>Juniori!LF38</f>
        <v>0</v>
      </c>
      <c r="LG99" s="131">
        <f>Juniori!LG38</f>
        <v>0</v>
      </c>
      <c r="LH99" s="131">
        <f>Juniori!LH38</f>
        <v>0</v>
      </c>
      <c r="LI99" s="131">
        <f>Juniori!LI38</f>
        <v>0</v>
      </c>
      <c r="LJ99" s="131">
        <f>Juniori!LJ38</f>
        <v>0</v>
      </c>
      <c r="LK99" s="131">
        <f>Juniori!LK38</f>
        <v>0</v>
      </c>
      <c r="LL99" s="131">
        <f>Juniori!LL38</f>
        <v>0</v>
      </c>
      <c r="LM99" s="131">
        <f>Juniori!LM38</f>
        <v>0</v>
      </c>
      <c r="LN99" s="131">
        <f>Juniori!LN38</f>
        <v>0</v>
      </c>
      <c r="LO99" s="131">
        <f>Juniori!LO38</f>
        <v>0</v>
      </c>
      <c r="LP99" s="131">
        <f>Juniori!LP38</f>
        <v>0</v>
      </c>
      <c r="LQ99" s="131">
        <f>Juniori!LQ38</f>
        <v>0</v>
      </c>
      <c r="LR99" s="131">
        <f>Juniori!LR38</f>
        <v>0</v>
      </c>
      <c r="LS99" s="131">
        <f>Juniori!LS38</f>
        <v>0</v>
      </c>
      <c r="LT99" s="131">
        <f>Juniori!LT38</f>
        <v>0</v>
      </c>
      <c r="LU99" s="131">
        <f>Juniori!LU38</f>
        <v>0</v>
      </c>
      <c r="LV99" s="131">
        <f>Juniori!LV38</f>
        <v>0</v>
      </c>
      <c r="LW99" s="131">
        <f>Juniori!LW38</f>
        <v>0</v>
      </c>
      <c r="LX99" s="131">
        <f>Juniori!LX38</f>
        <v>0</v>
      </c>
      <c r="LY99" s="131">
        <f>Juniori!LY38</f>
        <v>0</v>
      </c>
      <c r="LZ99" s="131">
        <f>Juniori!LZ38</f>
        <v>0</v>
      </c>
      <c r="MA99" s="131">
        <f>Juniori!MA38</f>
        <v>0</v>
      </c>
      <c r="MB99" s="131">
        <f>Juniori!MB38</f>
        <v>0</v>
      </c>
      <c r="MC99" s="131">
        <f>Juniori!MC38</f>
        <v>0</v>
      </c>
      <c r="MD99" s="131">
        <f>Juniori!MD38</f>
        <v>0</v>
      </c>
      <c r="ME99" s="131">
        <f>Juniori!ME38</f>
        <v>0</v>
      </c>
    </row>
    <row r="100" spans="1:343" s="1" customFormat="1" ht="18" customHeight="1" x14ac:dyDescent="0.2">
      <c r="A100" s="12">
        <v>86</v>
      </c>
      <c r="B100" s="11" t="s">
        <v>419</v>
      </c>
      <c r="C100" s="1">
        <v>11709</v>
      </c>
      <c r="D100" s="1">
        <v>2018</v>
      </c>
      <c r="E100" t="s">
        <v>126</v>
      </c>
      <c r="F100" s="1">
        <v>3057</v>
      </c>
      <c r="G100" s="1" t="s">
        <v>222</v>
      </c>
      <c r="H100" t="s">
        <v>127</v>
      </c>
      <c r="I100" s="1">
        <f>SUM(K100:ME100)</f>
        <v>8.4</v>
      </c>
      <c r="J100" s="12">
        <f>Tabuľka3[[#This Row],[Stĺpec9]]</f>
        <v>8.4</v>
      </c>
      <c r="K100" s="131">
        <f>Seniori!K71</f>
        <v>0</v>
      </c>
      <c r="L100" s="131">
        <f>Seniori!L71</f>
        <v>0</v>
      </c>
      <c r="M100" s="131">
        <f>Seniori!M71</f>
        <v>0</v>
      </c>
      <c r="N100" s="131">
        <f>Seniori!N71</f>
        <v>0</v>
      </c>
      <c r="O100" s="131">
        <f>Seniori!O71</f>
        <v>0</v>
      </c>
      <c r="P100" s="131">
        <f>Seniori!P71</f>
        <v>0</v>
      </c>
      <c r="Q100" s="131">
        <f>Seniori!Q71</f>
        <v>0</v>
      </c>
      <c r="R100" s="131">
        <f>Seniori!R71</f>
        <v>0</v>
      </c>
      <c r="S100" s="131">
        <f>Seniori!S71</f>
        <v>0</v>
      </c>
      <c r="T100" s="131">
        <f>Seniori!T71</f>
        <v>0</v>
      </c>
      <c r="U100" s="131">
        <f>Seniori!U71</f>
        <v>0</v>
      </c>
      <c r="V100" s="131">
        <f>Seniori!V71</f>
        <v>0</v>
      </c>
      <c r="W100" s="131">
        <f>Seniori!W71</f>
        <v>0</v>
      </c>
      <c r="X100" s="131">
        <f>Seniori!X71</f>
        <v>0</v>
      </c>
      <c r="Y100" s="131">
        <f>Seniori!Y71</f>
        <v>0</v>
      </c>
      <c r="Z100" s="131">
        <f>Seniori!Z71</f>
        <v>0</v>
      </c>
      <c r="AA100" s="131">
        <f>Seniori!AA71</f>
        <v>0</v>
      </c>
      <c r="AB100" s="131">
        <f>Seniori!AB71</f>
        <v>0</v>
      </c>
      <c r="AC100" s="131">
        <f>Seniori!AC71</f>
        <v>0</v>
      </c>
      <c r="AD100" s="131">
        <f>Seniori!AD71</f>
        <v>0</v>
      </c>
      <c r="AE100" s="131">
        <f>Seniori!AE71</f>
        <v>0</v>
      </c>
      <c r="AF100" s="131">
        <f>Seniori!AF71</f>
        <v>0</v>
      </c>
      <c r="AG100" s="131">
        <f>Seniori!AG71</f>
        <v>0</v>
      </c>
      <c r="AH100" s="131">
        <f>Seniori!AH71</f>
        <v>0</v>
      </c>
      <c r="AI100" s="131">
        <f>Seniori!AI71</f>
        <v>0</v>
      </c>
      <c r="AJ100" s="131">
        <f>Seniori!AJ71</f>
        <v>0</v>
      </c>
      <c r="AK100" s="131">
        <f>Seniori!AK71</f>
        <v>0</v>
      </c>
      <c r="AL100" s="131">
        <f>Seniori!AL71</f>
        <v>0</v>
      </c>
      <c r="AM100" s="131">
        <f>Seniori!AM71</f>
        <v>0</v>
      </c>
      <c r="AN100" s="131">
        <f>Seniori!AN71</f>
        <v>0</v>
      </c>
      <c r="AO100" s="131">
        <f>Seniori!AO71</f>
        <v>0</v>
      </c>
      <c r="AP100" s="131">
        <f>Seniori!AP71</f>
        <v>0</v>
      </c>
      <c r="AQ100" s="131">
        <f>Seniori!AQ71</f>
        <v>0</v>
      </c>
      <c r="AR100" s="131">
        <f>Seniori!AR71</f>
        <v>0</v>
      </c>
      <c r="AS100" s="131">
        <f>Seniori!AS71</f>
        <v>0</v>
      </c>
      <c r="AT100" s="131">
        <f>Seniori!AT71</f>
        <v>0</v>
      </c>
      <c r="AU100" s="131">
        <f>Seniori!AU71</f>
        <v>0</v>
      </c>
      <c r="AV100" s="131">
        <f>Seniori!AV71</f>
        <v>0</v>
      </c>
      <c r="AW100" s="131">
        <f>Seniori!AW71</f>
        <v>0</v>
      </c>
      <c r="AX100" s="131">
        <f>Seniori!AX71</f>
        <v>0</v>
      </c>
      <c r="AY100" s="131">
        <f>Seniori!AY71</f>
        <v>0</v>
      </c>
      <c r="AZ100" s="131">
        <f>Seniori!AZ71</f>
        <v>0</v>
      </c>
      <c r="BA100" s="131">
        <f>Seniori!BA71</f>
        <v>0</v>
      </c>
      <c r="BB100" s="131">
        <f>Seniori!BB71</f>
        <v>0</v>
      </c>
      <c r="BC100" s="131">
        <f>Seniori!BC71</f>
        <v>0</v>
      </c>
      <c r="BD100" s="131">
        <f>Seniori!BD71</f>
        <v>0</v>
      </c>
      <c r="BE100" s="131">
        <f>Seniori!BE71</f>
        <v>0</v>
      </c>
      <c r="BF100" s="131">
        <f>Seniori!BF71</f>
        <v>0</v>
      </c>
      <c r="BG100" s="131">
        <f>Seniori!BG71</f>
        <v>0</v>
      </c>
      <c r="BH100" s="131">
        <f>Seniori!BH71</f>
        <v>0</v>
      </c>
      <c r="BI100" s="131">
        <f>Seniori!BI71</f>
        <v>0</v>
      </c>
      <c r="BJ100" s="131">
        <f>Seniori!BJ71</f>
        <v>0</v>
      </c>
      <c r="BK100" s="131">
        <f>Seniori!BK71</f>
        <v>0</v>
      </c>
      <c r="BL100" s="131">
        <f>Seniori!BL71</f>
        <v>0</v>
      </c>
      <c r="BM100" s="131">
        <f>Seniori!BM71</f>
        <v>0</v>
      </c>
      <c r="BN100" s="131">
        <f>Seniori!BN71</f>
        <v>0</v>
      </c>
      <c r="BO100" s="131">
        <f>Seniori!BO71</f>
        <v>0</v>
      </c>
      <c r="BP100" s="131">
        <f>Seniori!BP71</f>
        <v>0</v>
      </c>
      <c r="BQ100" s="131">
        <f>Seniori!BQ71</f>
        <v>0</v>
      </c>
      <c r="BR100" s="131">
        <f>Seniori!BR71</f>
        <v>0</v>
      </c>
      <c r="BS100" s="131">
        <f>Seniori!BS71</f>
        <v>0</v>
      </c>
      <c r="BT100" s="131">
        <f>Seniori!BT71</f>
        <v>0</v>
      </c>
      <c r="BU100" s="131">
        <f>Seniori!BU71</f>
        <v>0</v>
      </c>
      <c r="BV100" s="131">
        <f>Seniori!BV71</f>
        <v>0</v>
      </c>
      <c r="BW100" s="131">
        <f>Seniori!BW71</f>
        <v>0</v>
      </c>
      <c r="BX100" s="131">
        <f>Seniori!BX71</f>
        <v>0</v>
      </c>
      <c r="BY100" s="131">
        <f>Seniori!BY71</f>
        <v>0</v>
      </c>
      <c r="BZ100" s="131">
        <f>Seniori!BZ71</f>
        <v>0</v>
      </c>
      <c r="CA100" s="131">
        <f>Seniori!CA71</f>
        <v>0</v>
      </c>
      <c r="CB100" s="131">
        <f>Seniori!CB71</f>
        <v>0</v>
      </c>
      <c r="CC100" s="131">
        <f>Seniori!CC71</f>
        <v>0</v>
      </c>
      <c r="CD100" s="131">
        <f>Seniori!CD71</f>
        <v>0</v>
      </c>
      <c r="CE100" s="131">
        <f>Seniori!CE71</f>
        <v>0</v>
      </c>
      <c r="CF100" s="131">
        <f>Seniori!CF71</f>
        <v>0</v>
      </c>
      <c r="CG100" s="131">
        <f>Seniori!CG71</f>
        <v>0</v>
      </c>
      <c r="CH100" s="131">
        <f>Seniori!CH71</f>
        <v>0</v>
      </c>
      <c r="CI100" s="131">
        <f>Seniori!CI71</f>
        <v>0</v>
      </c>
      <c r="CJ100" s="131">
        <f>Seniori!CJ71</f>
        <v>0</v>
      </c>
      <c r="CK100" s="131">
        <f>Seniori!CK71</f>
        <v>0</v>
      </c>
      <c r="CL100" s="131">
        <f>Seniori!CL71</f>
        <v>0</v>
      </c>
      <c r="CM100" s="131">
        <f>Seniori!CM71</f>
        <v>0</v>
      </c>
      <c r="CN100" s="131">
        <f>Seniori!CN71</f>
        <v>0</v>
      </c>
      <c r="CO100" s="131">
        <f>Seniori!CO71</f>
        <v>0</v>
      </c>
      <c r="CP100" s="131">
        <f>Seniori!CP71</f>
        <v>0</v>
      </c>
      <c r="CQ100" s="131">
        <f>Seniori!CQ71</f>
        <v>0</v>
      </c>
      <c r="CR100" s="131">
        <f>Seniori!CR71</f>
        <v>0</v>
      </c>
      <c r="CS100" s="131">
        <f>Seniori!CS71</f>
        <v>0</v>
      </c>
      <c r="CT100" s="131">
        <f>Seniori!CT71</f>
        <v>0</v>
      </c>
      <c r="CU100" s="131">
        <f>Seniori!CU71</f>
        <v>0</v>
      </c>
      <c r="CV100" s="131">
        <f>Seniori!CV71</f>
        <v>0</v>
      </c>
      <c r="CW100" s="131">
        <f>Seniori!CW71</f>
        <v>0</v>
      </c>
      <c r="CX100" s="131">
        <f>Seniori!CX71</f>
        <v>0</v>
      </c>
      <c r="CY100" s="131">
        <f>Seniori!CY71</f>
        <v>0</v>
      </c>
      <c r="CZ100" s="131">
        <f>Seniori!CZ71</f>
        <v>0</v>
      </c>
      <c r="DA100" s="131">
        <f>Seniori!DA71</f>
        <v>3</v>
      </c>
      <c r="DB100" s="131">
        <f>Seniori!DB71</f>
        <v>0</v>
      </c>
      <c r="DC100" s="131">
        <f>Seniori!DC71</f>
        <v>0</v>
      </c>
      <c r="DD100" s="131">
        <f>Seniori!DD71</f>
        <v>0</v>
      </c>
      <c r="DE100" s="131">
        <f>Seniori!DE71</f>
        <v>0</v>
      </c>
      <c r="DF100" s="131">
        <f>Seniori!DF71</f>
        <v>0</v>
      </c>
      <c r="DG100" s="131">
        <f>Seniori!DG71</f>
        <v>0</v>
      </c>
      <c r="DH100" s="131">
        <f>Seniori!DH71</f>
        <v>0</v>
      </c>
      <c r="DI100" s="131">
        <f>Seniori!DI71</f>
        <v>0</v>
      </c>
      <c r="DJ100" s="131">
        <f>Seniori!DJ71</f>
        <v>0</v>
      </c>
      <c r="DK100" s="131">
        <f>Seniori!DK71</f>
        <v>0</v>
      </c>
      <c r="DL100" s="131">
        <f>Seniori!DL71</f>
        <v>0</v>
      </c>
      <c r="DM100" s="131">
        <f>Seniori!DM71</f>
        <v>0</v>
      </c>
      <c r="DN100" s="131">
        <f>Seniori!DN71</f>
        <v>0</v>
      </c>
      <c r="DO100" s="131">
        <f>Seniori!DO71</f>
        <v>0</v>
      </c>
      <c r="DP100" s="131">
        <f>Seniori!DP71</f>
        <v>0</v>
      </c>
      <c r="DQ100" s="131">
        <f>Seniori!DQ71</f>
        <v>0</v>
      </c>
      <c r="DR100" s="131">
        <f>Seniori!DR71</f>
        <v>0</v>
      </c>
      <c r="DS100" s="131">
        <f>Seniori!DS71</f>
        <v>0</v>
      </c>
      <c r="DT100" s="131">
        <f>Seniori!DT71</f>
        <v>0</v>
      </c>
      <c r="DU100" s="131">
        <f>Seniori!DU71</f>
        <v>0</v>
      </c>
      <c r="DV100" s="131">
        <f>Seniori!DV71</f>
        <v>0</v>
      </c>
      <c r="DW100" s="131">
        <f>Seniori!DW71</f>
        <v>0</v>
      </c>
      <c r="DX100" s="131">
        <f>Seniori!DX71</f>
        <v>0</v>
      </c>
      <c r="DY100" s="131">
        <f>Seniori!DY71</f>
        <v>0</v>
      </c>
      <c r="DZ100" s="131">
        <f>Seniori!DZ71</f>
        <v>0</v>
      </c>
      <c r="EA100" s="131">
        <f>Seniori!EA71</f>
        <v>0</v>
      </c>
      <c r="EB100" s="131">
        <f>Seniori!EB71</f>
        <v>0</v>
      </c>
      <c r="EC100" s="131">
        <f>Seniori!EC71</f>
        <v>0</v>
      </c>
      <c r="ED100" s="131">
        <f>Seniori!ED71</f>
        <v>0</v>
      </c>
      <c r="EE100" s="131">
        <f>Seniori!EE71</f>
        <v>0</v>
      </c>
      <c r="EF100" s="131">
        <f>Seniori!EF71</f>
        <v>0</v>
      </c>
      <c r="EG100" s="131">
        <f>Seniori!EG71</f>
        <v>0</v>
      </c>
      <c r="EH100" s="131">
        <f>Seniori!EH71</f>
        <v>0</v>
      </c>
      <c r="EI100" s="131">
        <f>Seniori!EI71</f>
        <v>0</v>
      </c>
      <c r="EJ100" s="131">
        <f>Seniori!EJ71</f>
        <v>0</v>
      </c>
      <c r="EK100" s="131">
        <f>Seniori!EK71</f>
        <v>0</v>
      </c>
      <c r="EL100" s="131">
        <f>Seniori!EL71</f>
        <v>0</v>
      </c>
      <c r="EM100" s="131" t="str">
        <f>Seniori!EM71</f>
        <v>x</v>
      </c>
      <c r="EN100" s="131">
        <f>Seniori!EN71</f>
        <v>0</v>
      </c>
      <c r="EO100" s="131">
        <f>Seniori!EO71</f>
        <v>0</v>
      </c>
      <c r="EP100" s="131">
        <f>Seniori!EP71</f>
        <v>0</v>
      </c>
      <c r="EQ100" s="131">
        <f>Seniori!EQ71</f>
        <v>0</v>
      </c>
      <c r="ER100" s="131">
        <f>Seniori!ER71</f>
        <v>0</v>
      </c>
      <c r="ES100" s="131">
        <f>Seniori!ES71</f>
        <v>0</v>
      </c>
      <c r="ET100" s="131">
        <f>Seniori!ET71</f>
        <v>0</v>
      </c>
      <c r="EU100" s="131">
        <f>Seniori!EU71</f>
        <v>0</v>
      </c>
      <c r="EV100" s="131">
        <f>Seniori!EV71</f>
        <v>0</v>
      </c>
      <c r="EW100" s="131">
        <f>Seniori!EW71</f>
        <v>2.4</v>
      </c>
      <c r="EX100" s="131">
        <f>Seniori!EX71</f>
        <v>0</v>
      </c>
      <c r="EY100" s="131">
        <f>Seniori!EY71</f>
        <v>0</v>
      </c>
      <c r="EZ100" s="131">
        <f>Seniori!EZ71</f>
        <v>0</v>
      </c>
      <c r="FA100" s="131">
        <f>Seniori!FA71</f>
        <v>0</v>
      </c>
      <c r="FB100" s="131">
        <f>Seniori!FB71</f>
        <v>0</v>
      </c>
      <c r="FC100" s="131">
        <f>Seniori!FC71</f>
        <v>0</v>
      </c>
      <c r="FD100" s="131">
        <f>Seniori!FD71</f>
        <v>0</v>
      </c>
      <c r="FE100" s="131">
        <f>Seniori!FE71</f>
        <v>0</v>
      </c>
      <c r="FF100" s="131">
        <f>Seniori!FF71</f>
        <v>0</v>
      </c>
      <c r="FG100" s="131">
        <f>Seniori!FG71</f>
        <v>0</v>
      </c>
      <c r="FH100" s="131">
        <f>Seniori!FH71</f>
        <v>0</v>
      </c>
      <c r="FI100" s="131">
        <f>Seniori!FI71</f>
        <v>0</v>
      </c>
      <c r="FJ100" s="131">
        <f>Seniori!FJ71</f>
        <v>0</v>
      </c>
      <c r="FK100" s="131">
        <f>Seniori!FK71</f>
        <v>0</v>
      </c>
      <c r="FL100" s="131">
        <f>Seniori!FL71</f>
        <v>0</v>
      </c>
      <c r="FM100" s="131">
        <f>Seniori!FM71</f>
        <v>0</v>
      </c>
      <c r="FN100" s="131">
        <f>Seniori!FN71</f>
        <v>0</v>
      </c>
      <c r="FO100" s="131">
        <f>Seniori!FO71</f>
        <v>0</v>
      </c>
      <c r="FP100" s="131">
        <f>Seniori!FP71</f>
        <v>0</v>
      </c>
      <c r="FQ100" s="131">
        <f>Seniori!FQ71</f>
        <v>0</v>
      </c>
      <c r="FR100" s="131">
        <f>Seniori!FR71</f>
        <v>0</v>
      </c>
      <c r="FS100" s="131">
        <f>Seniori!FS71</f>
        <v>0</v>
      </c>
      <c r="FT100" s="131">
        <f>Seniori!FT71</f>
        <v>0</v>
      </c>
      <c r="FU100" s="131">
        <f>Seniori!FU71</f>
        <v>0</v>
      </c>
      <c r="FV100" s="131">
        <f>Seniori!FV71</f>
        <v>0</v>
      </c>
      <c r="FW100" s="131">
        <f>Seniori!FW71</f>
        <v>0</v>
      </c>
      <c r="FX100" s="131">
        <f>Seniori!FX71</f>
        <v>0</v>
      </c>
      <c r="FY100" s="131">
        <f>Seniori!FY71</f>
        <v>0</v>
      </c>
      <c r="FZ100" s="131">
        <f>Seniori!FZ71</f>
        <v>0</v>
      </c>
      <c r="GA100" s="131">
        <f>Seniori!GA71</f>
        <v>0</v>
      </c>
      <c r="GB100" s="131">
        <f>Seniori!GB71</f>
        <v>0</v>
      </c>
      <c r="GC100" s="131">
        <f>Seniori!GC71</f>
        <v>0</v>
      </c>
      <c r="GD100" s="131">
        <f>Seniori!GD71</f>
        <v>0</v>
      </c>
      <c r="GE100" s="131">
        <f>Seniori!GE71</f>
        <v>0</v>
      </c>
      <c r="GF100" s="131">
        <f>Seniori!GF71</f>
        <v>0</v>
      </c>
      <c r="GG100" s="131">
        <f>Seniori!GG71</f>
        <v>0</v>
      </c>
      <c r="GH100" s="131">
        <f>Seniori!GH71</f>
        <v>0</v>
      </c>
      <c r="GI100" s="131">
        <f>Seniori!GI71</f>
        <v>0</v>
      </c>
      <c r="GJ100" s="131">
        <f>Seniori!GJ71</f>
        <v>0</v>
      </c>
      <c r="GK100" s="131">
        <f>Seniori!GK71</f>
        <v>0</v>
      </c>
      <c r="GL100" s="131">
        <f>Seniori!GL71</f>
        <v>0</v>
      </c>
      <c r="GM100" s="131">
        <f>Seniori!GM71</f>
        <v>0</v>
      </c>
      <c r="GN100" s="131">
        <f>Seniori!GN71</f>
        <v>0</v>
      </c>
      <c r="GO100" s="131">
        <f>Seniori!GO71</f>
        <v>0</v>
      </c>
      <c r="GP100" s="131">
        <f>Seniori!GP71</f>
        <v>0</v>
      </c>
      <c r="GQ100" s="131">
        <f>Seniori!GQ71</f>
        <v>0</v>
      </c>
      <c r="GR100" s="131">
        <f>Seniori!GR71</f>
        <v>0</v>
      </c>
      <c r="GS100" s="131">
        <f>Seniori!GS71</f>
        <v>0</v>
      </c>
      <c r="GT100" s="131">
        <f>Seniori!GT71</f>
        <v>0</v>
      </c>
      <c r="GU100" s="131">
        <f>Seniori!GU71</f>
        <v>0</v>
      </c>
      <c r="GV100" s="131">
        <f>Seniori!GV71</f>
        <v>0</v>
      </c>
      <c r="GW100" s="131">
        <f>Seniori!GW71</f>
        <v>0</v>
      </c>
      <c r="GX100" s="131">
        <f>Seniori!GX71</f>
        <v>0</v>
      </c>
      <c r="GY100" s="131">
        <f>Seniori!GY71</f>
        <v>0</v>
      </c>
      <c r="GZ100" s="131">
        <f>Seniori!GZ71</f>
        <v>0</v>
      </c>
      <c r="HA100" s="131">
        <f>Seniori!HA71</f>
        <v>0</v>
      </c>
      <c r="HB100" s="131">
        <f>Seniori!HB71</f>
        <v>0</v>
      </c>
      <c r="HC100" s="131">
        <f>Seniori!HC71</f>
        <v>0</v>
      </c>
      <c r="HD100" s="131">
        <f>Seniori!HD71</f>
        <v>0</v>
      </c>
      <c r="HE100" s="131">
        <f>Seniori!HE71</f>
        <v>0</v>
      </c>
      <c r="HF100" s="131">
        <f>Seniori!HF71</f>
        <v>0</v>
      </c>
      <c r="HG100" s="131">
        <f>Seniori!HG71</f>
        <v>0</v>
      </c>
      <c r="HH100" s="131">
        <f>Seniori!HH71</f>
        <v>0</v>
      </c>
      <c r="HI100" s="131">
        <f>Seniori!HI71</f>
        <v>0</v>
      </c>
      <c r="HJ100" s="131">
        <f>Seniori!HJ71</f>
        <v>0</v>
      </c>
      <c r="HK100" s="131">
        <f>Seniori!HK71</f>
        <v>0</v>
      </c>
      <c r="HL100" s="131">
        <f>Seniori!HL71</f>
        <v>0</v>
      </c>
      <c r="HM100" s="131">
        <f>Seniori!HM71</f>
        <v>0</v>
      </c>
      <c r="HN100" s="131">
        <f>Seniori!HN71</f>
        <v>0</v>
      </c>
      <c r="HO100" s="131">
        <f>Seniori!HO71</f>
        <v>0</v>
      </c>
      <c r="HP100" s="131">
        <f>Seniori!HP71</f>
        <v>0</v>
      </c>
      <c r="HQ100" s="131">
        <f>Seniori!HQ71</f>
        <v>0</v>
      </c>
      <c r="HR100" s="131">
        <f>Seniori!HR71</f>
        <v>0</v>
      </c>
      <c r="HS100" s="131">
        <f>Seniori!HS71</f>
        <v>0</v>
      </c>
      <c r="HT100" s="131">
        <f>Seniori!HT71</f>
        <v>0</v>
      </c>
      <c r="HU100" s="131">
        <f>Seniori!HU71</f>
        <v>0</v>
      </c>
      <c r="HV100" s="131">
        <f>Seniori!HV71</f>
        <v>0</v>
      </c>
      <c r="HW100" s="131">
        <f>Seniori!HW71</f>
        <v>0</v>
      </c>
      <c r="HX100" s="131">
        <f>Seniori!HX71</f>
        <v>0</v>
      </c>
      <c r="HY100" s="131">
        <f>Seniori!HY71</f>
        <v>0</v>
      </c>
      <c r="HZ100" s="131">
        <f>Seniori!HZ71</f>
        <v>0</v>
      </c>
      <c r="IA100" s="131">
        <f>Seniori!IA71</f>
        <v>0</v>
      </c>
      <c r="IB100" s="131">
        <f>Seniori!IB71</f>
        <v>0</v>
      </c>
      <c r="IC100" s="131">
        <f>Seniori!IC71</f>
        <v>0</v>
      </c>
      <c r="ID100" s="131">
        <f>Seniori!ID71</f>
        <v>0</v>
      </c>
      <c r="IE100" s="131">
        <f>Seniori!IE71</f>
        <v>0</v>
      </c>
      <c r="IF100" s="131">
        <f>Seniori!IF71</f>
        <v>0</v>
      </c>
      <c r="IG100" s="131">
        <f>Seniori!IG71</f>
        <v>0</v>
      </c>
      <c r="IH100" s="131">
        <f>Seniori!IH71</f>
        <v>0</v>
      </c>
      <c r="II100" s="131">
        <f>Seniori!II71</f>
        <v>0</v>
      </c>
      <c r="IJ100" s="131">
        <f>Seniori!IJ71</f>
        <v>0</v>
      </c>
      <c r="IK100" s="131">
        <f>Seniori!IK71</f>
        <v>0</v>
      </c>
      <c r="IL100" s="131">
        <f>Seniori!IL71</f>
        <v>0</v>
      </c>
      <c r="IM100" s="131">
        <f>Seniori!IM71</f>
        <v>0</v>
      </c>
      <c r="IN100" s="131">
        <f>Seniori!IN71</f>
        <v>0</v>
      </c>
      <c r="IO100" s="131">
        <f>Seniori!IO71</f>
        <v>0</v>
      </c>
      <c r="IP100" s="131">
        <f>Seniori!IP71</f>
        <v>0</v>
      </c>
      <c r="IQ100" s="131">
        <f>Seniori!IQ71</f>
        <v>0</v>
      </c>
      <c r="IR100" s="131">
        <f>Seniori!IR71</f>
        <v>0</v>
      </c>
      <c r="IS100" s="131">
        <f>Seniori!IS71</f>
        <v>0</v>
      </c>
      <c r="IT100" s="131">
        <f>Seniori!IT71</f>
        <v>0</v>
      </c>
      <c r="IU100" s="131">
        <f>Seniori!IU71</f>
        <v>0</v>
      </c>
      <c r="IV100" s="131">
        <f>Seniori!IV71</f>
        <v>0</v>
      </c>
      <c r="IW100" s="131">
        <f>Seniori!IW71</f>
        <v>0</v>
      </c>
      <c r="IX100" s="131">
        <f>Seniori!IX71</f>
        <v>0</v>
      </c>
      <c r="IY100" s="131">
        <f>Seniori!IY71</f>
        <v>0</v>
      </c>
      <c r="IZ100" s="131">
        <f>Seniori!IZ71</f>
        <v>0</v>
      </c>
      <c r="JA100" s="131">
        <f>Seniori!JA71</f>
        <v>0</v>
      </c>
      <c r="JB100" s="131">
        <f>Seniori!JB71</f>
        <v>0</v>
      </c>
      <c r="JC100" s="131">
        <f>Seniori!JC71</f>
        <v>0</v>
      </c>
      <c r="JD100" s="131">
        <f>Seniori!JD71</f>
        <v>0</v>
      </c>
      <c r="JE100" s="131">
        <f>Seniori!JE71</f>
        <v>0</v>
      </c>
      <c r="JF100" s="131">
        <f>Seniori!JF71</f>
        <v>0</v>
      </c>
      <c r="JG100" s="131">
        <f>Seniori!JG71</f>
        <v>0</v>
      </c>
      <c r="JH100" s="131">
        <f>Seniori!JH71</f>
        <v>0</v>
      </c>
      <c r="JI100" s="131">
        <f>Seniori!JI71</f>
        <v>0</v>
      </c>
      <c r="JJ100" s="131">
        <f>Seniori!JJ71</f>
        <v>0</v>
      </c>
      <c r="JK100" s="131">
        <f>Seniori!JK71</f>
        <v>0</v>
      </c>
      <c r="JL100" s="131">
        <f>Seniori!JL71</f>
        <v>0</v>
      </c>
      <c r="JM100" s="131">
        <f>Seniori!JM71</f>
        <v>0</v>
      </c>
      <c r="JN100" s="131">
        <f>Seniori!JN71</f>
        <v>0</v>
      </c>
      <c r="JO100" s="131">
        <f>Seniori!JO71</f>
        <v>0</v>
      </c>
      <c r="JP100" s="131">
        <f>Seniori!JP71</f>
        <v>0</v>
      </c>
      <c r="JQ100" s="131">
        <f>Seniori!JQ71</f>
        <v>0</v>
      </c>
      <c r="JR100" s="131">
        <f>Seniori!JR71</f>
        <v>0</v>
      </c>
      <c r="JS100" s="131">
        <f>Seniori!JS71</f>
        <v>0</v>
      </c>
      <c r="JT100" s="131">
        <f>Seniori!JT71</f>
        <v>0</v>
      </c>
      <c r="JU100" s="131">
        <f>Seniori!JU71</f>
        <v>0</v>
      </c>
      <c r="JV100" s="131">
        <f>Seniori!JV71</f>
        <v>0</v>
      </c>
      <c r="JW100" s="131">
        <f>Seniori!JW71</f>
        <v>0</v>
      </c>
      <c r="JX100" s="131">
        <f>Seniori!JX71</f>
        <v>0</v>
      </c>
      <c r="JY100" s="131">
        <f>Seniori!JY71</f>
        <v>0</v>
      </c>
      <c r="JZ100" s="131">
        <f>Seniori!JZ71</f>
        <v>0</v>
      </c>
      <c r="KA100" s="131">
        <f>Seniori!KA71</f>
        <v>0</v>
      </c>
      <c r="KB100" s="131">
        <f>Seniori!KB71</f>
        <v>0</v>
      </c>
      <c r="KC100" s="131">
        <f>Seniori!KC71</f>
        <v>0</v>
      </c>
      <c r="KD100" s="131">
        <f>Seniori!KD71</f>
        <v>0</v>
      </c>
      <c r="KE100" s="131">
        <f>Seniori!KE71</f>
        <v>0</v>
      </c>
      <c r="KF100" s="131">
        <f>Seniori!KF71</f>
        <v>0</v>
      </c>
      <c r="KG100" s="131">
        <f>Seniori!KG71</f>
        <v>0</v>
      </c>
      <c r="KH100" s="131">
        <f>Seniori!KH71</f>
        <v>0</v>
      </c>
      <c r="KI100" s="131">
        <f>Seniori!KI71</f>
        <v>0</v>
      </c>
      <c r="KJ100" s="131">
        <f>Seniori!KJ71</f>
        <v>0</v>
      </c>
      <c r="KK100" s="131">
        <f>Seniori!KK71</f>
        <v>0</v>
      </c>
      <c r="KL100" s="131">
        <f>Seniori!KL71</f>
        <v>0</v>
      </c>
      <c r="KM100" s="131">
        <f>Seniori!KM71</f>
        <v>0</v>
      </c>
      <c r="KN100" s="131">
        <f>Seniori!KN71</f>
        <v>0</v>
      </c>
      <c r="KO100" s="131">
        <f>Seniori!KO71</f>
        <v>3</v>
      </c>
      <c r="KP100" s="131">
        <f>Seniori!KP71</f>
        <v>0</v>
      </c>
      <c r="KQ100" s="131">
        <f>Seniori!KQ71</f>
        <v>0</v>
      </c>
      <c r="KR100" s="131">
        <f>Seniori!KR71</f>
        <v>0</v>
      </c>
      <c r="KS100" s="131">
        <f>Seniori!KS71</f>
        <v>0</v>
      </c>
      <c r="KT100" s="131">
        <f>Seniori!KT71</f>
        <v>0</v>
      </c>
      <c r="KU100" s="131">
        <f>Seniori!KU71</f>
        <v>0</v>
      </c>
      <c r="KV100" s="131" t="str">
        <f>Seniori!KV71</f>
        <v>x</v>
      </c>
      <c r="KW100" s="131">
        <f>Seniori!KW71</f>
        <v>0</v>
      </c>
      <c r="KX100" s="131">
        <f>Seniori!KX71</f>
        <v>0</v>
      </c>
      <c r="KY100" s="131">
        <f>Seniori!KY71</f>
        <v>0</v>
      </c>
      <c r="KZ100" s="131">
        <f>Seniori!KZ71</f>
        <v>0</v>
      </c>
      <c r="LA100" s="131">
        <f>Seniori!LA71</f>
        <v>0</v>
      </c>
      <c r="LB100" s="131">
        <f>Seniori!LB71</f>
        <v>0</v>
      </c>
      <c r="LC100" s="131">
        <f>Seniori!LC71</f>
        <v>0</v>
      </c>
      <c r="LD100" s="131">
        <f>Seniori!LD71</f>
        <v>0</v>
      </c>
      <c r="LE100" s="131">
        <f>Seniori!LE71</f>
        <v>0</v>
      </c>
      <c r="LF100" s="131">
        <f>Seniori!LF71</f>
        <v>0</v>
      </c>
      <c r="LG100" s="131">
        <f>Seniori!LG71</f>
        <v>0</v>
      </c>
      <c r="LH100" s="131">
        <f>Seniori!LH71</f>
        <v>0</v>
      </c>
      <c r="LI100" s="131">
        <f>Seniori!LI71</f>
        <v>0</v>
      </c>
      <c r="LJ100" s="131">
        <f>Seniori!LJ71</f>
        <v>0</v>
      </c>
      <c r="LK100" s="131">
        <f>Seniori!LK71</f>
        <v>0</v>
      </c>
      <c r="LL100" s="131">
        <f>Seniori!LL71</f>
        <v>0</v>
      </c>
      <c r="LM100" s="131">
        <f>Seniori!LM71</f>
        <v>0</v>
      </c>
      <c r="LN100" s="131">
        <f>Seniori!LN71</f>
        <v>0</v>
      </c>
      <c r="LO100" s="131">
        <f>Seniori!LO71</f>
        <v>0</v>
      </c>
      <c r="LP100" s="131">
        <f>Seniori!LP71</f>
        <v>0</v>
      </c>
      <c r="LQ100" s="131">
        <f>Seniori!LQ71</f>
        <v>0</v>
      </c>
      <c r="LR100" s="131">
        <f>Seniori!LR71</f>
        <v>0</v>
      </c>
      <c r="LS100" s="131">
        <f>Seniori!LS71</f>
        <v>0</v>
      </c>
      <c r="LT100" s="131">
        <f>Seniori!LT71</f>
        <v>0</v>
      </c>
      <c r="LU100" s="131">
        <f>Seniori!LU71</f>
        <v>0</v>
      </c>
      <c r="LV100" s="131">
        <f>Seniori!LV71</f>
        <v>0</v>
      </c>
      <c r="LW100" s="131">
        <f>Seniori!LW71</f>
        <v>0</v>
      </c>
      <c r="LX100" s="131">
        <f>Seniori!LX71</f>
        <v>0</v>
      </c>
      <c r="LY100" s="131">
        <f>Seniori!LY71</f>
        <v>0</v>
      </c>
      <c r="LZ100" s="131">
        <f>Seniori!LZ71</f>
        <v>0</v>
      </c>
      <c r="MA100" s="131">
        <f>Seniori!MA71</f>
        <v>0</v>
      </c>
      <c r="MB100" s="131">
        <f>Seniori!MB71</f>
        <v>0</v>
      </c>
      <c r="MC100" s="131">
        <f>Seniori!MC71</f>
        <v>0</v>
      </c>
      <c r="MD100" s="131">
        <f>Seniori!MD71</f>
        <v>0</v>
      </c>
      <c r="ME100" s="131">
        <f>Seniori!ME71</f>
        <v>0</v>
      </c>
    </row>
    <row r="101" spans="1:343" s="1" customFormat="1" ht="18" customHeight="1" x14ac:dyDescent="0.2">
      <c r="A101" s="12">
        <v>87</v>
      </c>
      <c r="B101" s="11" t="s">
        <v>84</v>
      </c>
      <c r="C101" s="1">
        <v>11392</v>
      </c>
      <c r="D101" s="1">
        <v>2014</v>
      </c>
      <c r="E101" s="4" t="s">
        <v>81</v>
      </c>
      <c r="F101" s="1">
        <v>5985</v>
      </c>
      <c r="G101" s="9" t="s">
        <v>222</v>
      </c>
      <c r="H101" s="4" t="s">
        <v>83</v>
      </c>
      <c r="I101" s="1">
        <f>SUM(K101:ME101)</f>
        <v>3</v>
      </c>
      <c r="J101" s="12">
        <f>SUM(I101:I102)</f>
        <v>8</v>
      </c>
      <c r="K101" s="131">
        <f>Seniori!K88</f>
        <v>0</v>
      </c>
      <c r="L101" s="131">
        <f>Seniori!L88</f>
        <v>0</v>
      </c>
      <c r="M101" s="131">
        <f>Seniori!M88</f>
        <v>0</v>
      </c>
      <c r="N101" s="131">
        <f>Seniori!N88</f>
        <v>0</v>
      </c>
      <c r="O101" s="131">
        <f>Seniori!O88</f>
        <v>0</v>
      </c>
      <c r="P101" s="131">
        <f>Seniori!P88</f>
        <v>0</v>
      </c>
      <c r="Q101" s="131">
        <f>Seniori!Q88</f>
        <v>0</v>
      </c>
      <c r="R101" s="131">
        <f>Seniori!R88</f>
        <v>0</v>
      </c>
      <c r="S101" s="131">
        <f>Seniori!S88</f>
        <v>0</v>
      </c>
      <c r="T101" s="131">
        <f>Seniori!T88</f>
        <v>0</v>
      </c>
      <c r="U101" s="131">
        <f>Seniori!U88</f>
        <v>0</v>
      </c>
      <c r="V101" s="131">
        <f>Seniori!V88</f>
        <v>0</v>
      </c>
      <c r="W101" s="131">
        <f>Seniori!W88</f>
        <v>0</v>
      </c>
      <c r="X101" s="131">
        <f>Seniori!X88</f>
        <v>0</v>
      </c>
      <c r="Y101" s="131">
        <f>Seniori!Y88</f>
        <v>0</v>
      </c>
      <c r="Z101" s="131">
        <f>Seniori!Z88</f>
        <v>0</v>
      </c>
      <c r="AA101" s="131">
        <f>Seniori!AA88</f>
        <v>0</v>
      </c>
      <c r="AB101" s="131">
        <f>Seniori!AB88</f>
        <v>0</v>
      </c>
      <c r="AC101" s="131">
        <f>Seniori!AC88</f>
        <v>0</v>
      </c>
      <c r="AD101" s="131">
        <f>Seniori!AD88</f>
        <v>0</v>
      </c>
      <c r="AE101" s="131">
        <f>Seniori!AE88</f>
        <v>0</v>
      </c>
      <c r="AF101" s="131">
        <f>Seniori!AF88</f>
        <v>0</v>
      </c>
      <c r="AG101" s="131">
        <f>Seniori!AG88</f>
        <v>0</v>
      </c>
      <c r="AH101" s="131">
        <f>Seniori!AH88</f>
        <v>0</v>
      </c>
      <c r="AI101" s="131" t="str">
        <f>Seniori!AI88</f>
        <v>x</v>
      </c>
      <c r="AJ101" s="131">
        <f>Seniori!AJ88</f>
        <v>0</v>
      </c>
      <c r="AK101" s="131" t="str">
        <f>Seniori!AK88</f>
        <v>x</v>
      </c>
      <c r="AL101" s="131">
        <f>Seniori!AL88</f>
        <v>0</v>
      </c>
      <c r="AM101" s="131">
        <f>Seniori!AM88</f>
        <v>0</v>
      </c>
      <c r="AN101" s="131">
        <f>Seniori!AN88</f>
        <v>0</v>
      </c>
      <c r="AO101" s="131">
        <f>Seniori!AO88</f>
        <v>0</v>
      </c>
      <c r="AP101" s="131">
        <f>Seniori!AP88</f>
        <v>0</v>
      </c>
      <c r="AQ101" s="131">
        <f>Seniori!AQ88</f>
        <v>0</v>
      </c>
      <c r="AR101" s="131">
        <f>Seniori!AR88</f>
        <v>0</v>
      </c>
      <c r="AS101" s="131">
        <f>Seniori!AS88</f>
        <v>0</v>
      </c>
      <c r="AT101" s="131">
        <f>Seniori!AT88</f>
        <v>0</v>
      </c>
      <c r="AU101" s="131">
        <f>Seniori!AU88</f>
        <v>0</v>
      </c>
      <c r="AV101" s="131">
        <f>Seniori!AV88</f>
        <v>0</v>
      </c>
      <c r="AW101" s="131">
        <f>Seniori!AW88</f>
        <v>0</v>
      </c>
      <c r="AX101" s="131">
        <f>Seniori!AX88</f>
        <v>0</v>
      </c>
      <c r="AY101" s="131">
        <f>Seniori!AY88</f>
        <v>0</v>
      </c>
      <c r="AZ101" s="131">
        <f>Seniori!AZ88</f>
        <v>0</v>
      </c>
      <c r="BA101" s="131">
        <f>Seniori!BA88</f>
        <v>0</v>
      </c>
      <c r="BB101" s="131">
        <f>Seniori!BB88</f>
        <v>0</v>
      </c>
      <c r="BC101" s="131">
        <f>Seniori!BC88</f>
        <v>0</v>
      </c>
      <c r="BD101" s="131">
        <f>Seniori!BD88</f>
        <v>0</v>
      </c>
      <c r="BE101" s="131">
        <f>Seniori!BE88</f>
        <v>0</v>
      </c>
      <c r="BF101" s="131">
        <f>Seniori!BF88</f>
        <v>0</v>
      </c>
      <c r="BG101" s="131">
        <f>Seniori!BG88</f>
        <v>0</v>
      </c>
      <c r="BH101" s="131">
        <f>Seniori!BH88</f>
        <v>0</v>
      </c>
      <c r="BI101" s="131">
        <f>Seniori!BI88</f>
        <v>1</v>
      </c>
      <c r="BJ101" s="131">
        <f>Seniori!BJ88</f>
        <v>0</v>
      </c>
      <c r="BK101" s="131">
        <f>Seniori!BK88</f>
        <v>2</v>
      </c>
      <c r="BL101" s="131">
        <f>Seniori!BL88</f>
        <v>0</v>
      </c>
      <c r="BM101" s="131">
        <f>Seniori!BM88</f>
        <v>0</v>
      </c>
      <c r="BN101" s="131">
        <f>Seniori!BN88</f>
        <v>0</v>
      </c>
      <c r="BO101" s="131">
        <f>Seniori!BO88</f>
        <v>0</v>
      </c>
      <c r="BP101" s="131">
        <f>Seniori!BP88</f>
        <v>0</v>
      </c>
      <c r="BQ101" s="131">
        <f>Seniori!BQ88</f>
        <v>0</v>
      </c>
      <c r="BR101" s="131">
        <f>Seniori!BR88</f>
        <v>0</v>
      </c>
      <c r="BS101" s="131">
        <f>Seniori!BS88</f>
        <v>0</v>
      </c>
      <c r="BT101" s="131">
        <f>Seniori!BT88</f>
        <v>0</v>
      </c>
      <c r="BU101" s="131">
        <f>Seniori!BU88</f>
        <v>0</v>
      </c>
      <c r="BV101" s="131">
        <f>Seniori!BV88</f>
        <v>0</v>
      </c>
      <c r="BW101" s="131">
        <f>Seniori!BW88</f>
        <v>0</v>
      </c>
      <c r="BX101" s="131">
        <f>Seniori!BX88</f>
        <v>0</v>
      </c>
      <c r="BY101" s="131">
        <f>Seniori!BY88</f>
        <v>0</v>
      </c>
      <c r="BZ101" s="131">
        <f>Seniori!BZ88</f>
        <v>0</v>
      </c>
      <c r="CA101" s="131">
        <f>Seniori!CA88</f>
        <v>0</v>
      </c>
      <c r="CB101" s="131">
        <f>Seniori!CB88</f>
        <v>0</v>
      </c>
      <c r="CC101" s="131">
        <f>Seniori!CC88</f>
        <v>0</v>
      </c>
      <c r="CD101" s="131">
        <f>Seniori!CD88</f>
        <v>0</v>
      </c>
      <c r="CE101" s="131">
        <f>Seniori!CE88</f>
        <v>0</v>
      </c>
      <c r="CF101" s="131">
        <f>Seniori!CF88</f>
        <v>0</v>
      </c>
      <c r="CG101" s="131">
        <f>Seniori!CG88</f>
        <v>0</v>
      </c>
      <c r="CH101" s="131">
        <f>Seniori!CH88</f>
        <v>0</v>
      </c>
      <c r="CI101" s="131">
        <f>Seniori!CI88</f>
        <v>0</v>
      </c>
      <c r="CJ101" s="131">
        <f>Seniori!CJ88</f>
        <v>0</v>
      </c>
      <c r="CK101" s="131">
        <f>Seniori!CK88</f>
        <v>0</v>
      </c>
      <c r="CL101" s="131">
        <f>Seniori!CL88</f>
        <v>0</v>
      </c>
      <c r="CM101" s="131">
        <f>Seniori!CM88</f>
        <v>0</v>
      </c>
      <c r="CN101" s="131">
        <f>Seniori!CN88</f>
        <v>0</v>
      </c>
      <c r="CO101" s="131">
        <f>Seniori!CO88</f>
        <v>0</v>
      </c>
      <c r="CP101" s="131">
        <f>Seniori!CP88</f>
        <v>0</v>
      </c>
      <c r="CQ101" s="131">
        <f>Seniori!CQ88</f>
        <v>0</v>
      </c>
      <c r="CR101" s="131">
        <f>Seniori!CR88</f>
        <v>0</v>
      </c>
      <c r="CS101" s="131">
        <f>Seniori!CS88</f>
        <v>0</v>
      </c>
      <c r="CT101" s="131">
        <f>Seniori!CT88</f>
        <v>0</v>
      </c>
      <c r="CU101" s="131">
        <f>Seniori!CU88</f>
        <v>0</v>
      </c>
      <c r="CV101" s="131">
        <f>Seniori!CV88</f>
        <v>0</v>
      </c>
      <c r="CW101" s="131">
        <f>Seniori!CW88</f>
        <v>0</v>
      </c>
      <c r="CX101" s="131">
        <f>Seniori!CX88</f>
        <v>0</v>
      </c>
      <c r="CY101" s="131">
        <f>Seniori!CY88</f>
        <v>0</v>
      </c>
      <c r="CZ101" s="131">
        <f>Seniori!CZ88</f>
        <v>0</v>
      </c>
      <c r="DA101" s="131">
        <f>Seniori!DA88</f>
        <v>0</v>
      </c>
      <c r="DB101" s="131">
        <f>Seniori!DB88</f>
        <v>0</v>
      </c>
      <c r="DC101" s="131">
        <f>Seniori!DC88</f>
        <v>0</v>
      </c>
      <c r="DD101" s="131">
        <f>Seniori!DD88</f>
        <v>0</v>
      </c>
      <c r="DE101" s="131">
        <f>Seniori!DE88</f>
        <v>0</v>
      </c>
      <c r="DF101" s="131">
        <f>Seniori!DF88</f>
        <v>0</v>
      </c>
      <c r="DG101" s="131">
        <f>Seniori!DG88</f>
        <v>0</v>
      </c>
      <c r="DH101" s="131">
        <f>Seniori!DH88</f>
        <v>0</v>
      </c>
      <c r="DI101" s="131">
        <f>Seniori!DI88</f>
        <v>0</v>
      </c>
      <c r="DJ101" s="131">
        <f>Seniori!DJ88</f>
        <v>0</v>
      </c>
      <c r="DK101" s="131">
        <f>Seniori!DK88</f>
        <v>0</v>
      </c>
      <c r="DL101" s="131">
        <f>Seniori!DL88</f>
        <v>0</v>
      </c>
      <c r="DM101" s="131">
        <f>Seniori!DM88</f>
        <v>0</v>
      </c>
      <c r="DN101" s="131">
        <f>Seniori!DN88</f>
        <v>0</v>
      </c>
      <c r="DO101" s="131">
        <f>Seniori!DO88</f>
        <v>0</v>
      </c>
      <c r="DP101" s="131">
        <f>Seniori!DP88</f>
        <v>0</v>
      </c>
      <c r="DQ101" s="131">
        <f>Seniori!DQ88</f>
        <v>0</v>
      </c>
      <c r="DR101" s="131">
        <f>Seniori!DR88</f>
        <v>0</v>
      </c>
      <c r="DS101" s="131">
        <f>Seniori!DS88</f>
        <v>0</v>
      </c>
      <c r="DT101" s="131">
        <f>Seniori!DT88</f>
        <v>0</v>
      </c>
      <c r="DU101" s="131">
        <f>Seniori!DU88</f>
        <v>0</v>
      </c>
      <c r="DV101" s="131">
        <f>Seniori!DV88</f>
        <v>0</v>
      </c>
      <c r="DW101" s="131">
        <f>Seniori!DW88</f>
        <v>0</v>
      </c>
      <c r="DX101" s="131">
        <f>Seniori!DX88</f>
        <v>0</v>
      </c>
      <c r="DY101" s="131">
        <f>Seniori!DY88</f>
        <v>0</v>
      </c>
      <c r="DZ101" s="131">
        <f>Seniori!DZ88</f>
        <v>0</v>
      </c>
      <c r="EA101" s="131">
        <f>Seniori!EA88</f>
        <v>0</v>
      </c>
      <c r="EB101" s="131">
        <f>Seniori!EB88</f>
        <v>0</v>
      </c>
      <c r="EC101" s="131">
        <f>Seniori!EC88</f>
        <v>0</v>
      </c>
      <c r="ED101" s="131">
        <f>Seniori!ED88</f>
        <v>0</v>
      </c>
      <c r="EE101" s="131">
        <f>Seniori!EE88</f>
        <v>0</v>
      </c>
      <c r="EF101" s="131">
        <f>Seniori!EF88</f>
        <v>0</v>
      </c>
      <c r="EG101" s="131">
        <f>Seniori!EG88</f>
        <v>0</v>
      </c>
      <c r="EH101" s="131">
        <f>Seniori!EH88</f>
        <v>0</v>
      </c>
      <c r="EI101" s="131">
        <f>Seniori!EI88</f>
        <v>0</v>
      </c>
      <c r="EJ101" s="131">
        <f>Seniori!EJ88</f>
        <v>0</v>
      </c>
      <c r="EK101" s="131">
        <f>Seniori!EK88</f>
        <v>0</v>
      </c>
      <c r="EL101" s="131">
        <f>Seniori!EL88</f>
        <v>0</v>
      </c>
      <c r="EM101" s="131">
        <f>Seniori!EM88</f>
        <v>0</v>
      </c>
      <c r="EN101" s="131">
        <f>Seniori!EN88</f>
        <v>0</v>
      </c>
      <c r="EO101" s="131">
        <f>Seniori!EO88</f>
        <v>0</v>
      </c>
      <c r="EP101" s="131">
        <f>Seniori!EP88</f>
        <v>0</v>
      </c>
      <c r="EQ101" s="131">
        <f>Seniori!EQ88</f>
        <v>0</v>
      </c>
      <c r="ER101" s="131">
        <f>Seniori!ER88</f>
        <v>0</v>
      </c>
      <c r="ES101" s="131">
        <f>Seniori!ES88</f>
        <v>0</v>
      </c>
      <c r="ET101" s="131">
        <f>Seniori!ET88</f>
        <v>0</v>
      </c>
      <c r="EU101" s="131">
        <f>Seniori!EU88</f>
        <v>0</v>
      </c>
      <c r="EV101" s="131">
        <f>Seniori!EV88</f>
        <v>0</v>
      </c>
      <c r="EW101" s="131">
        <f>Seniori!EW88</f>
        <v>0</v>
      </c>
      <c r="EX101" s="131">
        <f>Seniori!EX88</f>
        <v>0</v>
      </c>
      <c r="EY101" s="131">
        <f>Seniori!EY88</f>
        <v>0</v>
      </c>
      <c r="EZ101" s="131">
        <f>Seniori!EZ88</f>
        <v>0</v>
      </c>
      <c r="FA101" s="131">
        <f>Seniori!FA88</f>
        <v>0</v>
      </c>
      <c r="FB101" s="131">
        <f>Seniori!FB88</f>
        <v>0</v>
      </c>
      <c r="FC101" s="131">
        <f>Seniori!FC88</f>
        <v>0</v>
      </c>
      <c r="FD101" s="131">
        <f>Seniori!FD88</f>
        <v>0</v>
      </c>
      <c r="FE101" s="131">
        <f>Seniori!FE88</f>
        <v>0</v>
      </c>
      <c r="FF101" s="131">
        <f>Seniori!FF88</f>
        <v>0</v>
      </c>
      <c r="FG101" s="131">
        <f>Seniori!FG88</f>
        <v>0</v>
      </c>
      <c r="FH101" s="131">
        <f>Seniori!FH88</f>
        <v>0</v>
      </c>
      <c r="FI101" s="131">
        <f>Seniori!FI88</f>
        <v>0</v>
      </c>
      <c r="FJ101" s="131">
        <f>Seniori!FJ88</f>
        <v>0</v>
      </c>
      <c r="FK101" s="131">
        <f>Seniori!FK88</f>
        <v>0</v>
      </c>
      <c r="FL101" s="131">
        <f>Seniori!FL88</f>
        <v>0</v>
      </c>
      <c r="FM101" s="131">
        <f>Seniori!FM88</f>
        <v>0</v>
      </c>
      <c r="FN101" s="131">
        <f>Seniori!FN88</f>
        <v>0</v>
      </c>
      <c r="FO101" s="131">
        <f>Seniori!FO88</f>
        <v>0</v>
      </c>
      <c r="FP101" s="131">
        <f>Seniori!FP88</f>
        <v>0</v>
      </c>
      <c r="FQ101" s="131">
        <f>Seniori!FQ88</f>
        <v>0</v>
      </c>
      <c r="FR101" s="131">
        <f>Seniori!FR88</f>
        <v>0</v>
      </c>
      <c r="FS101" s="131">
        <f>Seniori!FS88</f>
        <v>0</v>
      </c>
      <c r="FT101" s="131">
        <f>Seniori!FT88</f>
        <v>0</v>
      </c>
      <c r="FU101" s="131">
        <f>Seniori!FU88</f>
        <v>0</v>
      </c>
      <c r="FV101" s="131">
        <f>Seniori!FV88</f>
        <v>0</v>
      </c>
      <c r="FW101" s="131">
        <f>Seniori!FW88</f>
        <v>0</v>
      </c>
      <c r="FX101" s="131">
        <f>Seniori!FX88</f>
        <v>0</v>
      </c>
      <c r="FY101" s="131">
        <f>Seniori!FY88</f>
        <v>0</v>
      </c>
      <c r="FZ101" s="131">
        <f>Seniori!FZ88</f>
        <v>0</v>
      </c>
      <c r="GA101" s="131">
        <f>Seniori!GA88</f>
        <v>0</v>
      </c>
      <c r="GB101" s="131">
        <f>Seniori!GB88</f>
        <v>0</v>
      </c>
      <c r="GC101" s="131">
        <f>Seniori!GC88</f>
        <v>0</v>
      </c>
      <c r="GD101" s="131">
        <f>Seniori!GD88</f>
        <v>0</v>
      </c>
      <c r="GE101" s="131">
        <f>Seniori!GE88</f>
        <v>0</v>
      </c>
      <c r="GF101" s="131">
        <f>Seniori!GF88</f>
        <v>0</v>
      </c>
      <c r="GG101" s="131">
        <f>Seniori!GG88</f>
        <v>0</v>
      </c>
      <c r="GH101" s="131">
        <f>Seniori!GH88</f>
        <v>0</v>
      </c>
      <c r="GI101" s="131">
        <f>Seniori!GI88</f>
        <v>0</v>
      </c>
      <c r="GJ101" s="131">
        <f>Seniori!GJ88</f>
        <v>0</v>
      </c>
      <c r="GK101" s="131">
        <f>Seniori!GK88</f>
        <v>0</v>
      </c>
      <c r="GL101" s="131">
        <f>Seniori!GL88</f>
        <v>0</v>
      </c>
      <c r="GM101" s="131">
        <f>Seniori!GM88</f>
        <v>0</v>
      </c>
      <c r="GN101" s="131">
        <f>Seniori!GN88</f>
        <v>0</v>
      </c>
      <c r="GO101" s="131">
        <f>Seniori!GO88</f>
        <v>0</v>
      </c>
      <c r="GP101" s="131">
        <f>Seniori!GP88</f>
        <v>0</v>
      </c>
      <c r="GQ101" s="131">
        <f>Seniori!GQ88</f>
        <v>0</v>
      </c>
      <c r="GR101" s="131">
        <f>Seniori!GR88</f>
        <v>0</v>
      </c>
      <c r="GS101" s="131">
        <f>Seniori!GS88</f>
        <v>0</v>
      </c>
      <c r="GT101" s="131">
        <f>Seniori!GT88</f>
        <v>0</v>
      </c>
      <c r="GU101" s="131">
        <f>Seniori!GU88</f>
        <v>0</v>
      </c>
      <c r="GV101" s="131">
        <f>Seniori!GV88</f>
        <v>0</v>
      </c>
      <c r="GW101" s="131">
        <f>Seniori!GW88</f>
        <v>0</v>
      </c>
      <c r="GX101" s="131">
        <f>Seniori!GX88</f>
        <v>0</v>
      </c>
      <c r="GY101" s="131">
        <f>Seniori!GY88</f>
        <v>0</v>
      </c>
      <c r="GZ101" s="131">
        <f>Seniori!GZ88</f>
        <v>0</v>
      </c>
      <c r="HA101" s="131">
        <f>Seniori!HA88</f>
        <v>0</v>
      </c>
      <c r="HB101" s="131">
        <f>Seniori!HB88</f>
        <v>0</v>
      </c>
      <c r="HC101" s="131">
        <f>Seniori!HC88</f>
        <v>0</v>
      </c>
      <c r="HD101" s="131">
        <f>Seniori!HD88</f>
        <v>0</v>
      </c>
      <c r="HE101" s="131">
        <f>Seniori!HE88</f>
        <v>0</v>
      </c>
      <c r="HF101" s="131">
        <f>Seniori!HF88</f>
        <v>0</v>
      </c>
      <c r="HG101" s="131">
        <f>Seniori!HG88</f>
        <v>0</v>
      </c>
      <c r="HH101" s="131">
        <f>Seniori!HH88</f>
        <v>0</v>
      </c>
      <c r="HI101" s="131">
        <f>Seniori!HI88</f>
        <v>0</v>
      </c>
      <c r="HJ101" s="131">
        <f>Seniori!HJ88</f>
        <v>0</v>
      </c>
      <c r="HK101" s="131">
        <f>Seniori!HK88</f>
        <v>0</v>
      </c>
      <c r="HL101" s="131">
        <f>Seniori!HL88</f>
        <v>0</v>
      </c>
      <c r="HM101" s="131">
        <f>Seniori!HM88</f>
        <v>0</v>
      </c>
      <c r="HN101" s="131">
        <f>Seniori!HN88</f>
        <v>0</v>
      </c>
      <c r="HO101" s="131">
        <f>Seniori!HO88</f>
        <v>0</v>
      </c>
      <c r="HP101" s="131">
        <f>Seniori!HP88</f>
        <v>0</v>
      </c>
      <c r="HQ101" s="131">
        <f>Seniori!HQ88</f>
        <v>0</v>
      </c>
      <c r="HR101" s="131">
        <f>Seniori!HR88</f>
        <v>0</v>
      </c>
      <c r="HS101" s="131">
        <f>Seniori!HS88</f>
        <v>0</v>
      </c>
      <c r="HT101" s="131">
        <f>Seniori!HT88</f>
        <v>0</v>
      </c>
      <c r="HU101" s="131">
        <f>Seniori!HU88</f>
        <v>0</v>
      </c>
      <c r="HV101" s="131">
        <f>Seniori!HV88</f>
        <v>0</v>
      </c>
      <c r="HW101" s="131">
        <f>Seniori!HW88</f>
        <v>0</v>
      </c>
      <c r="HX101" s="131">
        <f>Seniori!HX88</f>
        <v>0</v>
      </c>
      <c r="HY101" s="131">
        <f>Seniori!HY88</f>
        <v>0</v>
      </c>
      <c r="HZ101" s="131">
        <f>Seniori!HZ88</f>
        <v>0</v>
      </c>
      <c r="IA101" s="131">
        <f>Seniori!IA88</f>
        <v>0</v>
      </c>
      <c r="IB101" s="131">
        <f>Seniori!IB88</f>
        <v>0</v>
      </c>
      <c r="IC101" s="131">
        <f>Seniori!IC88</f>
        <v>0</v>
      </c>
      <c r="ID101" s="131">
        <f>Seniori!ID88</f>
        <v>0</v>
      </c>
      <c r="IE101" s="131">
        <f>Seniori!IE88</f>
        <v>0</v>
      </c>
      <c r="IF101" s="131">
        <f>Seniori!IF88</f>
        <v>0</v>
      </c>
      <c r="IG101" s="131">
        <f>Seniori!IG88</f>
        <v>0</v>
      </c>
      <c r="IH101" s="131">
        <f>Seniori!IH88</f>
        <v>0</v>
      </c>
      <c r="II101" s="131">
        <f>Seniori!II88</f>
        <v>0</v>
      </c>
      <c r="IJ101" s="131">
        <f>Seniori!IJ88</f>
        <v>0</v>
      </c>
      <c r="IK101" s="131">
        <f>Seniori!IK88</f>
        <v>0</v>
      </c>
      <c r="IL101" s="131">
        <f>Seniori!IL88</f>
        <v>0</v>
      </c>
      <c r="IM101" s="131">
        <f>Seniori!IM88</f>
        <v>0</v>
      </c>
      <c r="IN101" s="131">
        <f>Seniori!IN88</f>
        <v>0</v>
      </c>
      <c r="IO101" s="131">
        <f>Seniori!IO88</f>
        <v>0</v>
      </c>
      <c r="IP101" s="131">
        <f>Seniori!IP88</f>
        <v>0</v>
      </c>
      <c r="IQ101" s="131">
        <f>Seniori!IQ88</f>
        <v>0</v>
      </c>
      <c r="IR101" s="131">
        <f>Seniori!IR88</f>
        <v>0</v>
      </c>
      <c r="IS101" s="131">
        <f>Seniori!IS88</f>
        <v>0</v>
      </c>
      <c r="IT101" s="131">
        <f>Seniori!IT88</f>
        <v>0</v>
      </c>
      <c r="IU101" s="131">
        <f>Seniori!IU88</f>
        <v>0</v>
      </c>
      <c r="IV101" s="131">
        <f>Seniori!IV88</f>
        <v>0</v>
      </c>
      <c r="IW101" s="131">
        <f>Seniori!IW88</f>
        <v>0</v>
      </c>
      <c r="IX101" s="131">
        <f>Seniori!IX88</f>
        <v>0</v>
      </c>
      <c r="IY101" s="131">
        <f>Seniori!IY88</f>
        <v>0</v>
      </c>
      <c r="IZ101" s="131">
        <f>Seniori!IZ88</f>
        <v>0</v>
      </c>
      <c r="JA101" s="131">
        <f>Seniori!JA88</f>
        <v>0</v>
      </c>
      <c r="JB101" s="131">
        <f>Seniori!JB88</f>
        <v>0</v>
      </c>
      <c r="JC101" s="131">
        <f>Seniori!JC88</f>
        <v>0</v>
      </c>
      <c r="JD101" s="131">
        <f>Seniori!JD88</f>
        <v>0</v>
      </c>
      <c r="JE101" s="131">
        <f>Seniori!JE88</f>
        <v>0</v>
      </c>
      <c r="JF101" s="131">
        <f>Seniori!JF88</f>
        <v>0</v>
      </c>
      <c r="JG101" s="131">
        <f>Seniori!JG88</f>
        <v>0</v>
      </c>
      <c r="JH101" s="131">
        <f>Seniori!JH88</f>
        <v>0</v>
      </c>
      <c r="JI101" s="131">
        <f>Seniori!JI88</f>
        <v>0</v>
      </c>
      <c r="JJ101" s="131">
        <f>Seniori!JJ88</f>
        <v>0</v>
      </c>
      <c r="JK101" s="131">
        <f>Seniori!JK88</f>
        <v>0</v>
      </c>
      <c r="JL101" s="131">
        <f>Seniori!JL88</f>
        <v>0</v>
      </c>
      <c r="JM101" s="131">
        <f>Seniori!JM88</f>
        <v>0</v>
      </c>
      <c r="JN101" s="131">
        <f>Seniori!JN88</f>
        <v>0</v>
      </c>
      <c r="JO101" s="131">
        <f>Seniori!JO88</f>
        <v>0</v>
      </c>
      <c r="JP101" s="131">
        <f>Seniori!JP88</f>
        <v>0</v>
      </c>
      <c r="JQ101" s="131">
        <f>Seniori!JQ88</f>
        <v>0</v>
      </c>
      <c r="JR101" s="131">
        <f>Seniori!JR88</f>
        <v>0</v>
      </c>
      <c r="JS101" s="131">
        <f>Seniori!JS88</f>
        <v>0</v>
      </c>
      <c r="JT101" s="131">
        <f>Seniori!JT88</f>
        <v>0</v>
      </c>
      <c r="JU101" s="131">
        <f>Seniori!JU88</f>
        <v>0</v>
      </c>
      <c r="JV101" s="131">
        <f>Seniori!JV88</f>
        <v>0</v>
      </c>
      <c r="JW101" s="131">
        <f>Seniori!JW88</f>
        <v>0</v>
      </c>
      <c r="JX101" s="131">
        <f>Seniori!JX88</f>
        <v>0</v>
      </c>
      <c r="JY101" s="131">
        <f>Seniori!JY88</f>
        <v>0</v>
      </c>
      <c r="JZ101" s="131">
        <f>Seniori!JZ88</f>
        <v>0</v>
      </c>
      <c r="KA101" s="131">
        <f>Seniori!KA88</f>
        <v>0</v>
      </c>
      <c r="KB101" s="131">
        <f>Seniori!KB88</f>
        <v>0</v>
      </c>
      <c r="KC101" s="131">
        <f>Seniori!KC88</f>
        <v>0</v>
      </c>
      <c r="KD101" s="131">
        <f>Seniori!KD88</f>
        <v>0</v>
      </c>
      <c r="KE101" s="131">
        <f>Seniori!KE88</f>
        <v>0</v>
      </c>
      <c r="KF101" s="131">
        <f>Seniori!KF88</f>
        <v>0</v>
      </c>
      <c r="KG101" s="131">
        <f>Seniori!KG88</f>
        <v>0</v>
      </c>
      <c r="KH101" s="131">
        <f>Seniori!KH88</f>
        <v>0</v>
      </c>
      <c r="KI101" s="131">
        <f>Seniori!KI88</f>
        <v>0</v>
      </c>
      <c r="KJ101" s="131">
        <f>Seniori!KJ88</f>
        <v>0</v>
      </c>
      <c r="KK101" s="131">
        <f>Seniori!KK88</f>
        <v>0</v>
      </c>
      <c r="KL101" s="131">
        <f>Seniori!KL88</f>
        <v>0</v>
      </c>
      <c r="KM101" s="131">
        <f>Seniori!KM88</f>
        <v>0</v>
      </c>
      <c r="KN101" s="131">
        <f>Seniori!KN88</f>
        <v>0</v>
      </c>
      <c r="KO101" s="131">
        <f>Seniori!KO88</f>
        <v>0</v>
      </c>
      <c r="KP101" s="131">
        <f>Seniori!KP88</f>
        <v>0</v>
      </c>
      <c r="KQ101" s="131">
        <f>Seniori!KQ88</f>
        <v>0</v>
      </c>
      <c r="KR101" s="131">
        <f>Seniori!KR88</f>
        <v>0</v>
      </c>
      <c r="KS101" s="131">
        <f>Seniori!KS88</f>
        <v>0</v>
      </c>
      <c r="KT101" s="131">
        <f>Seniori!KT88</f>
        <v>0</v>
      </c>
      <c r="KU101" s="131">
        <f>Seniori!KU88</f>
        <v>0</v>
      </c>
      <c r="KV101" s="131">
        <f>Seniori!KV88</f>
        <v>0</v>
      </c>
      <c r="KW101" s="131">
        <f>Seniori!KW88</f>
        <v>0</v>
      </c>
      <c r="KX101" s="131">
        <f>Seniori!KX88</f>
        <v>0</v>
      </c>
      <c r="KY101" s="131">
        <f>Seniori!KY88</f>
        <v>0</v>
      </c>
      <c r="KZ101" s="131">
        <f>Seniori!KZ88</f>
        <v>0</v>
      </c>
      <c r="LA101" s="131">
        <f>Seniori!LA88</f>
        <v>0</v>
      </c>
      <c r="LB101" s="131">
        <f>Seniori!LB88</f>
        <v>0</v>
      </c>
      <c r="LC101" s="131">
        <f>Seniori!LC88</f>
        <v>0</v>
      </c>
      <c r="LD101" s="131">
        <f>Seniori!LD88</f>
        <v>0</v>
      </c>
      <c r="LE101" s="131">
        <f>Seniori!LE88</f>
        <v>0</v>
      </c>
      <c r="LF101" s="131">
        <f>Seniori!LF88</f>
        <v>0</v>
      </c>
      <c r="LG101" s="131">
        <f>Seniori!LG88</f>
        <v>0</v>
      </c>
      <c r="LH101" s="131">
        <f>Seniori!LH88</f>
        <v>0</v>
      </c>
      <c r="LI101" s="131">
        <f>Seniori!LI88</f>
        <v>0</v>
      </c>
      <c r="LJ101" s="131">
        <f>Seniori!LJ88</f>
        <v>0</v>
      </c>
      <c r="LK101" s="131">
        <f>Seniori!LK88</f>
        <v>0</v>
      </c>
      <c r="LL101" s="131">
        <f>Seniori!LL88</f>
        <v>0</v>
      </c>
      <c r="LM101" s="131">
        <f>Seniori!LM88</f>
        <v>0</v>
      </c>
      <c r="LN101" s="131">
        <f>Seniori!LN88</f>
        <v>0</v>
      </c>
      <c r="LO101" s="131">
        <f>Seniori!LO88</f>
        <v>0</v>
      </c>
      <c r="LP101" s="131">
        <f>Seniori!LP88</f>
        <v>0</v>
      </c>
      <c r="LQ101" s="131">
        <f>Seniori!LQ88</f>
        <v>0</v>
      </c>
      <c r="LR101" s="131">
        <f>Seniori!LR88</f>
        <v>0</v>
      </c>
      <c r="LS101" s="131">
        <f>Seniori!LS88</f>
        <v>0</v>
      </c>
      <c r="LT101" s="131">
        <f>Seniori!LT88</f>
        <v>0</v>
      </c>
      <c r="LU101" s="131">
        <f>Seniori!LU88</f>
        <v>0</v>
      </c>
      <c r="LV101" s="131">
        <f>Seniori!LV88</f>
        <v>0</v>
      </c>
      <c r="LW101" s="131">
        <f>Seniori!LW88</f>
        <v>0</v>
      </c>
      <c r="LX101" s="131">
        <f>Seniori!LX88</f>
        <v>0</v>
      </c>
      <c r="LY101" s="131">
        <f>Seniori!LY88</f>
        <v>0</v>
      </c>
      <c r="LZ101" s="131">
        <f>Seniori!LZ88</f>
        <v>0</v>
      </c>
      <c r="MA101" s="131">
        <f>Seniori!MA88</f>
        <v>0</v>
      </c>
      <c r="MB101" s="131">
        <f>Seniori!MB88</f>
        <v>0</v>
      </c>
      <c r="MC101" s="131">
        <f>Seniori!MC88</f>
        <v>0</v>
      </c>
      <c r="MD101" s="131">
        <f>Seniori!MD88</f>
        <v>0</v>
      </c>
      <c r="ME101" s="131">
        <f>Seniori!ME88</f>
        <v>0</v>
      </c>
    </row>
    <row r="102" spans="1:343" s="1" customFormat="1" ht="18" customHeight="1" x14ac:dyDescent="0.2">
      <c r="A102" s="12"/>
      <c r="B102" s="11"/>
      <c r="E102" s="4" t="s">
        <v>40</v>
      </c>
      <c r="F102" s="1">
        <v>7279</v>
      </c>
      <c r="G102" s="9" t="s">
        <v>222</v>
      </c>
      <c r="H102" s="4" t="s">
        <v>42</v>
      </c>
      <c r="I102" s="1">
        <f>SUM(K102:ME102)</f>
        <v>5</v>
      </c>
      <c r="J102" s="39"/>
      <c r="K102" s="131">
        <f>Seniori!K22</f>
        <v>0</v>
      </c>
      <c r="L102" s="131">
        <f>Seniori!L22</f>
        <v>0</v>
      </c>
      <c r="M102" s="131">
        <f>Seniori!M22</f>
        <v>0</v>
      </c>
      <c r="N102" s="131">
        <f>Seniori!N22</f>
        <v>0</v>
      </c>
      <c r="O102" s="131">
        <f>Seniori!O22</f>
        <v>0</v>
      </c>
      <c r="P102" s="131">
        <f>Seniori!P22</f>
        <v>0</v>
      </c>
      <c r="Q102" s="131">
        <f>Seniori!Q22</f>
        <v>0</v>
      </c>
      <c r="R102" s="131">
        <f>Seniori!R22</f>
        <v>0</v>
      </c>
      <c r="S102" s="131">
        <f>Seniori!S22</f>
        <v>0</v>
      </c>
      <c r="T102" s="131">
        <f>Seniori!T22</f>
        <v>0</v>
      </c>
      <c r="U102" s="131">
        <f>Seniori!U22</f>
        <v>0</v>
      </c>
      <c r="V102" s="131">
        <f>Seniori!V22</f>
        <v>0</v>
      </c>
      <c r="W102" s="131">
        <f>Seniori!W22</f>
        <v>0</v>
      </c>
      <c r="X102" s="131">
        <f>Seniori!X22</f>
        <v>0</v>
      </c>
      <c r="Y102" s="131">
        <f>Seniori!Y22</f>
        <v>0</v>
      </c>
      <c r="Z102" s="131">
        <f>Seniori!Z22</f>
        <v>0</v>
      </c>
      <c r="AA102" s="131">
        <f>Seniori!AA22</f>
        <v>0</v>
      </c>
      <c r="AB102" s="131">
        <f>Seniori!AB22</f>
        <v>0</v>
      </c>
      <c r="AC102" s="131">
        <f>Seniori!AC22</f>
        <v>0</v>
      </c>
      <c r="AD102" s="131">
        <f>Seniori!AD22</f>
        <v>0</v>
      </c>
      <c r="AE102" s="131">
        <f>Seniori!AE22</f>
        <v>0</v>
      </c>
      <c r="AF102" s="131">
        <f>Seniori!AF22</f>
        <v>0</v>
      </c>
      <c r="AG102" s="131">
        <f>Seniori!AG22</f>
        <v>0</v>
      </c>
      <c r="AH102" s="131">
        <f>Seniori!AH22</f>
        <v>0</v>
      </c>
      <c r="AI102" s="131">
        <f>Seniori!AI22</f>
        <v>0</v>
      </c>
      <c r="AJ102" s="131">
        <f>Seniori!AJ22</f>
        <v>0</v>
      </c>
      <c r="AK102" s="131">
        <f>Seniori!AK22</f>
        <v>0</v>
      </c>
      <c r="AL102" s="131">
        <f>Seniori!AL22</f>
        <v>0</v>
      </c>
      <c r="AM102" s="131">
        <f>Seniori!AM22</f>
        <v>0</v>
      </c>
      <c r="AN102" s="131">
        <f>Seniori!AN22</f>
        <v>0</v>
      </c>
      <c r="AO102" s="131">
        <f>Seniori!AO22</f>
        <v>0</v>
      </c>
      <c r="AP102" s="131">
        <f>Seniori!AP22</f>
        <v>0</v>
      </c>
      <c r="AQ102" s="131">
        <f>Seniori!AQ22</f>
        <v>0</v>
      </c>
      <c r="AR102" s="131">
        <f>Seniori!AR22</f>
        <v>0</v>
      </c>
      <c r="AS102" s="131">
        <f>Seniori!AS22</f>
        <v>0</v>
      </c>
      <c r="AT102" s="131">
        <f>Seniori!AT22</f>
        <v>0</v>
      </c>
      <c r="AU102" s="131">
        <f>Seniori!AU22</f>
        <v>0</v>
      </c>
      <c r="AV102" s="131">
        <f>Seniori!AV22</f>
        <v>0</v>
      </c>
      <c r="AW102" s="131">
        <f>Seniori!AW22</f>
        <v>0</v>
      </c>
      <c r="AX102" s="131">
        <f>Seniori!AX22</f>
        <v>0</v>
      </c>
      <c r="AY102" s="131">
        <f>Seniori!AY22</f>
        <v>0</v>
      </c>
      <c r="AZ102" s="131">
        <f>Seniori!AZ22</f>
        <v>0</v>
      </c>
      <c r="BA102" s="131">
        <f>Seniori!BA22</f>
        <v>0</v>
      </c>
      <c r="BB102" s="131">
        <f>Seniori!BB22</f>
        <v>0</v>
      </c>
      <c r="BC102" s="131">
        <f>Seniori!BC22</f>
        <v>0</v>
      </c>
      <c r="BD102" s="131">
        <f>Seniori!BD22</f>
        <v>0</v>
      </c>
      <c r="BE102" s="131">
        <f>Seniori!BE22</f>
        <v>0</v>
      </c>
      <c r="BF102" s="131">
        <f>Seniori!BF22</f>
        <v>0</v>
      </c>
      <c r="BG102" s="131">
        <f>Seniori!BG22</f>
        <v>0</v>
      </c>
      <c r="BH102" s="131">
        <f>Seniori!BH22</f>
        <v>0</v>
      </c>
      <c r="BI102" s="131">
        <f>Seniori!BI22</f>
        <v>0</v>
      </c>
      <c r="BJ102" s="131">
        <f>Seniori!BJ22</f>
        <v>0</v>
      </c>
      <c r="BK102" s="131">
        <f>Seniori!BK22</f>
        <v>0</v>
      </c>
      <c r="BL102" s="131">
        <f>Seniori!BL22</f>
        <v>0</v>
      </c>
      <c r="BM102" s="131">
        <f>Seniori!BM22</f>
        <v>0</v>
      </c>
      <c r="BN102" s="131">
        <f>Seniori!BN22</f>
        <v>0</v>
      </c>
      <c r="BO102" s="131">
        <f>Seniori!BO22</f>
        <v>0</v>
      </c>
      <c r="BP102" s="131">
        <f>Seniori!BP22</f>
        <v>0</v>
      </c>
      <c r="BQ102" s="131">
        <f>Seniori!BQ22</f>
        <v>0</v>
      </c>
      <c r="BR102" s="131">
        <f>Seniori!BR22</f>
        <v>0</v>
      </c>
      <c r="BS102" s="131">
        <f>Seniori!BS22</f>
        <v>0</v>
      </c>
      <c r="BT102" s="131">
        <f>Seniori!BT22</f>
        <v>0</v>
      </c>
      <c r="BU102" s="131">
        <f>Seniori!BU22</f>
        <v>0</v>
      </c>
      <c r="BV102" s="131">
        <f>Seniori!BV22</f>
        <v>0</v>
      </c>
      <c r="BW102" s="131">
        <f>Seniori!BW22</f>
        <v>0</v>
      </c>
      <c r="BX102" s="131">
        <f>Seniori!BX22</f>
        <v>0</v>
      </c>
      <c r="BY102" s="131">
        <f>Seniori!BY22</f>
        <v>0</v>
      </c>
      <c r="BZ102" s="131">
        <f>Seniori!BZ22</f>
        <v>0</v>
      </c>
      <c r="CA102" s="131">
        <f>Seniori!CA22</f>
        <v>0</v>
      </c>
      <c r="CB102" s="131">
        <f>Seniori!CB22</f>
        <v>0</v>
      </c>
      <c r="CC102" s="131">
        <f>Seniori!CC22</f>
        <v>0</v>
      </c>
      <c r="CD102" s="131">
        <f>Seniori!CD22</f>
        <v>0</v>
      </c>
      <c r="CE102" s="131">
        <f>Seniori!CE22</f>
        <v>0</v>
      </c>
      <c r="CF102" s="131">
        <f>Seniori!CF22</f>
        <v>0</v>
      </c>
      <c r="CG102" s="131">
        <f>Seniori!CG22</f>
        <v>0</v>
      </c>
      <c r="CH102" s="131">
        <f>Seniori!CH22</f>
        <v>0</v>
      </c>
      <c r="CI102" s="131">
        <f>Seniori!CI22</f>
        <v>0</v>
      </c>
      <c r="CJ102" s="131">
        <f>Seniori!CJ22</f>
        <v>0</v>
      </c>
      <c r="CK102" s="131">
        <f>Seniori!CK22</f>
        <v>0</v>
      </c>
      <c r="CL102" s="131">
        <f>Seniori!CL22</f>
        <v>0</v>
      </c>
      <c r="CM102" s="131">
        <f>Seniori!CM22</f>
        <v>0</v>
      </c>
      <c r="CN102" s="131">
        <f>Seniori!CN22</f>
        <v>0</v>
      </c>
      <c r="CO102" s="131">
        <f>Seniori!CO22</f>
        <v>0</v>
      </c>
      <c r="CP102" s="131">
        <f>Seniori!CP22</f>
        <v>0</v>
      </c>
      <c r="CQ102" s="131">
        <f>Seniori!CQ22</f>
        <v>0</v>
      </c>
      <c r="CR102" s="131">
        <f>Seniori!CR22</f>
        <v>0</v>
      </c>
      <c r="CS102" s="131">
        <f>Seniori!CS22</f>
        <v>0</v>
      </c>
      <c r="CT102" s="131">
        <f>Seniori!CT22</f>
        <v>0</v>
      </c>
      <c r="CU102" s="131">
        <f>Seniori!CU22</f>
        <v>0</v>
      </c>
      <c r="CV102" s="131">
        <f>Seniori!CV22</f>
        <v>0</v>
      </c>
      <c r="CW102" s="131">
        <f>Seniori!CW22</f>
        <v>0</v>
      </c>
      <c r="CX102" s="131">
        <f>Seniori!CX22</f>
        <v>0</v>
      </c>
      <c r="CY102" s="131">
        <f>Seniori!CY22</f>
        <v>0</v>
      </c>
      <c r="CZ102" s="131">
        <f>Seniori!CZ22</f>
        <v>0</v>
      </c>
      <c r="DA102" s="131">
        <f>Seniori!DA22</f>
        <v>0</v>
      </c>
      <c r="DB102" s="131">
        <f>Seniori!DB22</f>
        <v>0</v>
      </c>
      <c r="DC102" s="131">
        <f>Seniori!DC22</f>
        <v>0</v>
      </c>
      <c r="DD102" s="131">
        <f>Seniori!DD22</f>
        <v>0</v>
      </c>
      <c r="DE102" s="131">
        <f>Seniori!DE22</f>
        <v>0</v>
      </c>
      <c r="DF102" s="131">
        <f>Seniori!DF22</f>
        <v>0</v>
      </c>
      <c r="DG102" s="131">
        <f>Seniori!DG22</f>
        <v>0</v>
      </c>
      <c r="DH102" s="131">
        <f>Seniori!DH22</f>
        <v>0</v>
      </c>
      <c r="DI102" s="131">
        <f>Seniori!DI22</f>
        <v>0</v>
      </c>
      <c r="DJ102" s="131">
        <f>Seniori!DJ22</f>
        <v>0</v>
      </c>
      <c r="DK102" s="131">
        <f>Seniori!DK22</f>
        <v>0</v>
      </c>
      <c r="DL102" s="131">
        <f>Seniori!DL22</f>
        <v>0</v>
      </c>
      <c r="DM102" s="131">
        <f>Seniori!DM22</f>
        <v>0</v>
      </c>
      <c r="DN102" s="131">
        <f>Seniori!DN22</f>
        <v>0</v>
      </c>
      <c r="DO102" s="131">
        <f>Seniori!DO22</f>
        <v>0</v>
      </c>
      <c r="DP102" s="131">
        <f>Seniori!DP22</f>
        <v>0</v>
      </c>
      <c r="DQ102" s="131">
        <f>Seniori!DQ22</f>
        <v>0</v>
      </c>
      <c r="DR102" s="131">
        <f>Seniori!DR22</f>
        <v>0</v>
      </c>
      <c r="DS102" s="131">
        <f>Seniori!DS22</f>
        <v>0</v>
      </c>
      <c r="DT102" s="131">
        <f>Seniori!DT22</f>
        <v>0</v>
      </c>
      <c r="DU102" s="131">
        <f>Seniori!DU22</f>
        <v>0</v>
      </c>
      <c r="DV102" s="131">
        <f>Seniori!DV22</f>
        <v>0</v>
      </c>
      <c r="DW102" s="131">
        <f>Seniori!DW22</f>
        <v>0</v>
      </c>
      <c r="DX102" s="131">
        <f>Seniori!DX22</f>
        <v>0</v>
      </c>
      <c r="DY102" s="131">
        <f>Seniori!DY22</f>
        <v>0</v>
      </c>
      <c r="DZ102" s="131">
        <f>Seniori!DZ22</f>
        <v>0</v>
      </c>
      <c r="EA102" s="131">
        <f>Seniori!EA22</f>
        <v>0</v>
      </c>
      <c r="EB102" s="131">
        <f>Seniori!EB22</f>
        <v>0</v>
      </c>
      <c r="EC102" s="131">
        <f>Seniori!EC22</f>
        <v>0</v>
      </c>
      <c r="ED102" s="131">
        <f>Seniori!ED22</f>
        <v>0</v>
      </c>
      <c r="EE102" s="131">
        <f>Seniori!EE22</f>
        <v>0</v>
      </c>
      <c r="EF102" s="131">
        <f>Seniori!EF22</f>
        <v>0</v>
      </c>
      <c r="EG102" s="131">
        <f>Seniori!EG22</f>
        <v>0</v>
      </c>
      <c r="EH102" s="131">
        <f>Seniori!EH22</f>
        <v>0</v>
      </c>
      <c r="EI102" s="131">
        <f>Seniori!EI22</f>
        <v>0</v>
      </c>
      <c r="EJ102" s="131">
        <f>Seniori!EJ22</f>
        <v>0</v>
      </c>
      <c r="EK102" s="131">
        <f>Seniori!EK22</f>
        <v>0</v>
      </c>
      <c r="EL102" s="131">
        <f>Seniori!EL22</f>
        <v>0</v>
      </c>
      <c r="EM102" s="131">
        <f>Seniori!EM22</f>
        <v>0</v>
      </c>
      <c r="EN102" s="131">
        <f>Seniori!EN22</f>
        <v>0</v>
      </c>
      <c r="EO102" s="131">
        <f>Seniori!EO22</f>
        <v>0</v>
      </c>
      <c r="EP102" s="131">
        <f>Seniori!EP22</f>
        <v>0</v>
      </c>
      <c r="EQ102" s="131">
        <f>Seniori!EQ22</f>
        <v>0</v>
      </c>
      <c r="ER102" s="131">
        <f>Seniori!ER22</f>
        <v>0</v>
      </c>
      <c r="ES102" s="131">
        <f>Seniori!ES22</f>
        <v>0</v>
      </c>
      <c r="ET102" s="131">
        <f>Seniori!ET22</f>
        <v>0</v>
      </c>
      <c r="EU102" s="131">
        <f>Seniori!EU22</f>
        <v>0</v>
      </c>
      <c r="EV102" s="131">
        <f>Seniori!EV22</f>
        <v>0</v>
      </c>
      <c r="EW102" s="131">
        <f>Seniori!EW22</f>
        <v>0</v>
      </c>
      <c r="EX102" s="131">
        <f>Seniori!EX22</f>
        <v>0</v>
      </c>
      <c r="EY102" s="131">
        <f>Seniori!EY22</f>
        <v>0</v>
      </c>
      <c r="EZ102" s="131">
        <f>Seniori!EZ22</f>
        <v>0</v>
      </c>
      <c r="FA102" s="131">
        <f>Seniori!FA22</f>
        <v>0</v>
      </c>
      <c r="FB102" s="131">
        <f>Seniori!FB22</f>
        <v>0</v>
      </c>
      <c r="FC102" s="131">
        <f>Seniori!FC22</f>
        <v>0</v>
      </c>
      <c r="FD102" s="131">
        <f>Seniori!FD22</f>
        <v>0</v>
      </c>
      <c r="FE102" s="131">
        <f>Seniori!FE22</f>
        <v>0</v>
      </c>
      <c r="FF102" s="131">
        <f>Seniori!FF22</f>
        <v>0</v>
      </c>
      <c r="FG102" s="131">
        <f>Seniori!FG22</f>
        <v>0</v>
      </c>
      <c r="FH102" s="131">
        <f>Seniori!FH22</f>
        <v>0</v>
      </c>
      <c r="FI102" s="131">
        <f>Seniori!FI22</f>
        <v>0</v>
      </c>
      <c r="FJ102" s="131">
        <f>Seniori!FJ22</f>
        <v>0</v>
      </c>
      <c r="FK102" s="131">
        <f>Seniori!FK22</f>
        <v>0</v>
      </c>
      <c r="FL102" s="131">
        <f>Seniori!FL22</f>
        <v>0</v>
      </c>
      <c r="FM102" s="131">
        <f>Seniori!FM22</f>
        <v>0</v>
      </c>
      <c r="FN102" s="131">
        <f>Seniori!FN22</f>
        <v>0</v>
      </c>
      <c r="FO102" s="131">
        <f>Seniori!FO22</f>
        <v>0</v>
      </c>
      <c r="FP102" s="131">
        <f>Seniori!FP22</f>
        <v>0</v>
      </c>
      <c r="FQ102" s="131">
        <f>Seniori!FQ22</f>
        <v>0</v>
      </c>
      <c r="FR102" s="131">
        <f>Seniori!FR22</f>
        <v>0</v>
      </c>
      <c r="FS102" s="131">
        <f>Seniori!FS22</f>
        <v>0</v>
      </c>
      <c r="FT102" s="131">
        <f>Seniori!FT22</f>
        <v>0</v>
      </c>
      <c r="FU102" s="131" t="str">
        <f>Seniori!FU22</f>
        <v>x</v>
      </c>
      <c r="FV102" s="131">
        <f>Seniori!FV22</f>
        <v>0</v>
      </c>
      <c r="FW102" s="131">
        <f>Seniori!FW22</f>
        <v>0</v>
      </c>
      <c r="FX102" s="131">
        <f>Seniori!FX22</f>
        <v>0</v>
      </c>
      <c r="FY102" s="131">
        <f>Seniori!FY22</f>
        <v>0</v>
      </c>
      <c r="FZ102" s="131">
        <f>Seniori!FZ22</f>
        <v>0</v>
      </c>
      <c r="GA102" s="131">
        <f>Seniori!GA22</f>
        <v>0</v>
      </c>
      <c r="GB102" s="131">
        <f>Seniori!GB22</f>
        <v>0</v>
      </c>
      <c r="GC102" s="131">
        <f>Seniori!GC22</f>
        <v>0</v>
      </c>
      <c r="GD102" s="131">
        <f>Seniori!GD22</f>
        <v>0</v>
      </c>
      <c r="GE102" s="131">
        <f>Seniori!GE22</f>
        <v>0</v>
      </c>
      <c r="GF102" s="131">
        <f>Seniori!GF22</f>
        <v>0</v>
      </c>
      <c r="GG102" s="131">
        <f>Seniori!GG22</f>
        <v>0</v>
      </c>
      <c r="GH102" s="131">
        <f>Seniori!GH22</f>
        <v>0</v>
      </c>
      <c r="GI102" s="131">
        <f>Seniori!GI22</f>
        <v>0</v>
      </c>
      <c r="GJ102" s="131">
        <f>Seniori!GJ22</f>
        <v>0</v>
      </c>
      <c r="GK102" s="131">
        <f>Seniori!GK22</f>
        <v>0</v>
      </c>
      <c r="GL102" s="131">
        <f>Seniori!GL22</f>
        <v>0</v>
      </c>
      <c r="GM102" s="131">
        <f>Seniori!GM22</f>
        <v>0</v>
      </c>
      <c r="GN102" s="131">
        <f>Seniori!GN22</f>
        <v>0</v>
      </c>
      <c r="GO102" s="131">
        <f>Seniori!GO22</f>
        <v>0</v>
      </c>
      <c r="GP102" s="131">
        <f>Seniori!GP22</f>
        <v>0</v>
      </c>
      <c r="GQ102" s="131">
        <f>Seniori!GQ22</f>
        <v>0</v>
      </c>
      <c r="GR102" s="131">
        <f>Seniori!GR22</f>
        <v>0</v>
      </c>
      <c r="GS102" s="131">
        <f>Seniori!GS22</f>
        <v>0</v>
      </c>
      <c r="GT102" s="131">
        <f>Seniori!GT22</f>
        <v>0</v>
      </c>
      <c r="GU102" s="131">
        <f>Seniori!GU22</f>
        <v>0</v>
      </c>
      <c r="GV102" s="131">
        <f>Seniori!GV22</f>
        <v>0</v>
      </c>
      <c r="GW102" s="131">
        <f>Seniori!GW22</f>
        <v>0</v>
      </c>
      <c r="GX102" s="131">
        <f>Seniori!GX22</f>
        <v>0</v>
      </c>
      <c r="GY102" s="131">
        <f>Seniori!GY22</f>
        <v>0</v>
      </c>
      <c r="GZ102" s="131">
        <f>Seniori!GZ22</f>
        <v>0</v>
      </c>
      <c r="HA102" s="131">
        <f>Seniori!HA22</f>
        <v>0</v>
      </c>
      <c r="HB102" s="131">
        <f>Seniori!HB22</f>
        <v>0</v>
      </c>
      <c r="HC102" s="131">
        <f>Seniori!HC22</f>
        <v>0</v>
      </c>
      <c r="HD102" s="131">
        <f>Seniori!HD22</f>
        <v>0</v>
      </c>
      <c r="HE102" s="131">
        <f>Seniori!HE22</f>
        <v>0</v>
      </c>
      <c r="HF102" s="131">
        <f>Seniori!HF22</f>
        <v>0</v>
      </c>
      <c r="HG102" s="131">
        <f>Seniori!HG22</f>
        <v>0</v>
      </c>
      <c r="HH102" s="131">
        <f>Seniori!HH22</f>
        <v>0</v>
      </c>
      <c r="HI102" s="131">
        <f>Seniori!HI22</f>
        <v>0</v>
      </c>
      <c r="HJ102" s="131">
        <f>Seniori!HJ22</f>
        <v>0</v>
      </c>
      <c r="HK102" s="131">
        <f>Seniori!HK22</f>
        <v>0</v>
      </c>
      <c r="HL102" s="131">
        <f>Seniori!HL22</f>
        <v>0</v>
      </c>
      <c r="HM102" s="131">
        <f>Seniori!HM22</f>
        <v>0</v>
      </c>
      <c r="HN102" s="131">
        <f>Seniori!HN22</f>
        <v>0</v>
      </c>
      <c r="HO102" s="131">
        <f>Seniori!HO22</f>
        <v>0</v>
      </c>
      <c r="HP102" s="131">
        <f>Seniori!HP22</f>
        <v>0</v>
      </c>
      <c r="HQ102" s="131">
        <f>Seniori!HQ22</f>
        <v>0</v>
      </c>
      <c r="HR102" s="131">
        <f>Seniori!HR22</f>
        <v>0</v>
      </c>
      <c r="HS102" s="131">
        <f>Seniori!HS22</f>
        <v>0</v>
      </c>
      <c r="HT102" s="131">
        <f>Seniori!HT22</f>
        <v>0</v>
      </c>
      <c r="HU102" s="131">
        <f>Seniori!HU22</f>
        <v>0</v>
      </c>
      <c r="HV102" s="131">
        <f>Seniori!HV22</f>
        <v>0</v>
      </c>
      <c r="HW102" s="131">
        <f>Seniori!HW22</f>
        <v>0</v>
      </c>
      <c r="HX102" s="131">
        <f>Seniori!HX22</f>
        <v>0</v>
      </c>
      <c r="HY102" s="131">
        <f>Seniori!HY22</f>
        <v>0</v>
      </c>
      <c r="HZ102" s="131">
        <f>Seniori!HZ22</f>
        <v>0</v>
      </c>
      <c r="IA102" s="131">
        <f>Seniori!IA22</f>
        <v>0</v>
      </c>
      <c r="IB102" s="131">
        <f>Seniori!IB22</f>
        <v>0</v>
      </c>
      <c r="IC102" s="131">
        <f>Seniori!IC22</f>
        <v>0</v>
      </c>
      <c r="ID102" s="131">
        <f>Seniori!ID22</f>
        <v>0</v>
      </c>
      <c r="IE102" s="131">
        <f>Seniori!IE22</f>
        <v>0</v>
      </c>
      <c r="IF102" s="131">
        <f>Seniori!IF22</f>
        <v>0</v>
      </c>
      <c r="IG102" s="131">
        <f>Seniori!IG22</f>
        <v>0</v>
      </c>
      <c r="IH102" s="131">
        <f>Seniori!IH22</f>
        <v>0</v>
      </c>
      <c r="II102" s="131">
        <f>Seniori!II22</f>
        <v>0</v>
      </c>
      <c r="IJ102" s="131">
        <f>Seniori!IJ22</f>
        <v>0</v>
      </c>
      <c r="IK102" s="131">
        <f>Seniori!IK22</f>
        <v>0</v>
      </c>
      <c r="IL102" s="131">
        <f>Seniori!IL22</f>
        <v>0</v>
      </c>
      <c r="IM102" s="131">
        <f>Seniori!IM22</f>
        <v>0</v>
      </c>
      <c r="IN102" s="131">
        <f>Seniori!IN22</f>
        <v>0</v>
      </c>
      <c r="IO102" s="131">
        <f>Seniori!IO22</f>
        <v>0</v>
      </c>
      <c r="IP102" s="131">
        <f>Seniori!IP22</f>
        <v>0</v>
      </c>
      <c r="IQ102" s="131">
        <f>Seniori!IQ22</f>
        <v>0</v>
      </c>
      <c r="IR102" s="131">
        <f>Seniori!IR22</f>
        <v>0</v>
      </c>
      <c r="IS102" s="131">
        <f>Seniori!IS22</f>
        <v>0</v>
      </c>
      <c r="IT102" s="131">
        <f>Seniori!IT22</f>
        <v>0</v>
      </c>
      <c r="IU102" s="131">
        <f>Seniori!IU22</f>
        <v>0</v>
      </c>
      <c r="IV102" s="131">
        <f>Seniori!IV22</f>
        <v>0</v>
      </c>
      <c r="IW102" s="131">
        <f>Seniori!IW22</f>
        <v>0</v>
      </c>
      <c r="IX102" s="131">
        <f>Seniori!IX22</f>
        <v>0</v>
      </c>
      <c r="IY102" s="131">
        <f>Seniori!IY22</f>
        <v>0</v>
      </c>
      <c r="IZ102" s="131">
        <f>Seniori!IZ22</f>
        <v>0</v>
      </c>
      <c r="JA102" s="131">
        <f>Seniori!JA22</f>
        <v>0</v>
      </c>
      <c r="JB102" s="131">
        <f>Seniori!JB22</f>
        <v>0</v>
      </c>
      <c r="JC102" s="131">
        <f>Seniori!JC22</f>
        <v>0</v>
      </c>
      <c r="JD102" s="131">
        <f>Seniori!JD22</f>
        <v>0</v>
      </c>
      <c r="JE102" s="131">
        <f>Seniori!JE22</f>
        <v>0</v>
      </c>
      <c r="JF102" s="131">
        <f>Seniori!JF22</f>
        <v>0</v>
      </c>
      <c r="JG102" s="131">
        <f>Seniori!JG22</f>
        <v>0</v>
      </c>
      <c r="JH102" s="131">
        <f>Seniori!JH22</f>
        <v>0</v>
      </c>
      <c r="JI102" s="131">
        <f>Seniori!JI22</f>
        <v>0</v>
      </c>
      <c r="JJ102" s="131">
        <f>Seniori!JJ22</f>
        <v>0</v>
      </c>
      <c r="JK102" s="131">
        <f>Seniori!JK22</f>
        <v>0</v>
      </c>
      <c r="JL102" s="131">
        <f>Seniori!JL22</f>
        <v>0</v>
      </c>
      <c r="JM102" s="131">
        <f>Seniori!JM22</f>
        <v>0</v>
      </c>
      <c r="JN102" s="131">
        <f>Seniori!JN22</f>
        <v>0</v>
      </c>
      <c r="JO102" s="131">
        <f>Seniori!JO22</f>
        <v>0</v>
      </c>
      <c r="JP102" s="131">
        <f>Seniori!JP22</f>
        <v>0</v>
      </c>
      <c r="JQ102" s="131">
        <f>Seniori!JQ22</f>
        <v>0</v>
      </c>
      <c r="JR102" s="131">
        <f>Seniori!JR22</f>
        <v>0</v>
      </c>
      <c r="JS102" s="131">
        <f>Seniori!JS22</f>
        <v>0</v>
      </c>
      <c r="JT102" s="131">
        <f>Seniori!JT22</f>
        <v>0</v>
      </c>
      <c r="JU102" s="131">
        <f>Seniori!JU22</f>
        <v>0</v>
      </c>
      <c r="JV102" s="131">
        <f>Seniori!JV22</f>
        <v>0</v>
      </c>
      <c r="JW102" s="131">
        <f>Seniori!JW22</f>
        <v>0</v>
      </c>
      <c r="JX102" s="131">
        <f>Seniori!JX22</f>
        <v>0</v>
      </c>
      <c r="JY102" s="131">
        <f>Seniori!JY22</f>
        <v>0</v>
      </c>
      <c r="JZ102" s="131">
        <f>Seniori!JZ22</f>
        <v>0</v>
      </c>
      <c r="KA102" s="131">
        <f>Seniori!KA22</f>
        <v>0</v>
      </c>
      <c r="KB102" s="131">
        <f>Seniori!KB22</f>
        <v>0</v>
      </c>
      <c r="KC102" s="131">
        <f>Seniori!KC22</f>
        <v>0</v>
      </c>
      <c r="KD102" s="131">
        <f>Seniori!KD22</f>
        <v>0</v>
      </c>
      <c r="KE102" s="131">
        <f>Seniori!KE22</f>
        <v>0</v>
      </c>
      <c r="KF102" s="131">
        <f>Seniori!KF22</f>
        <v>0</v>
      </c>
      <c r="KG102" s="131">
        <f>Seniori!KG22</f>
        <v>0</v>
      </c>
      <c r="KH102" s="131">
        <f>Seniori!KH22</f>
        <v>0</v>
      </c>
      <c r="KI102" s="131">
        <f>Seniori!KI22</f>
        <v>0</v>
      </c>
      <c r="KJ102" s="131">
        <f>Seniori!KJ22</f>
        <v>0</v>
      </c>
      <c r="KK102" s="131">
        <f>Seniori!KK22</f>
        <v>0</v>
      </c>
      <c r="KL102" s="131">
        <f>Seniori!KL22</f>
        <v>0</v>
      </c>
      <c r="KM102" s="131">
        <f>Seniori!KM22</f>
        <v>0</v>
      </c>
      <c r="KN102" s="131">
        <f>Seniori!KN22</f>
        <v>1</v>
      </c>
      <c r="KO102" s="131">
        <f>Seniori!KO22</f>
        <v>0</v>
      </c>
      <c r="KP102" s="131">
        <f>Seniori!KP22</f>
        <v>1</v>
      </c>
      <c r="KQ102" s="131">
        <f>Seniori!KQ22</f>
        <v>0</v>
      </c>
      <c r="KR102" s="131">
        <f>Seniori!KR22</f>
        <v>0</v>
      </c>
      <c r="KS102" s="131">
        <f>Seniori!KS22</f>
        <v>0</v>
      </c>
      <c r="KT102" s="131">
        <f>Seniori!KT22</f>
        <v>0</v>
      </c>
      <c r="KU102" s="131">
        <f>Seniori!KU22</f>
        <v>3</v>
      </c>
      <c r="KV102" s="131">
        <f>Seniori!KV22</f>
        <v>0</v>
      </c>
      <c r="KW102" s="131">
        <f>Seniori!KW22</f>
        <v>0</v>
      </c>
      <c r="KX102" s="131">
        <f>Seniori!KX22</f>
        <v>0</v>
      </c>
      <c r="KY102" s="131">
        <f>Seniori!KY22</f>
        <v>0</v>
      </c>
      <c r="KZ102" s="131">
        <f>Seniori!KZ22</f>
        <v>0</v>
      </c>
      <c r="LA102" s="131">
        <f>Seniori!LA22</f>
        <v>0</v>
      </c>
      <c r="LB102" s="131">
        <f>Seniori!LB22</f>
        <v>0</v>
      </c>
      <c r="LC102" s="131">
        <f>Seniori!LC22</f>
        <v>0</v>
      </c>
      <c r="LD102" s="131">
        <f>Seniori!LD22</f>
        <v>0</v>
      </c>
      <c r="LE102" s="131">
        <f>Seniori!LE22</f>
        <v>0</v>
      </c>
      <c r="LF102" s="131">
        <f>Seniori!LF22</f>
        <v>0</v>
      </c>
      <c r="LG102" s="131">
        <f>Seniori!LG22</f>
        <v>0</v>
      </c>
      <c r="LH102" s="131">
        <f>Seniori!LH22</f>
        <v>0</v>
      </c>
      <c r="LI102" s="131">
        <f>Seniori!LI22</f>
        <v>0</v>
      </c>
      <c r="LJ102" s="131">
        <f>Seniori!LJ22</f>
        <v>0</v>
      </c>
      <c r="LK102" s="131">
        <f>Seniori!LK22</f>
        <v>0</v>
      </c>
      <c r="LL102" s="131">
        <f>Seniori!LL22</f>
        <v>0</v>
      </c>
      <c r="LM102" s="131">
        <f>Seniori!LM22</f>
        <v>0</v>
      </c>
      <c r="LN102" s="131">
        <f>Seniori!LN22</f>
        <v>0</v>
      </c>
      <c r="LO102" s="131">
        <f>Seniori!LO22</f>
        <v>0</v>
      </c>
      <c r="LP102" s="131">
        <f>Seniori!LP22</f>
        <v>0</v>
      </c>
      <c r="LQ102" s="131">
        <f>Seniori!LQ22</f>
        <v>0</v>
      </c>
      <c r="LR102" s="131">
        <f>Seniori!LR22</f>
        <v>0</v>
      </c>
      <c r="LS102" s="131">
        <f>Seniori!LS22</f>
        <v>0</v>
      </c>
      <c r="LT102" s="131">
        <f>Seniori!LT22</f>
        <v>0</v>
      </c>
      <c r="LU102" s="131">
        <f>Seniori!LU22</f>
        <v>0</v>
      </c>
      <c r="LV102" s="131">
        <f>Seniori!LV22</f>
        <v>0</v>
      </c>
      <c r="LW102" s="131">
        <f>Seniori!LW22</f>
        <v>0</v>
      </c>
      <c r="LX102" s="131">
        <f>Seniori!LX22</f>
        <v>0</v>
      </c>
      <c r="LY102" s="131">
        <f>Seniori!LY22</f>
        <v>0</v>
      </c>
      <c r="LZ102" s="131">
        <f>Seniori!LZ22</f>
        <v>0</v>
      </c>
      <c r="MA102" s="131">
        <f>Seniori!MA22</f>
        <v>0</v>
      </c>
      <c r="MB102" s="131">
        <f>Seniori!MB22</f>
        <v>0</v>
      </c>
      <c r="MC102" s="131">
        <f>Seniori!MC22</f>
        <v>0</v>
      </c>
      <c r="MD102" s="131">
        <f>Seniori!MD22</f>
        <v>0</v>
      </c>
      <c r="ME102" s="131">
        <f>Seniori!ME22</f>
        <v>0</v>
      </c>
    </row>
    <row r="103" spans="1:343" s="1" customFormat="1" ht="18" customHeight="1" x14ac:dyDescent="0.2">
      <c r="A103" s="12">
        <v>87</v>
      </c>
      <c r="B103" s="11" t="s">
        <v>521</v>
      </c>
      <c r="C103" s="1">
        <v>11273</v>
      </c>
      <c r="E103" s="4" t="s">
        <v>520</v>
      </c>
      <c r="F103" s="1">
        <v>9004</v>
      </c>
      <c r="G103" s="9" t="s">
        <v>225</v>
      </c>
      <c r="H103" s="4" t="s">
        <v>121</v>
      </c>
      <c r="I103" s="1">
        <f>SUM(K103:ME103)</f>
        <v>8</v>
      </c>
      <c r="J103" s="12">
        <f>Tabuľka3[[#This Row],[Stĺpec9]]</f>
        <v>8</v>
      </c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  <c r="EC103" s="131"/>
      <c r="ED103" s="131"/>
      <c r="EE103" s="131"/>
      <c r="EF103" s="131"/>
      <c r="EG103" s="131"/>
      <c r="EH103" s="131"/>
      <c r="EI103" s="131"/>
      <c r="EJ103" s="131"/>
      <c r="EK103" s="131"/>
      <c r="EL103" s="131"/>
      <c r="EM103" s="131"/>
      <c r="EN103" s="131"/>
      <c r="EO103" s="131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31"/>
      <c r="FP103" s="131"/>
      <c r="FQ103" s="131"/>
      <c r="FR103" s="131"/>
      <c r="FS103" s="131"/>
      <c r="FT103" s="131"/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31"/>
      <c r="GE103" s="131"/>
      <c r="GF103" s="131"/>
      <c r="GG103" s="131"/>
      <c r="GH103" s="131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31"/>
      <c r="GT103" s="131"/>
      <c r="GU103" s="131"/>
      <c r="GV103" s="131"/>
      <c r="GW103" s="131"/>
      <c r="GX103" s="131"/>
      <c r="GY103" s="131"/>
      <c r="GZ103" s="131"/>
      <c r="HA103" s="131"/>
      <c r="HB103" s="131"/>
      <c r="HC103" s="131"/>
      <c r="HD103" s="131"/>
      <c r="HE103" s="131"/>
      <c r="HF103" s="131"/>
      <c r="HG103" s="131"/>
      <c r="HH103" s="131"/>
      <c r="HI103" s="131"/>
      <c r="HJ103" s="131"/>
      <c r="HK103" s="131"/>
      <c r="HL103" s="131"/>
      <c r="HM103" s="131"/>
      <c r="HN103" s="131"/>
      <c r="HO103" s="131"/>
      <c r="HP103" s="131"/>
      <c r="HQ103" s="131"/>
      <c r="HR103" s="131"/>
      <c r="HS103" s="131"/>
      <c r="HT103" s="131"/>
      <c r="HU103" s="131"/>
      <c r="HV103" s="131"/>
      <c r="HW103" s="131"/>
      <c r="HX103" s="131"/>
      <c r="HY103" s="131"/>
      <c r="HZ103" s="131"/>
      <c r="IA103" s="131"/>
      <c r="IB103" s="131"/>
      <c r="IC103" s="131"/>
      <c r="ID103" s="131"/>
      <c r="IE103" s="131"/>
      <c r="IF103" s="131"/>
      <c r="IG103" s="131"/>
      <c r="IH103" s="131"/>
      <c r="II103" s="131"/>
      <c r="IJ103" s="131"/>
      <c r="IK103" s="131"/>
      <c r="IL103" s="131"/>
      <c r="IM103" s="131"/>
      <c r="IN103" s="131"/>
      <c r="IO103" s="131"/>
      <c r="IP103" s="131"/>
      <c r="IQ103" s="131"/>
      <c r="IR103" s="131"/>
      <c r="IS103" s="131"/>
      <c r="IT103" s="131"/>
      <c r="IU103" s="131"/>
      <c r="IV103" s="131"/>
      <c r="IW103" s="131"/>
      <c r="IX103" s="131"/>
      <c r="IY103" s="131"/>
      <c r="IZ103" s="131"/>
      <c r="JA103" s="131"/>
      <c r="JB103" s="131"/>
      <c r="JC103" s="131"/>
      <c r="JD103" s="131"/>
      <c r="JE103" s="131"/>
      <c r="JF103" s="131"/>
      <c r="JG103" s="131"/>
      <c r="JH103" s="131"/>
      <c r="JI103" s="131"/>
      <c r="JJ103" s="131"/>
      <c r="JK103" s="131">
        <v>3</v>
      </c>
      <c r="JL103" s="131"/>
      <c r="JM103" s="131"/>
      <c r="JN103" s="131"/>
      <c r="JO103" s="131"/>
      <c r="JP103" s="131"/>
      <c r="JQ103" s="131"/>
      <c r="JR103" s="131"/>
      <c r="JS103" s="131"/>
      <c r="JT103" s="131"/>
      <c r="JU103" s="131"/>
      <c r="JV103" s="131"/>
      <c r="JW103" s="131"/>
      <c r="JX103" s="131">
        <v>2</v>
      </c>
      <c r="JY103" s="131">
        <v>3</v>
      </c>
      <c r="JZ103" s="131"/>
      <c r="KA103" s="131"/>
      <c r="KB103" s="131"/>
      <c r="KC103" s="131"/>
      <c r="KD103" s="131"/>
      <c r="KE103" s="131"/>
      <c r="KF103" s="131"/>
      <c r="KG103" s="131"/>
      <c r="KH103" s="131"/>
      <c r="KI103" s="131"/>
      <c r="KJ103" s="131"/>
      <c r="KK103" s="131"/>
      <c r="KL103" s="131"/>
      <c r="KM103" s="131"/>
      <c r="KN103" s="131"/>
      <c r="KO103" s="131"/>
      <c r="KP103" s="131"/>
      <c r="KQ103" s="131"/>
      <c r="KR103" s="131"/>
      <c r="KS103" s="131"/>
      <c r="KT103" s="131"/>
      <c r="KU103" s="131"/>
      <c r="KV103" s="131"/>
      <c r="KW103" s="131"/>
      <c r="KX103" s="131"/>
      <c r="KY103" s="131"/>
      <c r="KZ103" s="131"/>
      <c r="LA103" s="131"/>
      <c r="LB103" s="131"/>
      <c r="LC103" s="131"/>
      <c r="LD103" s="131"/>
      <c r="LE103" s="131"/>
      <c r="LF103" s="131"/>
      <c r="LG103" s="131"/>
      <c r="LH103" s="131"/>
      <c r="LI103" s="131"/>
      <c r="LJ103" s="131"/>
      <c r="LK103" s="131"/>
      <c r="LL103" s="131"/>
      <c r="LM103" s="131"/>
      <c r="LN103" s="131"/>
      <c r="LO103" s="131"/>
      <c r="LP103" s="131"/>
      <c r="LQ103" s="131"/>
      <c r="LR103" s="131"/>
      <c r="LS103" s="131"/>
      <c r="LT103" s="131"/>
      <c r="LU103" s="131"/>
      <c r="LV103" s="131"/>
      <c r="LW103" s="131"/>
      <c r="LX103" s="131"/>
      <c r="LY103" s="131"/>
      <c r="LZ103" s="131"/>
      <c r="MA103" s="131"/>
      <c r="MB103" s="131"/>
      <c r="MC103" s="131"/>
      <c r="MD103" s="131"/>
      <c r="ME103" s="131"/>
    </row>
    <row r="104" spans="1:343" s="1" customFormat="1" ht="18" customHeight="1" x14ac:dyDescent="0.2">
      <c r="A104" s="12">
        <v>87</v>
      </c>
      <c r="B104" s="86" t="s">
        <v>117</v>
      </c>
      <c r="C104" s="81">
        <v>10637</v>
      </c>
      <c r="D104" s="25"/>
      <c r="E104" s="76" t="s">
        <v>116</v>
      </c>
      <c r="F104" s="81">
        <v>1784</v>
      </c>
      <c r="G104" s="9" t="s">
        <v>222</v>
      </c>
      <c r="H104" s="76" t="s">
        <v>118</v>
      </c>
      <c r="I104" s="1">
        <f t="shared" si="10"/>
        <v>8</v>
      </c>
      <c r="J104" s="12">
        <f>Tabuľka3[[#This Row],[Stĺpec9]]</f>
        <v>8</v>
      </c>
      <c r="K104" s="131">
        <f>Seniori!K72</f>
        <v>0</v>
      </c>
      <c r="L104" s="131">
        <f>Seniori!L72</f>
        <v>0</v>
      </c>
      <c r="M104" s="131">
        <f>Seniori!M72</f>
        <v>0</v>
      </c>
      <c r="N104" s="131">
        <f>Seniori!N72</f>
        <v>0</v>
      </c>
      <c r="O104" s="131">
        <f>Seniori!O72</f>
        <v>0</v>
      </c>
      <c r="P104" s="131">
        <f>Seniori!P72</f>
        <v>0</v>
      </c>
      <c r="Q104" s="131">
        <f>Seniori!Q72</f>
        <v>0</v>
      </c>
      <c r="R104" s="131">
        <f>Seniori!R72</f>
        <v>0</v>
      </c>
      <c r="S104" s="131">
        <f>Seniori!S72</f>
        <v>0</v>
      </c>
      <c r="T104" s="131">
        <f>Seniori!T72</f>
        <v>0</v>
      </c>
      <c r="U104" s="131">
        <f>Seniori!U72</f>
        <v>0</v>
      </c>
      <c r="V104" s="131">
        <f>Seniori!V72</f>
        <v>0</v>
      </c>
      <c r="W104" s="131">
        <f>Seniori!W72</f>
        <v>0</v>
      </c>
      <c r="X104" s="131">
        <f>Seniori!X72</f>
        <v>0</v>
      </c>
      <c r="Y104" s="131">
        <f>Seniori!Y72</f>
        <v>0</v>
      </c>
      <c r="Z104" s="131">
        <f>Seniori!Z72</f>
        <v>0</v>
      </c>
      <c r="AA104" s="131">
        <f>Seniori!AA72</f>
        <v>0</v>
      </c>
      <c r="AB104" s="131">
        <f>Seniori!AB72</f>
        <v>0</v>
      </c>
      <c r="AC104" s="131">
        <f>Seniori!AC72</f>
        <v>0</v>
      </c>
      <c r="AD104" s="131">
        <f>Seniori!AD72</f>
        <v>0</v>
      </c>
      <c r="AE104" s="131">
        <f>Seniori!AE72</f>
        <v>0</v>
      </c>
      <c r="AF104" s="131">
        <f>Seniori!AF72</f>
        <v>0</v>
      </c>
      <c r="AG104" s="131">
        <f>Seniori!AG72</f>
        <v>0</v>
      </c>
      <c r="AH104" s="131">
        <f>Seniori!AH72</f>
        <v>0</v>
      </c>
      <c r="AI104" s="131">
        <f>Seniori!AI72</f>
        <v>0</v>
      </c>
      <c r="AJ104" s="131">
        <f>Seniori!AJ72</f>
        <v>0</v>
      </c>
      <c r="AK104" s="131">
        <f>Seniori!AK72</f>
        <v>0</v>
      </c>
      <c r="AL104" s="131">
        <f>Seniori!AL72</f>
        <v>0</v>
      </c>
      <c r="AM104" s="131">
        <f>Seniori!AM72</f>
        <v>0</v>
      </c>
      <c r="AN104" s="131">
        <f>Seniori!AN72</f>
        <v>0</v>
      </c>
      <c r="AO104" s="131">
        <f>Seniori!AO72</f>
        <v>0</v>
      </c>
      <c r="AP104" s="131">
        <f>Seniori!AP72</f>
        <v>0</v>
      </c>
      <c r="AQ104" s="131">
        <f>Seniori!AQ72</f>
        <v>0</v>
      </c>
      <c r="AR104" s="131">
        <f>Seniori!AR72</f>
        <v>0</v>
      </c>
      <c r="AS104" s="131">
        <f>Seniori!AS72</f>
        <v>0</v>
      </c>
      <c r="AT104" s="131">
        <f>Seniori!AT72</f>
        <v>0</v>
      </c>
      <c r="AU104" s="131">
        <f>Seniori!AU72</f>
        <v>0</v>
      </c>
      <c r="AV104" s="131">
        <f>Seniori!AV72</f>
        <v>0</v>
      </c>
      <c r="AW104" s="131">
        <f>Seniori!AW72</f>
        <v>0</v>
      </c>
      <c r="AX104" s="131">
        <f>Seniori!AX72</f>
        <v>0</v>
      </c>
      <c r="AY104" s="131">
        <f>Seniori!AY72</f>
        <v>0</v>
      </c>
      <c r="AZ104" s="131">
        <f>Seniori!AZ72</f>
        <v>0</v>
      </c>
      <c r="BA104" s="131">
        <f>Seniori!BA72</f>
        <v>0</v>
      </c>
      <c r="BB104" s="131">
        <f>Seniori!BB72</f>
        <v>0</v>
      </c>
      <c r="BC104" s="131">
        <f>Seniori!BC72</f>
        <v>0</v>
      </c>
      <c r="BD104" s="131">
        <f>Seniori!BD72</f>
        <v>0</v>
      </c>
      <c r="BE104" s="131">
        <f>Seniori!BE72</f>
        <v>0</v>
      </c>
      <c r="BF104" s="131">
        <f>Seniori!BF72</f>
        <v>0</v>
      </c>
      <c r="BG104" s="131">
        <f>Seniori!BG72</f>
        <v>0</v>
      </c>
      <c r="BH104" s="131">
        <f>Seniori!BH72</f>
        <v>0</v>
      </c>
      <c r="BI104" s="131">
        <f>Seniori!BI72</f>
        <v>0</v>
      </c>
      <c r="BJ104" s="131">
        <f>Seniori!BJ72</f>
        <v>0</v>
      </c>
      <c r="BK104" s="131">
        <f>Seniori!BK72</f>
        <v>0</v>
      </c>
      <c r="BL104" s="131">
        <f>Seniori!BL72</f>
        <v>0</v>
      </c>
      <c r="BM104" s="131">
        <f>Seniori!BM72</f>
        <v>0</v>
      </c>
      <c r="BN104" s="131">
        <f>Seniori!BN72</f>
        <v>0</v>
      </c>
      <c r="BO104" s="131">
        <f>Seniori!BO72</f>
        <v>0</v>
      </c>
      <c r="BP104" s="131">
        <f>Seniori!BP72</f>
        <v>0</v>
      </c>
      <c r="BQ104" s="131">
        <f>Seniori!BQ72</f>
        <v>0</v>
      </c>
      <c r="BR104" s="131">
        <f>Seniori!BR72</f>
        <v>0</v>
      </c>
      <c r="BS104" s="131">
        <f>Seniori!BS72</f>
        <v>0</v>
      </c>
      <c r="BT104" s="131">
        <f>Seniori!BT72</f>
        <v>0</v>
      </c>
      <c r="BU104" s="131">
        <f>Seniori!BU72</f>
        <v>0</v>
      </c>
      <c r="BV104" s="131">
        <f>Seniori!BV72</f>
        <v>0</v>
      </c>
      <c r="BW104" s="131">
        <f>Seniori!BW72</f>
        <v>0</v>
      </c>
      <c r="BX104" s="131">
        <f>Seniori!BX72</f>
        <v>0</v>
      </c>
      <c r="BY104" s="131">
        <f>Seniori!BY72</f>
        <v>0</v>
      </c>
      <c r="BZ104" s="131">
        <f>Seniori!BZ72</f>
        <v>0</v>
      </c>
      <c r="CA104" s="131">
        <f>Seniori!CA72</f>
        <v>0</v>
      </c>
      <c r="CB104" s="131">
        <f>Seniori!CB72</f>
        <v>0</v>
      </c>
      <c r="CC104" s="131">
        <f>Seniori!CC72</f>
        <v>0</v>
      </c>
      <c r="CD104" s="131">
        <f>Seniori!CD72</f>
        <v>0</v>
      </c>
      <c r="CE104" s="131">
        <f>Seniori!CE72</f>
        <v>0</v>
      </c>
      <c r="CF104" s="131">
        <f>Seniori!CF72</f>
        <v>0</v>
      </c>
      <c r="CG104" s="131">
        <f>Seniori!CG72</f>
        <v>0</v>
      </c>
      <c r="CH104" s="131">
        <f>Seniori!CH72</f>
        <v>0</v>
      </c>
      <c r="CI104" s="131">
        <f>Seniori!CI72</f>
        <v>0</v>
      </c>
      <c r="CJ104" s="131">
        <f>Seniori!CJ72</f>
        <v>0</v>
      </c>
      <c r="CK104" s="131">
        <f>Seniori!CK72</f>
        <v>0</v>
      </c>
      <c r="CL104" s="131">
        <f>Seniori!CL72</f>
        <v>7</v>
      </c>
      <c r="CM104" s="131">
        <f>Seniori!CM72</f>
        <v>0</v>
      </c>
      <c r="CN104" s="131">
        <f>Seniori!CN72</f>
        <v>1</v>
      </c>
      <c r="CO104" s="131">
        <f>Seniori!CO72</f>
        <v>0</v>
      </c>
      <c r="CP104" s="131">
        <f>Seniori!CP72</f>
        <v>0</v>
      </c>
      <c r="CQ104" s="131">
        <f>Seniori!CQ72</f>
        <v>0</v>
      </c>
      <c r="CR104" s="131">
        <f>Seniori!CR72</f>
        <v>0</v>
      </c>
      <c r="CS104" s="131">
        <f>Seniori!CS72</f>
        <v>0</v>
      </c>
      <c r="CT104" s="131">
        <f>Seniori!CT72</f>
        <v>0</v>
      </c>
      <c r="CU104" s="131">
        <f>Seniori!CU72</f>
        <v>0</v>
      </c>
      <c r="CV104" s="131">
        <f>Seniori!CV72</f>
        <v>0</v>
      </c>
      <c r="CW104" s="131">
        <f>Seniori!CW72</f>
        <v>0</v>
      </c>
      <c r="CX104" s="131">
        <f>Seniori!CX72</f>
        <v>0</v>
      </c>
      <c r="CY104" s="131">
        <f>Seniori!CY72</f>
        <v>0</v>
      </c>
      <c r="CZ104" s="131">
        <f>Seniori!CZ72</f>
        <v>0</v>
      </c>
      <c r="DA104" s="131">
        <f>Seniori!DA72</f>
        <v>0</v>
      </c>
      <c r="DB104" s="131">
        <f>Seniori!DB72</f>
        <v>0</v>
      </c>
      <c r="DC104" s="131">
        <f>Seniori!DC72</f>
        <v>0</v>
      </c>
      <c r="DD104" s="131">
        <f>Seniori!DD72</f>
        <v>0</v>
      </c>
      <c r="DE104" s="131">
        <f>Seniori!DE72</f>
        <v>0</v>
      </c>
      <c r="DF104" s="131">
        <f>Seniori!DF72</f>
        <v>0</v>
      </c>
      <c r="DG104" s="131">
        <f>Seniori!DG72</f>
        <v>0</v>
      </c>
      <c r="DH104" s="131">
        <f>Seniori!DH72</f>
        <v>0</v>
      </c>
      <c r="DI104" s="131">
        <f>Seniori!DI72</f>
        <v>0</v>
      </c>
      <c r="DJ104" s="131">
        <f>Seniori!DJ72</f>
        <v>0</v>
      </c>
      <c r="DK104" s="131">
        <f>Seniori!DK72</f>
        <v>0</v>
      </c>
      <c r="DL104" s="131">
        <f>Seniori!DL72</f>
        <v>0</v>
      </c>
      <c r="DM104" s="131">
        <f>Seniori!DM72</f>
        <v>0</v>
      </c>
      <c r="DN104" s="131">
        <f>Seniori!DN72</f>
        <v>0</v>
      </c>
      <c r="DO104" s="131">
        <f>Seniori!DO72</f>
        <v>0</v>
      </c>
      <c r="DP104" s="131">
        <f>Seniori!DP72</f>
        <v>0</v>
      </c>
      <c r="DQ104" s="131">
        <f>Seniori!DQ72</f>
        <v>0</v>
      </c>
      <c r="DR104" s="131">
        <f>Seniori!DR72</f>
        <v>0</v>
      </c>
      <c r="DS104" s="131">
        <f>Seniori!DS72</f>
        <v>0</v>
      </c>
      <c r="DT104" s="131">
        <f>Seniori!DT72</f>
        <v>0</v>
      </c>
      <c r="DU104" s="131">
        <f>Seniori!DU72</f>
        <v>0</v>
      </c>
      <c r="DV104" s="131">
        <f>Seniori!DV72</f>
        <v>0</v>
      </c>
      <c r="DW104" s="131">
        <f>Seniori!DW72</f>
        <v>0</v>
      </c>
      <c r="DX104" s="131">
        <f>Seniori!DX72</f>
        <v>0</v>
      </c>
      <c r="DY104" s="131">
        <f>Seniori!DY72</f>
        <v>0</v>
      </c>
      <c r="DZ104" s="131">
        <f>Seniori!DZ72</f>
        <v>0</v>
      </c>
      <c r="EA104" s="131">
        <f>Seniori!EA72</f>
        <v>0</v>
      </c>
      <c r="EB104" s="131">
        <f>Seniori!EB72</f>
        <v>0</v>
      </c>
      <c r="EC104" s="131">
        <f>Seniori!EC72</f>
        <v>0</v>
      </c>
      <c r="ED104" s="131">
        <f>Seniori!ED72</f>
        <v>0</v>
      </c>
      <c r="EE104" s="131">
        <f>Seniori!EE72</f>
        <v>0</v>
      </c>
      <c r="EF104" s="131">
        <f>Seniori!EF72</f>
        <v>0</v>
      </c>
      <c r="EG104" s="131">
        <f>Seniori!EG72</f>
        <v>0</v>
      </c>
      <c r="EH104" s="131">
        <f>Seniori!EH72</f>
        <v>0</v>
      </c>
      <c r="EI104" s="131">
        <f>Seniori!EI72</f>
        <v>0</v>
      </c>
      <c r="EJ104" s="131">
        <f>Seniori!EJ72</f>
        <v>0</v>
      </c>
      <c r="EK104" s="131">
        <f>Seniori!EK72</f>
        <v>0</v>
      </c>
      <c r="EL104" s="131">
        <f>Seniori!EL72</f>
        <v>0</v>
      </c>
      <c r="EM104" s="131">
        <f>Seniori!EM72</f>
        <v>0</v>
      </c>
      <c r="EN104" s="131">
        <f>Seniori!EN72</f>
        <v>0</v>
      </c>
      <c r="EO104" s="131">
        <f>Seniori!EO72</f>
        <v>0</v>
      </c>
      <c r="EP104" s="131">
        <f>Seniori!EP72</f>
        <v>0</v>
      </c>
      <c r="EQ104" s="131">
        <f>Seniori!EQ72</f>
        <v>0</v>
      </c>
      <c r="ER104" s="131">
        <f>Seniori!ER72</f>
        <v>0</v>
      </c>
      <c r="ES104" s="131">
        <f>Seniori!ES72</f>
        <v>0</v>
      </c>
      <c r="ET104" s="131">
        <f>Seniori!ET72</f>
        <v>0</v>
      </c>
      <c r="EU104" s="131">
        <f>Seniori!EU72</f>
        <v>0</v>
      </c>
      <c r="EV104" s="131">
        <f>Seniori!EV72</f>
        <v>0</v>
      </c>
      <c r="EW104" s="131">
        <f>Seniori!EW72</f>
        <v>0</v>
      </c>
      <c r="EX104" s="131">
        <f>Seniori!EX72</f>
        <v>0</v>
      </c>
      <c r="EY104" s="131">
        <f>Seniori!EY72</f>
        <v>0</v>
      </c>
      <c r="EZ104" s="131">
        <f>Seniori!EZ72</f>
        <v>0</v>
      </c>
      <c r="FA104" s="131">
        <f>Seniori!FA72</f>
        <v>0</v>
      </c>
      <c r="FB104" s="131">
        <f>Seniori!FB72</f>
        <v>0</v>
      </c>
      <c r="FC104" s="131">
        <f>Seniori!FC72</f>
        <v>0</v>
      </c>
      <c r="FD104" s="131">
        <f>Seniori!FD72</f>
        <v>0</v>
      </c>
      <c r="FE104" s="131">
        <f>Seniori!FE72</f>
        <v>0</v>
      </c>
      <c r="FF104" s="131">
        <f>Seniori!FF72</f>
        <v>0</v>
      </c>
      <c r="FG104" s="131">
        <f>Seniori!FG72</f>
        <v>0</v>
      </c>
      <c r="FH104" s="131">
        <f>Seniori!FH72</f>
        <v>0</v>
      </c>
      <c r="FI104" s="131">
        <f>Seniori!FI72</f>
        <v>0</v>
      </c>
      <c r="FJ104" s="131">
        <f>Seniori!FJ72</f>
        <v>0</v>
      </c>
      <c r="FK104" s="131">
        <f>Seniori!FK72</f>
        <v>0</v>
      </c>
      <c r="FL104" s="131">
        <f>Seniori!FL72</f>
        <v>0</v>
      </c>
      <c r="FM104" s="131">
        <f>Seniori!FM72</f>
        <v>0</v>
      </c>
      <c r="FN104" s="131">
        <f>Seniori!FN72</f>
        <v>0</v>
      </c>
      <c r="FO104" s="131">
        <f>Seniori!FO72</f>
        <v>0</v>
      </c>
      <c r="FP104" s="131">
        <f>Seniori!FP72</f>
        <v>0</v>
      </c>
      <c r="FQ104" s="131">
        <f>Seniori!FQ72</f>
        <v>0</v>
      </c>
      <c r="FR104" s="131">
        <f>Seniori!FR72</f>
        <v>0</v>
      </c>
      <c r="FS104" s="131">
        <f>Seniori!FS72</f>
        <v>0</v>
      </c>
      <c r="FT104" s="131">
        <f>Seniori!FT72</f>
        <v>0</v>
      </c>
      <c r="FU104" s="131">
        <f>Seniori!FU72</f>
        <v>0</v>
      </c>
      <c r="FV104" s="131">
        <f>Seniori!FV72</f>
        <v>0</v>
      </c>
      <c r="FW104" s="131">
        <f>Seniori!FW72</f>
        <v>0</v>
      </c>
      <c r="FX104" s="131">
        <f>Seniori!FX72</f>
        <v>0</v>
      </c>
      <c r="FY104" s="131">
        <f>Seniori!FY72</f>
        <v>0</v>
      </c>
      <c r="FZ104" s="131">
        <f>Seniori!FZ72</f>
        <v>0</v>
      </c>
      <c r="GA104" s="131">
        <f>Seniori!GA72</f>
        <v>0</v>
      </c>
      <c r="GB104" s="131">
        <f>Seniori!GB72</f>
        <v>0</v>
      </c>
      <c r="GC104" s="131">
        <f>Seniori!GC72</f>
        <v>0</v>
      </c>
      <c r="GD104" s="131">
        <f>Seniori!GD72</f>
        <v>0</v>
      </c>
      <c r="GE104" s="131">
        <f>Seniori!GE72</f>
        <v>0</v>
      </c>
      <c r="GF104" s="131">
        <f>Seniori!GF72</f>
        <v>0</v>
      </c>
      <c r="GG104" s="131">
        <f>Seniori!GG72</f>
        <v>0</v>
      </c>
      <c r="GH104" s="131">
        <f>Seniori!GH72</f>
        <v>0</v>
      </c>
      <c r="GI104" s="131">
        <f>Seniori!GI72</f>
        <v>0</v>
      </c>
      <c r="GJ104" s="131">
        <f>Seniori!GJ72</f>
        <v>0</v>
      </c>
      <c r="GK104" s="131">
        <f>Seniori!GK72</f>
        <v>0</v>
      </c>
      <c r="GL104" s="131">
        <f>Seniori!GL72</f>
        <v>0</v>
      </c>
      <c r="GM104" s="131">
        <f>Seniori!GM72</f>
        <v>0</v>
      </c>
      <c r="GN104" s="131">
        <f>Seniori!GN72</f>
        <v>0</v>
      </c>
      <c r="GO104" s="131">
        <f>Seniori!GO72</f>
        <v>0</v>
      </c>
      <c r="GP104" s="131">
        <f>Seniori!GP72</f>
        <v>0</v>
      </c>
      <c r="GQ104" s="131">
        <f>Seniori!GQ72</f>
        <v>0</v>
      </c>
      <c r="GR104" s="131">
        <f>Seniori!GR72</f>
        <v>0</v>
      </c>
      <c r="GS104" s="131">
        <f>Seniori!GS72</f>
        <v>0</v>
      </c>
      <c r="GT104" s="131">
        <f>Seniori!GT72</f>
        <v>0</v>
      </c>
      <c r="GU104" s="131">
        <f>Seniori!GU72</f>
        <v>0</v>
      </c>
      <c r="GV104" s="131">
        <f>Seniori!GV72</f>
        <v>0</v>
      </c>
      <c r="GW104" s="131">
        <f>Seniori!GW72</f>
        <v>0</v>
      </c>
      <c r="GX104" s="131">
        <f>Seniori!GX72</f>
        <v>0</v>
      </c>
      <c r="GY104" s="131">
        <f>Seniori!GY72</f>
        <v>0</v>
      </c>
      <c r="GZ104" s="131">
        <f>Seniori!GZ72</f>
        <v>0</v>
      </c>
      <c r="HA104" s="131">
        <f>Seniori!HA72</f>
        <v>0</v>
      </c>
      <c r="HB104" s="131">
        <f>Seniori!HB72</f>
        <v>0</v>
      </c>
      <c r="HC104" s="131">
        <f>Seniori!HC72</f>
        <v>0</v>
      </c>
      <c r="HD104" s="131">
        <f>Seniori!HD72</f>
        <v>0</v>
      </c>
      <c r="HE104" s="131">
        <f>Seniori!HE72</f>
        <v>0</v>
      </c>
      <c r="HF104" s="131">
        <f>Seniori!HF72</f>
        <v>0</v>
      </c>
      <c r="HG104" s="131">
        <f>Seniori!HG72</f>
        <v>0</v>
      </c>
      <c r="HH104" s="131">
        <f>Seniori!HH72</f>
        <v>0</v>
      </c>
      <c r="HI104" s="131">
        <f>Seniori!HI72</f>
        <v>0</v>
      </c>
      <c r="HJ104" s="131">
        <f>Seniori!HJ72</f>
        <v>0</v>
      </c>
      <c r="HK104" s="131">
        <f>Seniori!HK72</f>
        <v>0</v>
      </c>
      <c r="HL104" s="131">
        <f>Seniori!HL72</f>
        <v>0</v>
      </c>
      <c r="HM104" s="131">
        <f>Seniori!HM72</f>
        <v>0</v>
      </c>
      <c r="HN104" s="131">
        <f>Seniori!HN72</f>
        <v>0</v>
      </c>
      <c r="HO104" s="131">
        <f>Seniori!HO72</f>
        <v>0</v>
      </c>
      <c r="HP104" s="131">
        <f>Seniori!HP72</f>
        <v>0</v>
      </c>
      <c r="HQ104" s="131">
        <f>Seniori!HQ72</f>
        <v>0</v>
      </c>
      <c r="HR104" s="131">
        <f>Seniori!HR72</f>
        <v>0</v>
      </c>
      <c r="HS104" s="131">
        <f>Seniori!HS72</f>
        <v>0</v>
      </c>
      <c r="HT104" s="131">
        <f>Seniori!HT72</f>
        <v>0</v>
      </c>
      <c r="HU104" s="131">
        <f>Seniori!HU72</f>
        <v>0</v>
      </c>
      <c r="HV104" s="131">
        <f>Seniori!HV72</f>
        <v>0</v>
      </c>
      <c r="HW104" s="131">
        <f>Seniori!HW72</f>
        <v>0</v>
      </c>
      <c r="HX104" s="131">
        <f>Seniori!HX72</f>
        <v>0</v>
      </c>
      <c r="HY104" s="131">
        <f>Seniori!HY72</f>
        <v>0</v>
      </c>
      <c r="HZ104" s="131">
        <f>Seniori!HZ72</f>
        <v>0</v>
      </c>
      <c r="IA104" s="131">
        <f>Seniori!IA72</f>
        <v>0</v>
      </c>
      <c r="IB104" s="131">
        <f>Seniori!IB72</f>
        <v>0</v>
      </c>
      <c r="IC104" s="131">
        <f>Seniori!IC72</f>
        <v>0</v>
      </c>
      <c r="ID104" s="131">
        <f>Seniori!ID72</f>
        <v>0</v>
      </c>
      <c r="IE104" s="131">
        <f>Seniori!IE72</f>
        <v>0</v>
      </c>
      <c r="IF104" s="131">
        <f>Seniori!IF72</f>
        <v>0</v>
      </c>
      <c r="IG104" s="131">
        <f>Seniori!IG72</f>
        <v>0</v>
      </c>
      <c r="IH104" s="131">
        <f>Seniori!IH72</f>
        <v>0</v>
      </c>
      <c r="II104" s="131">
        <f>Seniori!II72</f>
        <v>0</v>
      </c>
      <c r="IJ104" s="131">
        <f>Seniori!IJ72</f>
        <v>0</v>
      </c>
      <c r="IK104" s="131">
        <f>Seniori!IK72</f>
        <v>0</v>
      </c>
      <c r="IL104" s="131">
        <f>Seniori!IL72</f>
        <v>0</v>
      </c>
      <c r="IM104" s="131">
        <f>Seniori!IM72</f>
        <v>0</v>
      </c>
      <c r="IN104" s="131">
        <f>Seniori!IN72</f>
        <v>0</v>
      </c>
      <c r="IO104" s="131">
        <f>Seniori!IO72</f>
        <v>0</v>
      </c>
      <c r="IP104" s="131">
        <f>Seniori!IP72</f>
        <v>0</v>
      </c>
      <c r="IQ104" s="131">
        <f>Seniori!IQ72</f>
        <v>0</v>
      </c>
      <c r="IR104" s="131">
        <f>Seniori!IR72</f>
        <v>0</v>
      </c>
      <c r="IS104" s="131">
        <f>Seniori!IS72</f>
        <v>0</v>
      </c>
      <c r="IT104" s="131">
        <f>Seniori!IT72</f>
        <v>0</v>
      </c>
      <c r="IU104" s="131">
        <f>Seniori!IU72</f>
        <v>0</v>
      </c>
      <c r="IV104" s="131">
        <f>Seniori!IV72</f>
        <v>0</v>
      </c>
      <c r="IW104" s="131">
        <f>Seniori!IW72</f>
        <v>0</v>
      </c>
      <c r="IX104" s="131">
        <f>Seniori!IX72</f>
        <v>0</v>
      </c>
      <c r="IY104" s="131">
        <f>Seniori!IY72</f>
        <v>0</v>
      </c>
      <c r="IZ104" s="131">
        <f>Seniori!IZ72</f>
        <v>0</v>
      </c>
      <c r="JA104" s="131">
        <f>Seniori!JA72</f>
        <v>0</v>
      </c>
      <c r="JB104" s="131">
        <f>Seniori!JB72</f>
        <v>0</v>
      </c>
      <c r="JC104" s="131">
        <f>Seniori!JC72</f>
        <v>0</v>
      </c>
      <c r="JD104" s="131">
        <f>Seniori!JD72</f>
        <v>0</v>
      </c>
      <c r="JE104" s="131">
        <f>Seniori!JE72</f>
        <v>0</v>
      </c>
      <c r="JF104" s="131">
        <f>Seniori!JF72</f>
        <v>0</v>
      </c>
      <c r="JG104" s="131">
        <f>Seniori!JG72</f>
        <v>0</v>
      </c>
      <c r="JH104" s="131">
        <f>Seniori!JH72</f>
        <v>0</v>
      </c>
      <c r="JI104" s="131">
        <f>Seniori!JI72</f>
        <v>0</v>
      </c>
      <c r="JJ104" s="131">
        <f>Seniori!JJ72</f>
        <v>0</v>
      </c>
      <c r="JK104" s="131">
        <f>Seniori!JK72</f>
        <v>0</v>
      </c>
      <c r="JL104" s="131">
        <f>Seniori!JL72</f>
        <v>0</v>
      </c>
      <c r="JM104" s="131">
        <f>Seniori!JM72</f>
        <v>0</v>
      </c>
      <c r="JN104" s="131">
        <f>Seniori!JN72</f>
        <v>0</v>
      </c>
      <c r="JO104" s="131">
        <f>Seniori!JO72</f>
        <v>0</v>
      </c>
      <c r="JP104" s="131">
        <f>Seniori!JP72</f>
        <v>0</v>
      </c>
      <c r="JQ104" s="131">
        <f>Seniori!JQ72</f>
        <v>0</v>
      </c>
      <c r="JR104" s="131">
        <f>Seniori!JR72</f>
        <v>0</v>
      </c>
      <c r="JS104" s="131">
        <f>Seniori!JS72</f>
        <v>0</v>
      </c>
      <c r="JT104" s="131">
        <f>Seniori!JT72</f>
        <v>0</v>
      </c>
      <c r="JU104" s="131">
        <f>Seniori!JU72</f>
        <v>0</v>
      </c>
      <c r="JV104" s="131">
        <f>Seniori!JV72</f>
        <v>0</v>
      </c>
      <c r="JW104" s="131">
        <f>Seniori!JW72</f>
        <v>0</v>
      </c>
      <c r="JX104" s="131">
        <f>Seniori!JX72</f>
        <v>0</v>
      </c>
      <c r="JY104" s="131">
        <f>Seniori!JY72</f>
        <v>0</v>
      </c>
      <c r="JZ104" s="131">
        <f>Seniori!JZ72</f>
        <v>0</v>
      </c>
      <c r="KA104" s="131">
        <f>Seniori!KA72</f>
        <v>0</v>
      </c>
      <c r="KB104" s="131">
        <f>Seniori!KB72</f>
        <v>0</v>
      </c>
      <c r="KC104" s="131">
        <f>Seniori!KC72</f>
        <v>0</v>
      </c>
      <c r="KD104" s="131">
        <f>Seniori!KD72</f>
        <v>0</v>
      </c>
      <c r="KE104" s="131">
        <f>Seniori!KE72</f>
        <v>0</v>
      </c>
      <c r="KF104" s="131">
        <f>Seniori!KF72</f>
        <v>0</v>
      </c>
      <c r="KG104" s="131">
        <f>Seniori!KG72</f>
        <v>0</v>
      </c>
      <c r="KH104" s="131">
        <f>Seniori!KH72</f>
        <v>0</v>
      </c>
      <c r="KI104" s="131">
        <f>Seniori!KI72</f>
        <v>0</v>
      </c>
      <c r="KJ104" s="131">
        <f>Seniori!KJ72</f>
        <v>0</v>
      </c>
      <c r="KK104" s="131">
        <f>Seniori!KK72</f>
        <v>0</v>
      </c>
      <c r="KL104" s="131">
        <f>Seniori!KL72</f>
        <v>0</v>
      </c>
      <c r="KM104" s="131">
        <f>Seniori!KM72</f>
        <v>0</v>
      </c>
      <c r="KN104" s="131">
        <f>Seniori!KN72</f>
        <v>0</v>
      </c>
      <c r="KO104" s="131">
        <f>Seniori!KO72</f>
        <v>0</v>
      </c>
      <c r="KP104" s="131">
        <f>Seniori!KP72</f>
        <v>0</v>
      </c>
      <c r="KQ104" s="131">
        <f>Seniori!KQ72</f>
        <v>0</v>
      </c>
      <c r="KR104" s="131">
        <f>Seniori!KR72</f>
        <v>0</v>
      </c>
      <c r="KS104" s="131">
        <f>Seniori!KS72</f>
        <v>0</v>
      </c>
      <c r="KT104" s="131">
        <f>Seniori!KT72</f>
        <v>0</v>
      </c>
      <c r="KU104" s="131">
        <f>Seniori!KU72</f>
        <v>0</v>
      </c>
      <c r="KV104" s="131">
        <f>Seniori!KV72</f>
        <v>0</v>
      </c>
      <c r="KW104" s="131">
        <f>Seniori!KW72</f>
        <v>0</v>
      </c>
      <c r="KX104" s="131">
        <f>Seniori!KX72</f>
        <v>0</v>
      </c>
      <c r="KY104" s="131">
        <f>Seniori!KY72</f>
        <v>0</v>
      </c>
      <c r="KZ104" s="131">
        <f>Seniori!KZ72</f>
        <v>0</v>
      </c>
      <c r="LA104" s="131">
        <f>Seniori!LA72</f>
        <v>0</v>
      </c>
      <c r="LB104" s="131">
        <f>Seniori!LB72</f>
        <v>0</v>
      </c>
      <c r="LC104" s="131">
        <f>Seniori!LC72</f>
        <v>0</v>
      </c>
      <c r="LD104" s="131">
        <f>Seniori!LD72</f>
        <v>0</v>
      </c>
      <c r="LE104" s="131">
        <f>Seniori!LE72</f>
        <v>0</v>
      </c>
      <c r="LF104" s="131">
        <f>Seniori!LF72</f>
        <v>0</v>
      </c>
      <c r="LG104" s="131">
        <f>Seniori!LG72</f>
        <v>0</v>
      </c>
      <c r="LH104" s="131">
        <f>Seniori!LH72</f>
        <v>0</v>
      </c>
      <c r="LI104" s="131">
        <f>Seniori!LI72</f>
        <v>0</v>
      </c>
      <c r="LJ104" s="131">
        <f>Seniori!LJ72</f>
        <v>0</v>
      </c>
      <c r="LK104" s="131">
        <f>Seniori!LK72</f>
        <v>0</v>
      </c>
      <c r="LL104" s="131">
        <f>Seniori!LL72</f>
        <v>0</v>
      </c>
      <c r="LM104" s="131">
        <f>Seniori!LM72</f>
        <v>0</v>
      </c>
      <c r="LN104" s="131">
        <f>Seniori!LN72</f>
        <v>0</v>
      </c>
      <c r="LO104" s="131">
        <f>Seniori!LO72</f>
        <v>0</v>
      </c>
      <c r="LP104" s="131">
        <f>Seniori!LP72</f>
        <v>0</v>
      </c>
      <c r="LQ104" s="131">
        <f>Seniori!LQ72</f>
        <v>0</v>
      </c>
      <c r="LR104" s="131">
        <f>Seniori!LR72</f>
        <v>0</v>
      </c>
      <c r="LS104" s="131">
        <f>Seniori!LS72</f>
        <v>0</v>
      </c>
      <c r="LT104" s="131">
        <f>Seniori!LT72</f>
        <v>0</v>
      </c>
      <c r="LU104" s="131">
        <f>Seniori!LU72</f>
        <v>0</v>
      </c>
      <c r="LV104" s="131">
        <f>Seniori!LV72</f>
        <v>0</v>
      </c>
      <c r="LW104" s="131">
        <f>Seniori!LW72</f>
        <v>0</v>
      </c>
      <c r="LX104" s="131">
        <f>Seniori!LX72</f>
        <v>0</v>
      </c>
      <c r="LY104" s="131">
        <f>Seniori!LY72</f>
        <v>0</v>
      </c>
      <c r="LZ104" s="131">
        <f>Seniori!LZ72</f>
        <v>0</v>
      </c>
      <c r="MA104" s="131">
        <f>Seniori!MA72</f>
        <v>0</v>
      </c>
      <c r="MB104" s="131">
        <f>Seniori!MB72</f>
        <v>0</v>
      </c>
      <c r="MC104" s="131">
        <f>Seniori!MC72</f>
        <v>0</v>
      </c>
      <c r="MD104" s="131">
        <f>Seniori!MD72</f>
        <v>0</v>
      </c>
      <c r="ME104" s="131">
        <f>Seniori!ME72</f>
        <v>0</v>
      </c>
    </row>
    <row r="105" spans="1:343" s="1" customFormat="1" ht="18" customHeight="1" x14ac:dyDescent="0.2">
      <c r="A105" s="12">
        <v>90</v>
      </c>
      <c r="B105" s="11" t="s">
        <v>424</v>
      </c>
      <c r="C105" s="1">
        <v>11979</v>
      </c>
      <c r="D105" s="1">
        <v>2018</v>
      </c>
      <c r="E105" s="4" t="s">
        <v>423</v>
      </c>
      <c r="F105" s="1">
        <v>6084</v>
      </c>
      <c r="G105" s="9" t="s">
        <v>222</v>
      </c>
      <c r="H105" s="4" t="s">
        <v>216</v>
      </c>
      <c r="I105" s="1">
        <f>SUM(K105:ME105)</f>
        <v>7.6</v>
      </c>
      <c r="J105" s="12">
        <f>Tabuľka3[[#This Row],[Stĺpec9]]</f>
        <v>7.6</v>
      </c>
      <c r="K105" s="131">
        <f>Seniori!K65</f>
        <v>0</v>
      </c>
      <c r="L105" s="131">
        <f>Seniori!L65</f>
        <v>0</v>
      </c>
      <c r="M105" s="131">
        <f>Seniori!M65</f>
        <v>0</v>
      </c>
      <c r="N105" s="131">
        <f>Seniori!N65</f>
        <v>0</v>
      </c>
      <c r="O105" s="131">
        <f>Seniori!O65</f>
        <v>0</v>
      </c>
      <c r="P105" s="131">
        <f>Seniori!P65</f>
        <v>0</v>
      </c>
      <c r="Q105" s="131">
        <f>Seniori!Q65</f>
        <v>0</v>
      </c>
      <c r="R105" s="131">
        <f>Seniori!R65</f>
        <v>0</v>
      </c>
      <c r="S105" s="131">
        <f>Seniori!S65</f>
        <v>0</v>
      </c>
      <c r="T105" s="131">
        <f>Seniori!T65</f>
        <v>0</v>
      </c>
      <c r="U105" s="131">
        <f>Seniori!U65</f>
        <v>0</v>
      </c>
      <c r="V105" s="131">
        <f>Seniori!V65</f>
        <v>0</v>
      </c>
      <c r="W105" s="131">
        <f>Seniori!W65</f>
        <v>0</v>
      </c>
      <c r="X105" s="131">
        <f>Seniori!X65</f>
        <v>0</v>
      </c>
      <c r="Y105" s="131">
        <f>Seniori!Y65</f>
        <v>0</v>
      </c>
      <c r="Z105" s="131">
        <f>Seniori!Z65</f>
        <v>0</v>
      </c>
      <c r="AA105" s="131">
        <f>Seniori!AA65</f>
        <v>0</v>
      </c>
      <c r="AB105" s="131">
        <f>Seniori!AB65</f>
        <v>0</v>
      </c>
      <c r="AC105" s="131">
        <f>Seniori!AC65</f>
        <v>0</v>
      </c>
      <c r="AD105" s="131">
        <f>Seniori!AD65</f>
        <v>0</v>
      </c>
      <c r="AE105" s="131">
        <f>Seniori!AE65</f>
        <v>0</v>
      </c>
      <c r="AF105" s="131">
        <f>Seniori!AF65</f>
        <v>0</v>
      </c>
      <c r="AG105" s="131">
        <f>Seniori!AG65</f>
        <v>0</v>
      </c>
      <c r="AH105" s="131">
        <f>Seniori!AH65</f>
        <v>0</v>
      </c>
      <c r="AI105" s="131">
        <f>Seniori!AI65</f>
        <v>0</v>
      </c>
      <c r="AJ105" s="131">
        <f>Seniori!AJ65</f>
        <v>0</v>
      </c>
      <c r="AK105" s="131">
        <f>Seniori!AK65</f>
        <v>0</v>
      </c>
      <c r="AL105" s="131">
        <f>Seniori!AL65</f>
        <v>0</v>
      </c>
      <c r="AM105" s="131">
        <f>Seniori!AM65</f>
        <v>0</v>
      </c>
      <c r="AN105" s="131">
        <f>Seniori!AN65</f>
        <v>0</v>
      </c>
      <c r="AO105" s="131">
        <f>Seniori!AO65</f>
        <v>0</v>
      </c>
      <c r="AP105" s="131">
        <f>Seniori!AP65</f>
        <v>0</v>
      </c>
      <c r="AQ105" s="131">
        <f>Seniori!AQ65</f>
        <v>0</v>
      </c>
      <c r="AR105" s="131">
        <f>Seniori!AR65</f>
        <v>0</v>
      </c>
      <c r="AS105" s="131">
        <f>Seniori!AS65</f>
        <v>0</v>
      </c>
      <c r="AT105" s="131">
        <f>Seniori!AT65</f>
        <v>0</v>
      </c>
      <c r="AU105" s="131">
        <f>Seniori!AU65</f>
        <v>0</v>
      </c>
      <c r="AV105" s="131">
        <f>Seniori!AV65</f>
        <v>0</v>
      </c>
      <c r="AW105" s="131">
        <f>Seniori!AW65</f>
        <v>0</v>
      </c>
      <c r="AX105" s="131">
        <f>Seniori!AX65</f>
        <v>0</v>
      </c>
      <c r="AY105" s="131">
        <f>Seniori!AY65</f>
        <v>0</v>
      </c>
      <c r="AZ105" s="131">
        <f>Seniori!AZ65</f>
        <v>0</v>
      </c>
      <c r="BA105" s="131">
        <f>Seniori!BA65</f>
        <v>0</v>
      </c>
      <c r="BB105" s="131">
        <f>Seniori!BB65</f>
        <v>0</v>
      </c>
      <c r="BC105" s="131">
        <f>Seniori!BC65</f>
        <v>0</v>
      </c>
      <c r="BD105" s="131">
        <f>Seniori!BD65</f>
        <v>0</v>
      </c>
      <c r="BE105" s="131">
        <f>Seniori!BE65</f>
        <v>0</v>
      </c>
      <c r="BF105" s="131">
        <f>Seniori!BF65</f>
        <v>0</v>
      </c>
      <c r="BG105" s="131">
        <f>Seniori!BG65</f>
        <v>0</v>
      </c>
      <c r="BH105" s="131">
        <f>Seniori!BH65</f>
        <v>0</v>
      </c>
      <c r="BI105" s="131">
        <f>Seniori!BI65</f>
        <v>0</v>
      </c>
      <c r="BJ105" s="131">
        <f>Seniori!BJ65</f>
        <v>0</v>
      </c>
      <c r="BK105" s="131">
        <f>Seniori!BK65</f>
        <v>0</v>
      </c>
      <c r="BL105" s="131">
        <f>Seniori!BL65</f>
        <v>0</v>
      </c>
      <c r="BM105" s="131">
        <f>Seniori!BM65</f>
        <v>0</v>
      </c>
      <c r="BN105" s="131">
        <f>Seniori!BN65</f>
        <v>0</v>
      </c>
      <c r="BO105" s="131">
        <f>Seniori!BO65</f>
        <v>0</v>
      </c>
      <c r="BP105" s="131">
        <f>Seniori!BP65</f>
        <v>0</v>
      </c>
      <c r="BQ105" s="131">
        <f>Seniori!BQ65</f>
        <v>0</v>
      </c>
      <c r="BR105" s="131">
        <f>Seniori!BR65</f>
        <v>0</v>
      </c>
      <c r="BS105" s="131">
        <f>Seniori!BS65</f>
        <v>0</v>
      </c>
      <c r="BT105" s="131">
        <f>Seniori!BT65</f>
        <v>0</v>
      </c>
      <c r="BU105" s="131">
        <f>Seniori!BU65</f>
        <v>0</v>
      </c>
      <c r="BV105" s="131">
        <f>Seniori!BV65</f>
        <v>0</v>
      </c>
      <c r="BW105" s="131">
        <f>Seniori!BW65</f>
        <v>0</v>
      </c>
      <c r="BX105" s="131">
        <f>Seniori!BX65</f>
        <v>0</v>
      </c>
      <c r="BY105" s="131">
        <f>Seniori!BY65</f>
        <v>0</v>
      </c>
      <c r="BZ105" s="131">
        <f>Seniori!BZ65</f>
        <v>0</v>
      </c>
      <c r="CA105" s="131">
        <f>Seniori!CA65</f>
        <v>0</v>
      </c>
      <c r="CB105" s="131">
        <f>Seniori!CB65</f>
        <v>0</v>
      </c>
      <c r="CC105" s="131">
        <f>Seniori!CC65</f>
        <v>0</v>
      </c>
      <c r="CD105" s="131">
        <f>Seniori!CD65</f>
        <v>0</v>
      </c>
      <c r="CE105" s="131">
        <f>Seniori!CE65</f>
        <v>0</v>
      </c>
      <c r="CF105" s="131">
        <f>Seniori!CF65</f>
        <v>0</v>
      </c>
      <c r="CG105" s="131">
        <f>Seniori!CG65</f>
        <v>0</v>
      </c>
      <c r="CH105" s="131">
        <f>Seniori!CH65</f>
        <v>0</v>
      </c>
      <c r="CI105" s="131">
        <f>Seniori!CI65</f>
        <v>0</v>
      </c>
      <c r="CJ105" s="131">
        <f>Seniori!CJ65</f>
        <v>0</v>
      </c>
      <c r="CK105" s="131">
        <f>Seniori!CK65</f>
        <v>0</v>
      </c>
      <c r="CL105" s="131">
        <f>Seniori!CL65</f>
        <v>0</v>
      </c>
      <c r="CM105" s="131">
        <f>Seniori!CM65</f>
        <v>0</v>
      </c>
      <c r="CN105" s="131">
        <f>Seniori!CN65</f>
        <v>0</v>
      </c>
      <c r="CO105" s="131">
        <f>Seniori!CO65</f>
        <v>0</v>
      </c>
      <c r="CP105" s="131">
        <f>Seniori!CP65</f>
        <v>0</v>
      </c>
      <c r="CQ105" s="131">
        <f>Seniori!CQ65</f>
        <v>0</v>
      </c>
      <c r="CR105" s="131">
        <f>Seniori!CR65</f>
        <v>0</v>
      </c>
      <c r="CS105" s="131">
        <f>Seniori!CS65</f>
        <v>0</v>
      </c>
      <c r="CT105" s="131">
        <f>Seniori!CT65</f>
        <v>0</v>
      </c>
      <c r="CU105" s="131">
        <f>Seniori!CU65</f>
        <v>0</v>
      </c>
      <c r="CV105" s="131">
        <f>Seniori!CV65</f>
        <v>0</v>
      </c>
      <c r="CW105" s="131">
        <f>Seniori!CW65</f>
        <v>0</v>
      </c>
      <c r="CX105" s="131">
        <f>Seniori!CX65</f>
        <v>0</v>
      </c>
      <c r="CY105" s="131">
        <f>Seniori!CY65</f>
        <v>0</v>
      </c>
      <c r="CZ105" s="131">
        <f>Seniori!CZ65</f>
        <v>0</v>
      </c>
      <c r="DA105" s="131" t="str">
        <f>Seniori!DA65</f>
        <v>x</v>
      </c>
      <c r="DB105" s="131">
        <f>Seniori!DB65</f>
        <v>0</v>
      </c>
      <c r="DC105" s="131">
        <f>Seniori!DC65</f>
        <v>0</v>
      </c>
      <c r="DD105" s="131">
        <f>Seniori!DD65</f>
        <v>0</v>
      </c>
      <c r="DE105" s="131">
        <f>Seniori!DE65</f>
        <v>0</v>
      </c>
      <c r="DF105" s="131">
        <f>Seniori!DF65</f>
        <v>0</v>
      </c>
      <c r="DG105" s="131">
        <f>Seniori!DG65</f>
        <v>0</v>
      </c>
      <c r="DH105" s="131">
        <f>Seniori!DH65</f>
        <v>0</v>
      </c>
      <c r="DI105" s="131" t="str">
        <f>Seniori!DI65</f>
        <v>x</v>
      </c>
      <c r="DJ105" s="131">
        <f>Seniori!DJ65</f>
        <v>0</v>
      </c>
      <c r="DK105" s="131">
        <f>Seniori!DK65</f>
        <v>0</v>
      </c>
      <c r="DL105" s="131">
        <f>Seniori!DL65</f>
        <v>0</v>
      </c>
      <c r="DM105" s="131">
        <f>Seniori!DM65</f>
        <v>0</v>
      </c>
      <c r="DN105" s="131">
        <f>Seniori!DN65</f>
        <v>0</v>
      </c>
      <c r="DO105" s="131">
        <f>Seniori!DO65</f>
        <v>0</v>
      </c>
      <c r="DP105" s="131">
        <f>Seniori!DP65</f>
        <v>0</v>
      </c>
      <c r="DQ105" s="131">
        <f>Seniori!DQ65</f>
        <v>0</v>
      </c>
      <c r="DR105" s="131">
        <f>Seniori!DR65</f>
        <v>0</v>
      </c>
      <c r="DS105" s="131">
        <f>Seniori!DS65</f>
        <v>0</v>
      </c>
      <c r="DT105" s="131">
        <f>Seniori!DT65</f>
        <v>0</v>
      </c>
      <c r="DU105" s="131">
        <f>Seniori!DU65</f>
        <v>0</v>
      </c>
      <c r="DV105" s="131">
        <f>Seniori!DV65</f>
        <v>0</v>
      </c>
      <c r="DW105" s="131">
        <f>Seniori!DW65</f>
        <v>0</v>
      </c>
      <c r="DX105" s="131">
        <f>Seniori!DX65</f>
        <v>0</v>
      </c>
      <c r="DY105" s="131">
        <f>Seniori!DY65</f>
        <v>0</v>
      </c>
      <c r="DZ105" s="131">
        <f>Seniori!DZ65</f>
        <v>0</v>
      </c>
      <c r="EA105" s="131">
        <f>Seniori!EA65</f>
        <v>0</v>
      </c>
      <c r="EB105" s="131">
        <f>Seniori!EB65</f>
        <v>0</v>
      </c>
      <c r="EC105" s="131">
        <f>Seniori!EC65</f>
        <v>0</v>
      </c>
      <c r="ED105" s="131">
        <f>Seniori!ED65</f>
        <v>0</v>
      </c>
      <c r="EE105" s="131">
        <f>Seniori!EE65</f>
        <v>0</v>
      </c>
      <c r="EF105" s="131">
        <f>Seniori!EF65</f>
        <v>0</v>
      </c>
      <c r="EG105" s="131">
        <f>Seniori!EG65</f>
        <v>0</v>
      </c>
      <c r="EH105" s="131">
        <f>Seniori!EH65</f>
        <v>0</v>
      </c>
      <c r="EI105" s="131">
        <f>Seniori!EI65</f>
        <v>0</v>
      </c>
      <c r="EJ105" s="131">
        <f>Seniori!EJ65</f>
        <v>0</v>
      </c>
      <c r="EK105" s="131">
        <f>Seniori!EK65</f>
        <v>0</v>
      </c>
      <c r="EL105" s="131">
        <f>Seniori!EL65</f>
        <v>0</v>
      </c>
      <c r="EM105" s="131" t="str">
        <f>Seniori!EM65</f>
        <v>x</v>
      </c>
      <c r="EN105" s="131">
        <f>Seniori!EN65</f>
        <v>0</v>
      </c>
      <c r="EO105" s="131">
        <f>Seniori!EO65</f>
        <v>0</v>
      </c>
      <c r="EP105" s="131">
        <f>Seniori!EP65</f>
        <v>0</v>
      </c>
      <c r="EQ105" s="131">
        <f>Seniori!EQ65</f>
        <v>0</v>
      </c>
      <c r="ER105" s="131">
        <f>Seniori!ER65</f>
        <v>0</v>
      </c>
      <c r="ES105" s="131">
        <f>Seniori!ES65</f>
        <v>0</v>
      </c>
      <c r="ET105" s="131">
        <f>Seniori!ET65</f>
        <v>0</v>
      </c>
      <c r="EU105" s="131">
        <f>Seniori!EU65</f>
        <v>0</v>
      </c>
      <c r="EV105" s="131">
        <f>Seniori!EV65</f>
        <v>0</v>
      </c>
      <c r="EW105" s="131">
        <f>Seniori!EW65</f>
        <v>3.5999999999999996</v>
      </c>
      <c r="EX105" s="131">
        <f>Seniori!EX65</f>
        <v>0</v>
      </c>
      <c r="EY105" s="131">
        <f>Seniori!EY65</f>
        <v>0</v>
      </c>
      <c r="EZ105" s="131">
        <f>Seniori!EZ65</f>
        <v>0</v>
      </c>
      <c r="FA105" s="131">
        <f>Seniori!FA65</f>
        <v>0</v>
      </c>
      <c r="FB105" s="131">
        <f>Seniori!FB65</f>
        <v>0</v>
      </c>
      <c r="FC105" s="131">
        <f>Seniori!FC65</f>
        <v>0</v>
      </c>
      <c r="FD105" s="131">
        <f>Seniori!FD65</f>
        <v>0</v>
      </c>
      <c r="FE105" s="131">
        <f>Seniori!FE65</f>
        <v>0</v>
      </c>
      <c r="FF105" s="131">
        <f>Seniori!FF65</f>
        <v>0</v>
      </c>
      <c r="FG105" s="131">
        <f>Seniori!FG65</f>
        <v>0</v>
      </c>
      <c r="FH105" s="131">
        <f>Seniori!FH65</f>
        <v>2</v>
      </c>
      <c r="FI105" s="131">
        <f>Seniori!FI65</f>
        <v>0</v>
      </c>
      <c r="FJ105" s="131">
        <f>Seniori!FJ65</f>
        <v>0</v>
      </c>
      <c r="FK105" s="131">
        <f>Seniori!FK65</f>
        <v>0</v>
      </c>
      <c r="FL105" s="131">
        <f>Seniori!FL65</f>
        <v>0</v>
      </c>
      <c r="FM105" s="131">
        <f>Seniori!FM65</f>
        <v>0</v>
      </c>
      <c r="FN105" s="131">
        <f>Seniori!FN65</f>
        <v>0</v>
      </c>
      <c r="FO105" s="131">
        <f>Seniori!FO65</f>
        <v>0</v>
      </c>
      <c r="FP105" s="131">
        <f>Seniori!FP65</f>
        <v>2</v>
      </c>
      <c r="FQ105" s="131">
        <f>Seniori!FQ65</f>
        <v>0</v>
      </c>
      <c r="FR105" s="131">
        <f>Seniori!FR65</f>
        <v>0</v>
      </c>
      <c r="FS105" s="131">
        <f>Seniori!FS65</f>
        <v>0</v>
      </c>
      <c r="FT105" s="131">
        <f>Seniori!FT65</f>
        <v>0</v>
      </c>
      <c r="FU105" s="131">
        <f>Seniori!FU65</f>
        <v>0</v>
      </c>
      <c r="FV105" s="131">
        <f>Seniori!FV65</f>
        <v>0</v>
      </c>
      <c r="FW105" s="131">
        <f>Seniori!FW65</f>
        <v>0</v>
      </c>
      <c r="FX105" s="131">
        <f>Seniori!FX65</f>
        <v>0</v>
      </c>
      <c r="FY105" s="131">
        <f>Seniori!FY65</f>
        <v>0</v>
      </c>
      <c r="FZ105" s="131">
        <f>Seniori!FZ65</f>
        <v>0</v>
      </c>
      <c r="GA105" s="131">
        <f>Seniori!GA65</f>
        <v>0</v>
      </c>
      <c r="GB105" s="131">
        <f>Seniori!GB65</f>
        <v>0</v>
      </c>
      <c r="GC105" s="131">
        <f>Seniori!GC65</f>
        <v>0</v>
      </c>
      <c r="GD105" s="131">
        <f>Seniori!GD65</f>
        <v>0</v>
      </c>
      <c r="GE105" s="131">
        <f>Seniori!GE65</f>
        <v>0</v>
      </c>
      <c r="GF105" s="131">
        <f>Seniori!GF65</f>
        <v>0</v>
      </c>
      <c r="GG105" s="131">
        <f>Seniori!GG65</f>
        <v>0</v>
      </c>
      <c r="GH105" s="131">
        <f>Seniori!GH65</f>
        <v>0</v>
      </c>
      <c r="GI105" s="131">
        <f>Seniori!GI65</f>
        <v>0</v>
      </c>
      <c r="GJ105" s="131">
        <f>Seniori!GJ65</f>
        <v>0</v>
      </c>
      <c r="GK105" s="131">
        <f>Seniori!GK65</f>
        <v>0</v>
      </c>
      <c r="GL105" s="131">
        <f>Seniori!GL65</f>
        <v>0</v>
      </c>
      <c r="GM105" s="131">
        <f>Seniori!GM65</f>
        <v>0</v>
      </c>
      <c r="GN105" s="131">
        <f>Seniori!GN65</f>
        <v>0</v>
      </c>
      <c r="GO105" s="131">
        <f>Seniori!GO65</f>
        <v>0</v>
      </c>
      <c r="GP105" s="131">
        <f>Seniori!GP65</f>
        <v>0</v>
      </c>
      <c r="GQ105" s="131">
        <f>Seniori!GQ65</f>
        <v>0</v>
      </c>
      <c r="GR105" s="131">
        <f>Seniori!GR65</f>
        <v>0</v>
      </c>
      <c r="GS105" s="131">
        <f>Seniori!GS65</f>
        <v>0</v>
      </c>
      <c r="GT105" s="131">
        <f>Seniori!GT65</f>
        <v>0</v>
      </c>
      <c r="GU105" s="131">
        <f>Seniori!GU65</f>
        <v>0</v>
      </c>
      <c r="GV105" s="131">
        <f>Seniori!GV65</f>
        <v>0</v>
      </c>
      <c r="GW105" s="131">
        <f>Seniori!GW65</f>
        <v>0</v>
      </c>
      <c r="GX105" s="131">
        <f>Seniori!GX65</f>
        <v>0</v>
      </c>
      <c r="GY105" s="131">
        <f>Seniori!GY65</f>
        <v>0</v>
      </c>
      <c r="GZ105" s="131">
        <f>Seniori!GZ65</f>
        <v>0</v>
      </c>
      <c r="HA105" s="131">
        <f>Seniori!HA65</f>
        <v>0</v>
      </c>
      <c r="HB105" s="131">
        <f>Seniori!HB65</f>
        <v>0</v>
      </c>
      <c r="HC105" s="131">
        <f>Seniori!HC65</f>
        <v>0</v>
      </c>
      <c r="HD105" s="131">
        <f>Seniori!HD65</f>
        <v>0</v>
      </c>
      <c r="HE105" s="131">
        <f>Seniori!HE65</f>
        <v>0</v>
      </c>
      <c r="HF105" s="131">
        <f>Seniori!HF65</f>
        <v>0</v>
      </c>
      <c r="HG105" s="131">
        <f>Seniori!HG65</f>
        <v>0</v>
      </c>
      <c r="HH105" s="131">
        <f>Seniori!HH65</f>
        <v>0</v>
      </c>
      <c r="HI105" s="131">
        <f>Seniori!HI65</f>
        <v>0</v>
      </c>
      <c r="HJ105" s="131">
        <f>Seniori!HJ65</f>
        <v>0</v>
      </c>
      <c r="HK105" s="131">
        <f>Seniori!HK65</f>
        <v>0</v>
      </c>
      <c r="HL105" s="131">
        <f>Seniori!HL65</f>
        <v>0</v>
      </c>
      <c r="HM105" s="131">
        <f>Seniori!HM65</f>
        <v>0</v>
      </c>
      <c r="HN105" s="131">
        <f>Seniori!HN65</f>
        <v>0</v>
      </c>
      <c r="HO105" s="131">
        <f>Seniori!HO65</f>
        <v>0</v>
      </c>
      <c r="HP105" s="131">
        <f>Seniori!HP65</f>
        <v>0</v>
      </c>
      <c r="HQ105" s="131">
        <f>Seniori!HQ65</f>
        <v>0</v>
      </c>
      <c r="HR105" s="131">
        <f>Seniori!HR65</f>
        <v>0</v>
      </c>
      <c r="HS105" s="131">
        <f>Seniori!HS65</f>
        <v>0</v>
      </c>
      <c r="HT105" s="131">
        <f>Seniori!HT65</f>
        <v>0</v>
      </c>
      <c r="HU105" s="131">
        <f>Seniori!HU65</f>
        <v>0</v>
      </c>
      <c r="HV105" s="131">
        <f>Seniori!HV65</f>
        <v>0</v>
      </c>
      <c r="HW105" s="131">
        <f>Seniori!HW65</f>
        <v>0</v>
      </c>
      <c r="HX105" s="131">
        <f>Seniori!HX65</f>
        <v>0</v>
      </c>
      <c r="HY105" s="131">
        <f>Seniori!HY65</f>
        <v>0</v>
      </c>
      <c r="HZ105" s="131">
        <f>Seniori!HZ65</f>
        <v>0</v>
      </c>
      <c r="IA105" s="131">
        <f>Seniori!IA65</f>
        <v>0</v>
      </c>
      <c r="IB105" s="131">
        <f>Seniori!IB65</f>
        <v>0</v>
      </c>
      <c r="IC105" s="131">
        <f>Seniori!IC65</f>
        <v>0</v>
      </c>
      <c r="ID105" s="131">
        <f>Seniori!ID65</f>
        <v>0</v>
      </c>
      <c r="IE105" s="131">
        <f>Seniori!IE65</f>
        <v>0</v>
      </c>
      <c r="IF105" s="131">
        <f>Seniori!IF65</f>
        <v>0</v>
      </c>
      <c r="IG105" s="131">
        <f>Seniori!IG65</f>
        <v>0</v>
      </c>
      <c r="IH105" s="131">
        <f>Seniori!IH65</f>
        <v>0</v>
      </c>
      <c r="II105" s="131">
        <f>Seniori!II65</f>
        <v>0</v>
      </c>
      <c r="IJ105" s="131">
        <f>Seniori!IJ65</f>
        <v>0</v>
      </c>
      <c r="IK105" s="131">
        <f>Seniori!IK65</f>
        <v>0</v>
      </c>
      <c r="IL105" s="131">
        <f>Seniori!IL65</f>
        <v>0</v>
      </c>
      <c r="IM105" s="131">
        <f>Seniori!IM65</f>
        <v>0</v>
      </c>
      <c r="IN105" s="131">
        <f>Seniori!IN65</f>
        <v>0</v>
      </c>
      <c r="IO105" s="131">
        <f>Seniori!IO65</f>
        <v>0</v>
      </c>
      <c r="IP105" s="131">
        <f>Seniori!IP65</f>
        <v>0</v>
      </c>
      <c r="IQ105" s="131">
        <f>Seniori!IQ65</f>
        <v>0</v>
      </c>
      <c r="IR105" s="131">
        <f>Seniori!IR65</f>
        <v>0</v>
      </c>
      <c r="IS105" s="131">
        <f>Seniori!IS65</f>
        <v>0</v>
      </c>
      <c r="IT105" s="131">
        <f>Seniori!IT65</f>
        <v>0</v>
      </c>
      <c r="IU105" s="131">
        <f>Seniori!IU65</f>
        <v>0</v>
      </c>
      <c r="IV105" s="131">
        <f>Seniori!IV65</f>
        <v>0</v>
      </c>
      <c r="IW105" s="131">
        <f>Seniori!IW65</f>
        <v>0</v>
      </c>
      <c r="IX105" s="131">
        <f>Seniori!IX65</f>
        <v>0</v>
      </c>
      <c r="IY105" s="131">
        <f>Seniori!IY65</f>
        <v>0</v>
      </c>
      <c r="IZ105" s="131">
        <f>Seniori!IZ65</f>
        <v>0</v>
      </c>
      <c r="JA105" s="131">
        <f>Seniori!JA65</f>
        <v>0</v>
      </c>
      <c r="JB105" s="131">
        <f>Seniori!JB65</f>
        <v>0</v>
      </c>
      <c r="JC105" s="131">
        <f>Seniori!JC65</f>
        <v>0</v>
      </c>
      <c r="JD105" s="131">
        <f>Seniori!JD65</f>
        <v>0</v>
      </c>
      <c r="JE105" s="131">
        <f>Seniori!JE65</f>
        <v>0</v>
      </c>
      <c r="JF105" s="131">
        <f>Seniori!JF65</f>
        <v>0</v>
      </c>
      <c r="JG105" s="131">
        <f>Seniori!JG65</f>
        <v>0</v>
      </c>
      <c r="JH105" s="131">
        <f>Seniori!JH65</f>
        <v>0</v>
      </c>
      <c r="JI105" s="131">
        <f>Seniori!JI65</f>
        <v>0</v>
      </c>
      <c r="JJ105" s="131">
        <f>Seniori!JJ65</f>
        <v>0</v>
      </c>
      <c r="JK105" s="131">
        <f>Seniori!JK65</f>
        <v>0</v>
      </c>
      <c r="JL105" s="131">
        <f>Seniori!JL65</f>
        <v>0</v>
      </c>
      <c r="JM105" s="131">
        <f>Seniori!JM65</f>
        <v>0</v>
      </c>
      <c r="JN105" s="131">
        <f>Seniori!JN65</f>
        <v>0</v>
      </c>
      <c r="JO105" s="131">
        <f>Seniori!JO65</f>
        <v>0</v>
      </c>
      <c r="JP105" s="131">
        <f>Seniori!JP65</f>
        <v>0</v>
      </c>
      <c r="JQ105" s="131">
        <f>Seniori!JQ65</f>
        <v>0</v>
      </c>
      <c r="JR105" s="131">
        <f>Seniori!JR65</f>
        <v>0</v>
      </c>
      <c r="JS105" s="131">
        <f>Seniori!JS65</f>
        <v>0</v>
      </c>
      <c r="JT105" s="131">
        <f>Seniori!JT65</f>
        <v>0</v>
      </c>
      <c r="JU105" s="131">
        <f>Seniori!JU65</f>
        <v>0</v>
      </c>
      <c r="JV105" s="131">
        <f>Seniori!JV65</f>
        <v>0</v>
      </c>
      <c r="JW105" s="131">
        <f>Seniori!JW65</f>
        <v>0</v>
      </c>
      <c r="JX105" s="131">
        <f>Seniori!JX65</f>
        <v>0</v>
      </c>
      <c r="JY105" s="131">
        <f>Seniori!JY65</f>
        <v>0</v>
      </c>
      <c r="JZ105" s="131">
        <f>Seniori!JZ65</f>
        <v>0</v>
      </c>
      <c r="KA105" s="131">
        <f>Seniori!KA65</f>
        <v>0</v>
      </c>
      <c r="KB105" s="131">
        <f>Seniori!KB65</f>
        <v>0</v>
      </c>
      <c r="KC105" s="131">
        <f>Seniori!KC65</f>
        <v>0</v>
      </c>
      <c r="KD105" s="131">
        <f>Seniori!KD65</f>
        <v>0</v>
      </c>
      <c r="KE105" s="131">
        <f>Seniori!KE65</f>
        <v>0</v>
      </c>
      <c r="KF105" s="131">
        <f>Seniori!KF65</f>
        <v>0</v>
      </c>
      <c r="KG105" s="131">
        <f>Seniori!KG65</f>
        <v>0</v>
      </c>
      <c r="KH105" s="131">
        <f>Seniori!KH65</f>
        <v>0</v>
      </c>
      <c r="KI105" s="131">
        <f>Seniori!KI65</f>
        <v>0</v>
      </c>
      <c r="KJ105" s="131">
        <f>Seniori!KJ65</f>
        <v>0</v>
      </c>
      <c r="KK105" s="131">
        <f>Seniori!KK65</f>
        <v>0</v>
      </c>
      <c r="KL105" s="131">
        <f>Seniori!KL65</f>
        <v>0</v>
      </c>
      <c r="KM105" s="131">
        <f>Seniori!KM65</f>
        <v>0</v>
      </c>
      <c r="KN105" s="131">
        <f>Seniori!KN65</f>
        <v>0</v>
      </c>
      <c r="KO105" s="131">
        <f>Seniori!KO65</f>
        <v>0</v>
      </c>
      <c r="KP105" s="131">
        <f>Seniori!KP65</f>
        <v>0</v>
      </c>
      <c r="KQ105" s="131">
        <f>Seniori!KQ65</f>
        <v>0</v>
      </c>
      <c r="KR105" s="131">
        <f>Seniori!KR65</f>
        <v>0</v>
      </c>
      <c r="KS105" s="131">
        <f>Seniori!KS65</f>
        <v>0</v>
      </c>
      <c r="KT105" s="131">
        <f>Seniori!KT65</f>
        <v>0</v>
      </c>
      <c r="KU105" s="131">
        <f>Seniori!KU65</f>
        <v>0</v>
      </c>
      <c r="KV105" s="131">
        <f>Seniori!KV65</f>
        <v>0</v>
      </c>
      <c r="KW105" s="131">
        <f>Seniori!KW65</f>
        <v>0</v>
      </c>
      <c r="KX105" s="131">
        <f>Seniori!KX65</f>
        <v>0</v>
      </c>
      <c r="KY105" s="131">
        <f>Seniori!KY65</f>
        <v>0</v>
      </c>
      <c r="KZ105" s="131">
        <f>Seniori!KZ65</f>
        <v>0</v>
      </c>
      <c r="LA105" s="131">
        <f>Seniori!LA65</f>
        <v>0</v>
      </c>
      <c r="LB105" s="131">
        <f>Seniori!LB65</f>
        <v>0</v>
      </c>
      <c r="LC105" s="131">
        <f>Seniori!LC65</f>
        <v>0</v>
      </c>
      <c r="LD105" s="131">
        <f>Seniori!LD65</f>
        <v>0</v>
      </c>
      <c r="LE105" s="131">
        <f>Seniori!LE65</f>
        <v>0</v>
      </c>
      <c r="LF105" s="131">
        <f>Seniori!LF65</f>
        <v>0</v>
      </c>
      <c r="LG105" s="131">
        <f>Seniori!LG65</f>
        <v>0</v>
      </c>
      <c r="LH105" s="131">
        <f>Seniori!LH65</f>
        <v>0</v>
      </c>
      <c r="LI105" s="131">
        <f>Seniori!LI65</f>
        <v>0</v>
      </c>
      <c r="LJ105" s="131">
        <f>Seniori!LJ65</f>
        <v>0</v>
      </c>
      <c r="LK105" s="131">
        <f>Seniori!LK65</f>
        <v>0</v>
      </c>
      <c r="LL105" s="131">
        <f>Seniori!LL65</f>
        <v>0</v>
      </c>
      <c r="LM105" s="131">
        <f>Seniori!LM65</f>
        <v>0</v>
      </c>
      <c r="LN105" s="131">
        <f>Seniori!LN65</f>
        <v>0</v>
      </c>
      <c r="LO105" s="131">
        <f>Seniori!LO65</f>
        <v>0</v>
      </c>
      <c r="LP105" s="131">
        <f>Seniori!LP65</f>
        <v>0</v>
      </c>
      <c r="LQ105" s="131">
        <f>Seniori!LQ65</f>
        <v>0</v>
      </c>
      <c r="LR105" s="131">
        <f>Seniori!LR65</f>
        <v>0</v>
      </c>
      <c r="LS105" s="131">
        <f>Seniori!LS65</f>
        <v>0</v>
      </c>
      <c r="LT105" s="131">
        <f>Seniori!LT65</f>
        <v>0</v>
      </c>
      <c r="LU105" s="131">
        <f>Seniori!LU65</f>
        <v>0</v>
      </c>
      <c r="LV105" s="131">
        <f>Seniori!LV65</f>
        <v>0</v>
      </c>
      <c r="LW105" s="131">
        <f>Seniori!LW65</f>
        <v>0</v>
      </c>
      <c r="LX105" s="131">
        <f>Seniori!LX65</f>
        <v>0</v>
      </c>
      <c r="LY105" s="131">
        <f>Seniori!LY65</f>
        <v>0</v>
      </c>
      <c r="LZ105" s="131">
        <f>Seniori!LZ65</f>
        <v>0</v>
      </c>
      <c r="MA105" s="131">
        <f>Seniori!MA65</f>
        <v>0</v>
      </c>
      <c r="MB105" s="131">
        <f>Seniori!MB65</f>
        <v>0</v>
      </c>
      <c r="MC105" s="131">
        <f>Seniori!MC65</f>
        <v>0</v>
      </c>
      <c r="MD105" s="131">
        <f>Seniori!MD65</f>
        <v>0</v>
      </c>
      <c r="ME105" s="131">
        <f>Seniori!ME65</f>
        <v>0</v>
      </c>
    </row>
    <row r="106" spans="1:343" s="1" customFormat="1" ht="18" customHeight="1" x14ac:dyDescent="0.2">
      <c r="A106" s="12">
        <v>91</v>
      </c>
      <c r="B106" s="11" t="s">
        <v>444</v>
      </c>
      <c r="C106" s="1">
        <v>9531</v>
      </c>
      <c r="E106" s="4" t="s">
        <v>443</v>
      </c>
      <c r="F106" s="1">
        <v>9349</v>
      </c>
      <c r="G106" s="9" t="s">
        <v>225</v>
      </c>
      <c r="H106" s="4" t="s">
        <v>445</v>
      </c>
      <c r="I106" s="1">
        <f>SUM(K106:ME106)</f>
        <v>7</v>
      </c>
      <c r="J106" s="12">
        <f>Tabuľka3[[#This Row],[Stĺpec9]]</f>
        <v>7</v>
      </c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  <c r="EC106" s="131"/>
      <c r="ED106" s="131"/>
      <c r="EE106" s="131"/>
      <c r="EF106" s="131"/>
      <c r="EG106" s="131">
        <v>2</v>
      </c>
      <c r="EH106" s="131"/>
      <c r="EI106" s="131"/>
      <c r="EJ106" s="131"/>
      <c r="EK106" s="131"/>
      <c r="EL106" s="131"/>
      <c r="EM106" s="131"/>
      <c r="EN106" s="131"/>
      <c r="EO106" s="131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31"/>
      <c r="FP106" s="131"/>
      <c r="FQ106" s="131"/>
      <c r="FR106" s="131"/>
      <c r="FS106" s="131"/>
      <c r="FT106" s="131"/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31"/>
      <c r="GE106" s="131"/>
      <c r="GF106" s="131"/>
      <c r="GG106" s="131"/>
      <c r="GH106" s="131"/>
      <c r="GI106" s="131">
        <v>3</v>
      </c>
      <c r="GJ106" s="131">
        <v>2</v>
      </c>
      <c r="GK106" s="131"/>
      <c r="GL106" s="131"/>
      <c r="GM106" s="131"/>
      <c r="GN106" s="131"/>
      <c r="GO106" s="131"/>
      <c r="GP106" s="131"/>
      <c r="GQ106" s="131"/>
      <c r="GR106" s="131"/>
      <c r="GS106" s="131"/>
      <c r="GT106" s="131"/>
      <c r="GU106" s="131"/>
      <c r="GV106" s="131"/>
      <c r="GW106" s="131"/>
      <c r="GX106" s="131"/>
      <c r="GY106" s="131"/>
      <c r="GZ106" s="131"/>
      <c r="HA106" s="131"/>
      <c r="HB106" s="131"/>
      <c r="HC106" s="131"/>
      <c r="HD106" s="131"/>
      <c r="HE106" s="131"/>
      <c r="HF106" s="131"/>
      <c r="HG106" s="131"/>
      <c r="HH106" s="131"/>
      <c r="HI106" s="131"/>
      <c r="HJ106" s="131"/>
      <c r="HK106" s="131"/>
      <c r="HL106" s="131"/>
      <c r="HM106" s="131"/>
      <c r="HN106" s="131"/>
      <c r="HO106" s="131"/>
      <c r="HP106" s="131"/>
      <c r="HQ106" s="131"/>
      <c r="HR106" s="131"/>
      <c r="HS106" s="131"/>
      <c r="HT106" s="131"/>
      <c r="HU106" s="131"/>
      <c r="HV106" s="131"/>
      <c r="HW106" s="131"/>
      <c r="HX106" s="131"/>
      <c r="HY106" s="131"/>
      <c r="HZ106" s="131"/>
      <c r="IA106" s="131"/>
      <c r="IB106" s="131"/>
      <c r="IC106" s="131"/>
      <c r="ID106" s="131"/>
      <c r="IE106" s="131"/>
      <c r="IF106" s="131"/>
      <c r="IG106" s="131"/>
      <c r="IH106" s="131"/>
      <c r="II106" s="131"/>
      <c r="IJ106" s="131"/>
      <c r="IK106" s="131"/>
      <c r="IL106" s="131"/>
      <c r="IM106" s="131"/>
      <c r="IN106" s="131"/>
      <c r="IO106" s="131"/>
      <c r="IP106" s="131"/>
      <c r="IQ106" s="131"/>
      <c r="IR106" s="131"/>
      <c r="IS106" s="131"/>
      <c r="IT106" s="131"/>
      <c r="IU106" s="131"/>
      <c r="IV106" s="131"/>
      <c r="IW106" s="131"/>
      <c r="IX106" s="131"/>
      <c r="IY106" s="131"/>
      <c r="IZ106" s="131"/>
      <c r="JA106" s="131"/>
      <c r="JB106" s="131"/>
      <c r="JC106" s="131"/>
      <c r="JD106" s="131"/>
      <c r="JE106" s="131"/>
      <c r="JF106" s="131"/>
      <c r="JG106" s="131"/>
      <c r="JH106" s="131"/>
      <c r="JI106" s="131"/>
      <c r="JJ106" s="131"/>
      <c r="JK106" s="131"/>
      <c r="JL106" s="131"/>
      <c r="JM106" s="131"/>
      <c r="JN106" s="131"/>
      <c r="JO106" s="131"/>
      <c r="JP106" s="131"/>
      <c r="JQ106" s="131"/>
      <c r="JR106" s="131"/>
      <c r="JS106" s="131"/>
      <c r="JT106" s="131"/>
      <c r="JU106" s="131"/>
      <c r="JV106" s="131"/>
      <c r="JW106" s="131"/>
      <c r="JX106" s="131"/>
      <c r="JY106" s="131"/>
      <c r="JZ106" s="131"/>
      <c r="KA106" s="131"/>
      <c r="KB106" s="131"/>
      <c r="KC106" s="131"/>
      <c r="KD106" s="131"/>
      <c r="KE106" s="131"/>
      <c r="KF106" s="131"/>
      <c r="KG106" s="131"/>
      <c r="KH106" s="131"/>
      <c r="KI106" s="131"/>
      <c r="KJ106" s="131"/>
      <c r="KK106" s="131"/>
      <c r="KL106" s="131"/>
      <c r="KM106" s="131"/>
      <c r="KN106" s="131"/>
      <c r="KO106" s="131"/>
      <c r="KP106" s="131"/>
      <c r="KQ106" s="131"/>
      <c r="KR106" s="131"/>
      <c r="KS106" s="131"/>
      <c r="KT106" s="131"/>
      <c r="KU106" s="131"/>
      <c r="KV106" s="131"/>
      <c r="KW106" s="131"/>
      <c r="KX106" s="131"/>
      <c r="KY106" s="131"/>
      <c r="KZ106" s="131"/>
      <c r="LA106" s="131"/>
      <c r="LB106" s="131"/>
      <c r="LC106" s="131"/>
      <c r="LD106" s="131"/>
      <c r="LE106" s="131"/>
      <c r="LF106" s="131"/>
      <c r="LG106" s="131"/>
      <c r="LH106" s="131"/>
      <c r="LI106" s="131"/>
      <c r="LJ106" s="131"/>
      <c r="LK106" s="131"/>
      <c r="LL106" s="131"/>
      <c r="LM106" s="131"/>
      <c r="LN106" s="131"/>
      <c r="LO106" s="131"/>
      <c r="LP106" s="131"/>
      <c r="LQ106" s="131"/>
      <c r="LR106" s="131"/>
      <c r="LS106" s="131"/>
      <c r="LT106" s="131"/>
      <c r="LU106" s="131"/>
      <c r="LV106" s="131"/>
      <c r="LW106" s="131"/>
      <c r="LX106" s="131"/>
      <c r="LY106" s="131"/>
      <c r="LZ106" s="131"/>
      <c r="MA106" s="131"/>
      <c r="MB106" s="131"/>
      <c r="MC106" s="131"/>
      <c r="MD106" s="131"/>
      <c r="ME106" s="131"/>
    </row>
    <row r="107" spans="1:343" s="1" customFormat="1" ht="18" customHeight="1" x14ac:dyDescent="0.2">
      <c r="A107" s="12">
        <v>91</v>
      </c>
      <c r="B107" s="11" t="s">
        <v>441</v>
      </c>
      <c r="C107" s="1">
        <v>12027</v>
      </c>
      <c r="D107" s="1">
        <v>2018</v>
      </c>
      <c r="E107" t="s">
        <v>112</v>
      </c>
      <c r="F107" s="1">
        <v>3702</v>
      </c>
      <c r="G107" s="9" t="s">
        <v>222</v>
      </c>
      <c r="H107" t="s">
        <v>113</v>
      </c>
      <c r="I107" s="1">
        <f t="shared" si="10"/>
        <v>7</v>
      </c>
      <c r="J107" s="12">
        <f>Tabuľka3[[#This Row],[Stĺpec9]]</f>
        <v>7</v>
      </c>
      <c r="K107" s="131">
        <f>Seniori!K74</f>
        <v>0</v>
      </c>
      <c r="L107" s="131">
        <f>Seniori!L74</f>
        <v>0</v>
      </c>
      <c r="M107" s="131">
        <f>Seniori!M74</f>
        <v>0</v>
      </c>
      <c r="N107" s="131">
        <f>Seniori!N74</f>
        <v>0</v>
      </c>
      <c r="O107" s="131">
        <f>Seniori!O74</f>
        <v>0</v>
      </c>
      <c r="P107" s="131">
        <f>Seniori!P74</f>
        <v>0</v>
      </c>
      <c r="Q107" s="131">
        <f>Seniori!Q74</f>
        <v>0</v>
      </c>
      <c r="R107" s="131">
        <f>Seniori!R74</f>
        <v>0</v>
      </c>
      <c r="S107" s="131">
        <f>Seniori!S74</f>
        <v>0</v>
      </c>
      <c r="T107" s="131">
        <f>Seniori!T74</f>
        <v>0</v>
      </c>
      <c r="U107" s="131">
        <f>Seniori!U74</f>
        <v>0</v>
      </c>
      <c r="V107" s="131">
        <f>Seniori!V74</f>
        <v>0</v>
      </c>
      <c r="W107" s="131">
        <f>Seniori!W74</f>
        <v>0</v>
      </c>
      <c r="X107" s="131">
        <f>Seniori!X74</f>
        <v>0</v>
      </c>
      <c r="Y107" s="131">
        <f>Seniori!Y74</f>
        <v>0</v>
      </c>
      <c r="Z107" s="131">
        <f>Seniori!Z74</f>
        <v>0</v>
      </c>
      <c r="AA107" s="131">
        <f>Seniori!AA74</f>
        <v>0</v>
      </c>
      <c r="AB107" s="131">
        <f>Seniori!AB74</f>
        <v>0</v>
      </c>
      <c r="AC107" s="131">
        <f>Seniori!AC74</f>
        <v>0</v>
      </c>
      <c r="AD107" s="131">
        <f>Seniori!AD74</f>
        <v>0</v>
      </c>
      <c r="AE107" s="131">
        <f>Seniori!AE74</f>
        <v>0</v>
      </c>
      <c r="AF107" s="131">
        <f>Seniori!AF74</f>
        <v>0</v>
      </c>
      <c r="AG107" s="131">
        <f>Seniori!AG74</f>
        <v>0</v>
      </c>
      <c r="AH107" s="131">
        <f>Seniori!AH74</f>
        <v>0</v>
      </c>
      <c r="AI107" s="131">
        <f>Seniori!AI74</f>
        <v>0</v>
      </c>
      <c r="AJ107" s="131">
        <f>Seniori!AJ74</f>
        <v>0</v>
      </c>
      <c r="AK107" s="131">
        <f>Seniori!AK74</f>
        <v>0</v>
      </c>
      <c r="AL107" s="131">
        <f>Seniori!AL74</f>
        <v>0</v>
      </c>
      <c r="AM107" s="131">
        <f>Seniori!AM74</f>
        <v>0</v>
      </c>
      <c r="AN107" s="131">
        <f>Seniori!AN74</f>
        <v>0</v>
      </c>
      <c r="AO107" s="131">
        <f>Seniori!AO74</f>
        <v>0</v>
      </c>
      <c r="AP107" s="131">
        <f>Seniori!AP74</f>
        <v>0</v>
      </c>
      <c r="AQ107" s="131">
        <f>Seniori!AQ74</f>
        <v>0</v>
      </c>
      <c r="AR107" s="131">
        <f>Seniori!AR74</f>
        <v>0</v>
      </c>
      <c r="AS107" s="131">
        <f>Seniori!AS74</f>
        <v>0</v>
      </c>
      <c r="AT107" s="131">
        <f>Seniori!AT74</f>
        <v>0</v>
      </c>
      <c r="AU107" s="131">
        <f>Seniori!AU74</f>
        <v>0</v>
      </c>
      <c r="AV107" s="131">
        <f>Seniori!AV74</f>
        <v>0</v>
      </c>
      <c r="AW107" s="131">
        <f>Seniori!AW74</f>
        <v>0</v>
      </c>
      <c r="AX107" s="131">
        <f>Seniori!AX74</f>
        <v>0</v>
      </c>
      <c r="AY107" s="131">
        <f>Seniori!AY74</f>
        <v>0</v>
      </c>
      <c r="AZ107" s="131">
        <f>Seniori!AZ74</f>
        <v>0</v>
      </c>
      <c r="BA107" s="131">
        <f>Seniori!BA74</f>
        <v>0</v>
      </c>
      <c r="BB107" s="131">
        <f>Seniori!BB74</f>
        <v>0</v>
      </c>
      <c r="BC107" s="131">
        <f>Seniori!BC74</f>
        <v>0</v>
      </c>
      <c r="BD107" s="131">
        <f>Seniori!BD74</f>
        <v>0</v>
      </c>
      <c r="BE107" s="131">
        <f>Seniori!BE74</f>
        <v>0</v>
      </c>
      <c r="BF107" s="131">
        <f>Seniori!BF74</f>
        <v>0</v>
      </c>
      <c r="BG107" s="131">
        <f>Seniori!BG74</f>
        <v>0</v>
      </c>
      <c r="BH107" s="131">
        <f>Seniori!BH74</f>
        <v>0</v>
      </c>
      <c r="BI107" s="131">
        <f>Seniori!BI74</f>
        <v>0</v>
      </c>
      <c r="BJ107" s="131">
        <f>Seniori!BJ74</f>
        <v>0</v>
      </c>
      <c r="BK107" s="131">
        <f>Seniori!BK74</f>
        <v>0</v>
      </c>
      <c r="BL107" s="131">
        <f>Seniori!BL74</f>
        <v>0</v>
      </c>
      <c r="BM107" s="131">
        <f>Seniori!BM74</f>
        <v>0</v>
      </c>
      <c r="BN107" s="131">
        <f>Seniori!BN74</f>
        <v>0</v>
      </c>
      <c r="BO107" s="131">
        <f>Seniori!BO74</f>
        <v>0</v>
      </c>
      <c r="BP107" s="131">
        <f>Seniori!BP74</f>
        <v>0</v>
      </c>
      <c r="BQ107" s="131">
        <f>Seniori!BQ74</f>
        <v>0</v>
      </c>
      <c r="BR107" s="131">
        <f>Seniori!BR74</f>
        <v>0</v>
      </c>
      <c r="BS107" s="131">
        <f>Seniori!BS74</f>
        <v>0</v>
      </c>
      <c r="BT107" s="131">
        <f>Seniori!BT74</f>
        <v>0</v>
      </c>
      <c r="BU107" s="131">
        <f>Seniori!BU74</f>
        <v>0</v>
      </c>
      <c r="BV107" s="131">
        <f>Seniori!BV74</f>
        <v>0</v>
      </c>
      <c r="BW107" s="131">
        <f>Seniori!BW74</f>
        <v>0</v>
      </c>
      <c r="BX107" s="131">
        <f>Seniori!BX74</f>
        <v>0</v>
      </c>
      <c r="BY107" s="131">
        <f>Seniori!BY74</f>
        <v>0</v>
      </c>
      <c r="BZ107" s="131">
        <f>Seniori!BZ74</f>
        <v>0</v>
      </c>
      <c r="CA107" s="131">
        <f>Seniori!CA74</f>
        <v>0</v>
      </c>
      <c r="CB107" s="131">
        <f>Seniori!CB74</f>
        <v>0</v>
      </c>
      <c r="CC107" s="131">
        <f>Seniori!CC74</f>
        <v>0</v>
      </c>
      <c r="CD107" s="131">
        <f>Seniori!CD74</f>
        <v>0</v>
      </c>
      <c r="CE107" s="131">
        <f>Seniori!CE74</f>
        <v>0</v>
      </c>
      <c r="CF107" s="131">
        <f>Seniori!CF74</f>
        <v>0</v>
      </c>
      <c r="CG107" s="131">
        <f>Seniori!CG74</f>
        <v>0</v>
      </c>
      <c r="CH107" s="131">
        <f>Seniori!CH74</f>
        <v>0</v>
      </c>
      <c r="CI107" s="131">
        <f>Seniori!CI74</f>
        <v>0</v>
      </c>
      <c r="CJ107" s="131">
        <f>Seniori!CJ74</f>
        <v>0</v>
      </c>
      <c r="CK107" s="131">
        <f>Seniori!CK74</f>
        <v>0</v>
      </c>
      <c r="CL107" s="131">
        <f>Seniori!CL74</f>
        <v>0</v>
      </c>
      <c r="CM107" s="131">
        <f>Seniori!CM74</f>
        <v>0</v>
      </c>
      <c r="CN107" s="131">
        <f>Seniori!CN74</f>
        <v>0</v>
      </c>
      <c r="CO107" s="131">
        <f>Seniori!CO74</f>
        <v>0</v>
      </c>
      <c r="CP107" s="131">
        <f>Seniori!CP74</f>
        <v>0</v>
      </c>
      <c r="CQ107" s="131">
        <f>Seniori!CQ74</f>
        <v>0</v>
      </c>
      <c r="CR107" s="131">
        <f>Seniori!CR74</f>
        <v>0</v>
      </c>
      <c r="CS107" s="131">
        <f>Seniori!CS74</f>
        <v>0</v>
      </c>
      <c r="CT107" s="131">
        <f>Seniori!CT74</f>
        <v>0</v>
      </c>
      <c r="CU107" s="131">
        <f>Seniori!CU74</f>
        <v>0</v>
      </c>
      <c r="CV107" s="131">
        <f>Seniori!CV74</f>
        <v>0</v>
      </c>
      <c r="CW107" s="131">
        <f>Seniori!CW74</f>
        <v>0</v>
      </c>
      <c r="CX107" s="131">
        <f>Seniori!CX74</f>
        <v>0</v>
      </c>
      <c r="CY107" s="131">
        <f>Seniori!CY74</f>
        <v>0</v>
      </c>
      <c r="CZ107" s="131">
        <f>Seniori!CZ74</f>
        <v>0</v>
      </c>
      <c r="DA107" s="131">
        <f>Seniori!DA74</f>
        <v>0</v>
      </c>
      <c r="DB107" s="131">
        <f>Seniori!DB74</f>
        <v>0</v>
      </c>
      <c r="DC107" s="131">
        <f>Seniori!DC74</f>
        <v>0</v>
      </c>
      <c r="DD107" s="131">
        <f>Seniori!DD74</f>
        <v>0</v>
      </c>
      <c r="DE107" s="131">
        <f>Seniori!DE74</f>
        <v>0</v>
      </c>
      <c r="DF107" s="131">
        <f>Seniori!DF74</f>
        <v>0</v>
      </c>
      <c r="DG107" s="131">
        <f>Seniori!DG74</f>
        <v>0</v>
      </c>
      <c r="DH107" s="131">
        <f>Seniori!DH74</f>
        <v>0</v>
      </c>
      <c r="DI107" s="131">
        <f>Seniori!DI74</f>
        <v>0</v>
      </c>
      <c r="DJ107" s="131">
        <f>Seniori!DJ74</f>
        <v>0</v>
      </c>
      <c r="DK107" s="131">
        <f>Seniori!DK74</f>
        <v>0</v>
      </c>
      <c r="DL107" s="131">
        <f>Seniori!DL74</f>
        <v>0</v>
      </c>
      <c r="DM107" s="131">
        <f>Seniori!DM74</f>
        <v>0</v>
      </c>
      <c r="DN107" s="131">
        <f>Seniori!DN74</f>
        <v>0</v>
      </c>
      <c r="DO107" s="131">
        <f>Seniori!DO74</f>
        <v>0</v>
      </c>
      <c r="DP107" s="131">
        <f>Seniori!DP74</f>
        <v>0</v>
      </c>
      <c r="DQ107" s="131">
        <f>Seniori!DQ74</f>
        <v>0</v>
      </c>
      <c r="DR107" s="131">
        <f>Seniori!DR74</f>
        <v>0</v>
      </c>
      <c r="DS107" s="131">
        <f>Seniori!DS74</f>
        <v>0</v>
      </c>
      <c r="DT107" s="131">
        <f>Seniori!DT74</f>
        <v>0</v>
      </c>
      <c r="DU107" s="131">
        <f>Seniori!DU74</f>
        <v>0</v>
      </c>
      <c r="DV107" s="131">
        <f>Seniori!DV74</f>
        <v>0</v>
      </c>
      <c r="DW107" s="131">
        <f>Seniori!DW74</f>
        <v>0</v>
      </c>
      <c r="DX107" s="131">
        <f>Seniori!DX74</f>
        <v>0</v>
      </c>
      <c r="DY107" s="131">
        <f>Seniori!DY74</f>
        <v>0</v>
      </c>
      <c r="DZ107" s="131">
        <f>Seniori!DZ74</f>
        <v>0</v>
      </c>
      <c r="EA107" s="131">
        <f>Seniori!EA74</f>
        <v>7</v>
      </c>
      <c r="EB107" s="131">
        <f>Seniori!EB74</f>
        <v>0</v>
      </c>
      <c r="EC107" s="131">
        <f>Seniori!EC74</f>
        <v>0</v>
      </c>
      <c r="ED107" s="131">
        <f>Seniori!ED74</f>
        <v>0</v>
      </c>
      <c r="EE107" s="131">
        <f>Seniori!EE74</f>
        <v>0</v>
      </c>
      <c r="EF107" s="131">
        <f>Seniori!EF74</f>
        <v>0</v>
      </c>
      <c r="EG107" s="131">
        <f>Seniori!EG74</f>
        <v>0</v>
      </c>
      <c r="EH107" s="131">
        <f>Seniori!EH74</f>
        <v>0</v>
      </c>
      <c r="EI107" s="131">
        <f>Seniori!EI74</f>
        <v>0</v>
      </c>
      <c r="EJ107" s="131">
        <f>Seniori!EJ74</f>
        <v>0</v>
      </c>
      <c r="EK107" s="131">
        <f>Seniori!EK74</f>
        <v>0</v>
      </c>
      <c r="EL107" s="131">
        <f>Seniori!EL74</f>
        <v>0</v>
      </c>
      <c r="EM107" s="131">
        <f>Seniori!EM74</f>
        <v>0</v>
      </c>
      <c r="EN107" s="131">
        <f>Seniori!EN74</f>
        <v>0</v>
      </c>
      <c r="EO107" s="131">
        <f>Seniori!EO74</f>
        <v>0</v>
      </c>
      <c r="EP107" s="131">
        <f>Seniori!EP74</f>
        <v>0</v>
      </c>
      <c r="EQ107" s="131">
        <f>Seniori!EQ74</f>
        <v>0</v>
      </c>
      <c r="ER107" s="131">
        <f>Seniori!ER74</f>
        <v>0</v>
      </c>
      <c r="ES107" s="131">
        <f>Seniori!ES74</f>
        <v>0</v>
      </c>
      <c r="ET107" s="131">
        <f>Seniori!ET74</f>
        <v>0</v>
      </c>
      <c r="EU107" s="131">
        <f>Seniori!EU74</f>
        <v>0</v>
      </c>
      <c r="EV107" s="131">
        <f>Seniori!EV74</f>
        <v>0</v>
      </c>
      <c r="EW107" s="131">
        <f>Seniori!EW74</f>
        <v>0</v>
      </c>
      <c r="EX107" s="131">
        <f>Seniori!EX74</f>
        <v>0</v>
      </c>
      <c r="EY107" s="131">
        <f>Seniori!EY74</f>
        <v>0</v>
      </c>
      <c r="EZ107" s="131">
        <f>Seniori!EZ74</f>
        <v>0</v>
      </c>
      <c r="FA107" s="131">
        <f>Seniori!FA74</f>
        <v>0</v>
      </c>
      <c r="FB107" s="131">
        <f>Seniori!FB74</f>
        <v>0</v>
      </c>
      <c r="FC107" s="131">
        <f>Seniori!FC74</f>
        <v>0</v>
      </c>
      <c r="FD107" s="131">
        <f>Seniori!FD74</f>
        <v>0</v>
      </c>
      <c r="FE107" s="131">
        <f>Seniori!FE74</f>
        <v>0</v>
      </c>
      <c r="FF107" s="131">
        <f>Seniori!FF74</f>
        <v>0</v>
      </c>
      <c r="FG107" s="131">
        <f>Seniori!FG74</f>
        <v>0</v>
      </c>
      <c r="FH107" s="131">
        <f>Seniori!FH74</f>
        <v>0</v>
      </c>
      <c r="FI107" s="131">
        <f>Seniori!FI74</f>
        <v>0</v>
      </c>
      <c r="FJ107" s="131">
        <f>Seniori!FJ74</f>
        <v>0</v>
      </c>
      <c r="FK107" s="131">
        <f>Seniori!FK74</f>
        <v>0</v>
      </c>
      <c r="FL107" s="131">
        <f>Seniori!FL74</f>
        <v>0</v>
      </c>
      <c r="FM107" s="131">
        <f>Seniori!FM74</f>
        <v>0</v>
      </c>
      <c r="FN107" s="131">
        <f>Seniori!FN74</f>
        <v>0</v>
      </c>
      <c r="FO107" s="131">
        <f>Seniori!FO74</f>
        <v>0</v>
      </c>
      <c r="FP107" s="131">
        <f>Seniori!FP74</f>
        <v>0</v>
      </c>
      <c r="FQ107" s="131">
        <f>Seniori!FQ74</f>
        <v>0</v>
      </c>
      <c r="FR107" s="131">
        <f>Seniori!FR74</f>
        <v>0</v>
      </c>
      <c r="FS107" s="131">
        <f>Seniori!FS74</f>
        <v>0</v>
      </c>
      <c r="FT107" s="131">
        <f>Seniori!FT74</f>
        <v>0</v>
      </c>
      <c r="FU107" s="131">
        <f>Seniori!FU74</f>
        <v>0</v>
      </c>
      <c r="FV107" s="131">
        <f>Seniori!FV74</f>
        <v>0</v>
      </c>
      <c r="FW107" s="131">
        <f>Seniori!FW74</f>
        <v>0</v>
      </c>
      <c r="FX107" s="131">
        <f>Seniori!FX74</f>
        <v>0</v>
      </c>
      <c r="FY107" s="131">
        <f>Seniori!FY74</f>
        <v>0</v>
      </c>
      <c r="FZ107" s="131">
        <f>Seniori!FZ74</f>
        <v>0</v>
      </c>
      <c r="GA107" s="131">
        <f>Seniori!GA74</f>
        <v>0</v>
      </c>
      <c r="GB107" s="131">
        <f>Seniori!GB74</f>
        <v>0</v>
      </c>
      <c r="GC107" s="131">
        <f>Seniori!GC74</f>
        <v>0</v>
      </c>
      <c r="GD107" s="131">
        <f>Seniori!GD74</f>
        <v>0</v>
      </c>
      <c r="GE107" s="131">
        <f>Seniori!GE74</f>
        <v>0</v>
      </c>
      <c r="GF107" s="131">
        <f>Seniori!GF74</f>
        <v>0</v>
      </c>
      <c r="GG107" s="131">
        <f>Seniori!GG74</f>
        <v>0</v>
      </c>
      <c r="GH107" s="131">
        <f>Seniori!GH74</f>
        <v>0</v>
      </c>
      <c r="GI107" s="131">
        <f>Seniori!GI74</f>
        <v>0</v>
      </c>
      <c r="GJ107" s="131">
        <f>Seniori!GJ74</f>
        <v>0</v>
      </c>
      <c r="GK107" s="131">
        <f>Seniori!GK74</f>
        <v>0</v>
      </c>
      <c r="GL107" s="131">
        <f>Seniori!GL74</f>
        <v>0</v>
      </c>
      <c r="GM107" s="131">
        <f>Seniori!GM74</f>
        <v>0</v>
      </c>
      <c r="GN107" s="131">
        <f>Seniori!GN74</f>
        <v>0</v>
      </c>
      <c r="GO107" s="131">
        <f>Seniori!GO74</f>
        <v>0</v>
      </c>
      <c r="GP107" s="131">
        <f>Seniori!GP74</f>
        <v>0</v>
      </c>
      <c r="GQ107" s="131">
        <f>Seniori!GQ74</f>
        <v>0</v>
      </c>
      <c r="GR107" s="131">
        <f>Seniori!GR74</f>
        <v>0</v>
      </c>
      <c r="GS107" s="131">
        <f>Seniori!GS74</f>
        <v>0</v>
      </c>
      <c r="GT107" s="131">
        <f>Seniori!GT74</f>
        <v>0</v>
      </c>
      <c r="GU107" s="131">
        <f>Seniori!GU74</f>
        <v>0</v>
      </c>
      <c r="GV107" s="131">
        <f>Seniori!GV74</f>
        <v>0</v>
      </c>
      <c r="GW107" s="131">
        <f>Seniori!GW74</f>
        <v>0</v>
      </c>
      <c r="GX107" s="131">
        <f>Seniori!GX74</f>
        <v>0</v>
      </c>
      <c r="GY107" s="131">
        <f>Seniori!GY74</f>
        <v>0</v>
      </c>
      <c r="GZ107" s="131">
        <f>Seniori!GZ74</f>
        <v>0</v>
      </c>
      <c r="HA107" s="131">
        <f>Seniori!HA74</f>
        <v>0</v>
      </c>
      <c r="HB107" s="131">
        <f>Seniori!HB74</f>
        <v>0</v>
      </c>
      <c r="HC107" s="131">
        <f>Seniori!HC74</f>
        <v>0</v>
      </c>
      <c r="HD107" s="131">
        <f>Seniori!HD74</f>
        <v>0</v>
      </c>
      <c r="HE107" s="131">
        <f>Seniori!HE74</f>
        <v>0</v>
      </c>
      <c r="HF107" s="131">
        <f>Seniori!HF74</f>
        <v>0</v>
      </c>
      <c r="HG107" s="131">
        <f>Seniori!HG74</f>
        <v>0</v>
      </c>
      <c r="HH107" s="131">
        <f>Seniori!HH74</f>
        <v>0</v>
      </c>
      <c r="HI107" s="131">
        <f>Seniori!HI74</f>
        <v>0</v>
      </c>
      <c r="HJ107" s="131">
        <f>Seniori!HJ74</f>
        <v>0</v>
      </c>
      <c r="HK107" s="131">
        <f>Seniori!HK74</f>
        <v>0</v>
      </c>
      <c r="HL107" s="131">
        <f>Seniori!HL74</f>
        <v>0</v>
      </c>
      <c r="HM107" s="131">
        <f>Seniori!HM74</f>
        <v>0</v>
      </c>
      <c r="HN107" s="131">
        <f>Seniori!HN74</f>
        <v>0</v>
      </c>
      <c r="HO107" s="131">
        <f>Seniori!HO74</f>
        <v>0</v>
      </c>
      <c r="HP107" s="131">
        <f>Seniori!HP74</f>
        <v>0</v>
      </c>
      <c r="HQ107" s="131">
        <f>Seniori!HQ74</f>
        <v>0</v>
      </c>
      <c r="HR107" s="131">
        <f>Seniori!HR74</f>
        <v>0</v>
      </c>
      <c r="HS107" s="131">
        <f>Seniori!HS74</f>
        <v>0</v>
      </c>
      <c r="HT107" s="131">
        <f>Seniori!HT74</f>
        <v>0</v>
      </c>
      <c r="HU107" s="131">
        <f>Seniori!HU74</f>
        <v>0</v>
      </c>
      <c r="HV107" s="131">
        <f>Seniori!HV74</f>
        <v>0</v>
      </c>
      <c r="HW107" s="131">
        <f>Seniori!HW74</f>
        <v>0</v>
      </c>
      <c r="HX107" s="131">
        <f>Seniori!HX74</f>
        <v>0</v>
      </c>
      <c r="HY107" s="131">
        <f>Seniori!HY74</f>
        <v>0</v>
      </c>
      <c r="HZ107" s="131">
        <f>Seniori!HZ74</f>
        <v>0</v>
      </c>
      <c r="IA107" s="131">
        <f>Seniori!IA74</f>
        <v>0</v>
      </c>
      <c r="IB107" s="131">
        <f>Seniori!IB74</f>
        <v>0</v>
      </c>
      <c r="IC107" s="131">
        <f>Seniori!IC74</f>
        <v>0</v>
      </c>
      <c r="ID107" s="131">
        <f>Seniori!ID74</f>
        <v>0</v>
      </c>
      <c r="IE107" s="131">
        <f>Seniori!IE74</f>
        <v>0</v>
      </c>
      <c r="IF107" s="131">
        <f>Seniori!IF74</f>
        <v>0</v>
      </c>
      <c r="IG107" s="131">
        <f>Seniori!IG74</f>
        <v>0</v>
      </c>
      <c r="IH107" s="131">
        <f>Seniori!IH74</f>
        <v>0</v>
      </c>
      <c r="II107" s="131">
        <f>Seniori!II74</f>
        <v>0</v>
      </c>
      <c r="IJ107" s="131">
        <f>Seniori!IJ74</f>
        <v>0</v>
      </c>
      <c r="IK107" s="131">
        <f>Seniori!IK74</f>
        <v>0</v>
      </c>
      <c r="IL107" s="131">
        <f>Seniori!IL74</f>
        <v>0</v>
      </c>
      <c r="IM107" s="131">
        <f>Seniori!IM74</f>
        <v>0</v>
      </c>
      <c r="IN107" s="131">
        <f>Seniori!IN74</f>
        <v>0</v>
      </c>
      <c r="IO107" s="131">
        <f>Seniori!IO74</f>
        <v>0</v>
      </c>
      <c r="IP107" s="131">
        <f>Seniori!IP74</f>
        <v>0</v>
      </c>
      <c r="IQ107" s="131">
        <f>Seniori!IQ74</f>
        <v>0</v>
      </c>
      <c r="IR107" s="131">
        <f>Seniori!IR74</f>
        <v>0</v>
      </c>
      <c r="IS107" s="131">
        <f>Seniori!IS74</f>
        <v>0</v>
      </c>
      <c r="IT107" s="131">
        <f>Seniori!IT74</f>
        <v>0</v>
      </c>
      <c r="IU107" s="131">
        <f>Seniori!IU74</f>
        <v>0</v>
      </c>
      <c r="IV107" s="131">
        <f>Seniori!IV74</f>
        <v>0</v>
      </c>
      <c r="IW107" s="131">
        <f>Seniori!IW74</f>
        <v>0</v>
      </c>
      <c r="IX107" s="131">
        <f>Seniori!IX74</f>
        <v>0</v>
      </c>
      <c r="IY107" s="131">
        <f>Seniori!IY74</f>
        <v>0</v>
      </c>
      <c r="IZ107" s="131">
        <f>Seniori!IZ74</f>
        <v>0</v>
      </c>
      <c r="JA107" s="131">
        <f>Seniori!JA74</f>
        <v>0</v>
      </c>
      <c r="JB107" s="131">
        <f>Seniori!JB74</f>
        <v>0</v>
      </c>
      <c r="JC107" s="131">
        <f>Seniori!JC74</f>
        <v>0</v>
      </c>
      <c r="JD107" s="131">
        <f>Seniori!JD74</f>
        <v>0</v>
      </c>
      <c r="JE107" s="131">
        <f>Seniori!JE74</f>
        <v>0</v>
      </c>
      <c r="JF107" s="131">
        <f>Seniori!JF74</f>
        <v>0</v>
      </c>
      <c r="JG107" s="131">
        <f>Seniori!JG74</f>
        <v>0</v>
      </c>
      <c r="JH107" s="131">
        <f>Seniori!JH74</f>
        <v>0</v>
      </c>
      <c r="JI107" s="131">
        <f>Seniori!JI74</f>
        <v>0</v>
      </c>
      <c r="JJ107" s="131">
        <f>Seniori!JJ74</f>
        <v>0</v>
      </c>
      <c r="JK107" s="131">
        <f>Seniori!JK74</f>
        <v>0</v>
      </c>
      <c r="JL107" s="131">
        <f>Seniori!JL74</f>
        <v>0</v>
      </c>
      <c r="JM107" s="131">
        <f>Seniori!JM74</f>
        <v>0</v>
      </c>
      <c r="JN107" s="131">
        <f>Seniori!JN74</f>
        <v>0</v>
      </c>
      <c r="JO107" s="131">
        <f>Seniori!JO74</f>
        <v>0</v>
      </c>
      <c r="JP107" s="131">
        <f>Seniori!JP74</f>
        <v>0</v>
      </c>
      <c r="JQ107" s="131">
        <f>Seniori!JQ74</f>
        <v>0</v>
      </c>
      <c r="JR107" s="131">
        <f>Seniori!JR74</f>
        <v>0</v>
      </c>
      <c r="JS107" s="131">
        <f>Seniori!JS74</f>
        <v>0</v>
      </c>
      <c r="JT107" s="131">
        <f>Seniori!JT74</f>
        <v>0</v>
      </c>
      <c r="JU107" s="131">
        <f>Seniori!JU74</f>
        <v>0</v>
      </c>
      <c r="JV107" s="131">
        <f>Seniori!JV74</f>
        <v>0</v>
      </c>
      <c r="JW107" s="131">
        <f>Seniori!JW74</f>
        <v>0</v>
      </c>
      <c r="JX107" s="131">
        <f>Seniori!JX74</f>
        <v>0</v>
      </c>
      <c r="JY107" s="131">
        <f>Seniori!JY74</f>
        <v>0</v>
      </c>
      <c r="JZ107" s="131">
        <f>Seniori!JZ74</f>
        <v>0</v>
      </c>
      <c r="KA107" s="131">
        <f>Seniori!KA74</f>
        <v>0</v>
      </c>
      <c r="KB107" s="131">
        <f>Seniori!KB74</f>
        <v>0</v>
      </c>
      <c r="KC107" s="131">
        <f>Seniori!KC74</f>
        <v>0</v>
      </c>
      <c r="KD107" s="131">
        <f>Seniori!KD74</f>
        <v>0</v>
      </c>
      <c r="KE107" s="131">
        <f>Seniori!KE74</f>
        <v>0</v>
      </c>
      <c r="KF107" s="131">
        <f>Seniori!KF74</f>
        <v>0</v>
      </c>
      <c r="KG107" s="131">
        <f>Seniori!KG74</f>
        <v>0</v>
      </c>
      <c r="KH107" s="131">
        <f>Seniori!KH74</f>
        <v>0</v>
      </c>
      <c r="KI107" s="131">
        <f>Seniori!KI74</f>
        <v>0</v>
      </c>
      <c r="KJ107" s="131">
        <f>Seniori!KJ74</f>
        <v>0</v>
      </c>
      <c r="KK107" s="131">
        <f>Seniori!KK74</f>
        <v>0</v>
      </c>
      <c r="KL107" s="131">
        <f>Seniori!KL74</f>
        <v>0</v>
      </c>
      <c r="KM107" s="131">
        <f>Seniori!KM74</f>
        <v>0</v>
      </c>
      <c r="KN107" s="131">
        <f>Seniori!KN74</f>
        <v>0</v>
      </c>
      <c r="KO107" s="131">
        <f>Seniori!KO74</f>
        <v>0</v>
      </c>
      <c r="KP107" s="131">
        <f>Seniori!KP74</f>
        <v>0</v>
      </c>
      <c r="KQ107" s="131">
        <f>Seniori!KQ74</f>
        <v>0</v>
      </c>
      <c r="KR107" s="131">
        <f>Seniori!KR74</f>
        <v>0</v>
      </c>
      <c r="KS107" s="131">
        <f>Seniori!KS74</f>
        <v>0</v>
      </c>
      <c r="KT107" s="131">
        <f>Seniori!KT74</f>
        <v>0</v>
      </c>
      <c r="KU107" s="131">
        <f>Seniori!KU74</f>
        <v>0</v>
      </c>
      <c r="KV107" s="131">
        <f>Seniori!KV74</f>
        <v>0</v>
      </c>
      <c r="KW107" s="131">
        <f>Seniori!KW74</f>
        <v>0</v>
      </c>
      <c r="KX107" s="131">
        <f>Seniori!KX74</f>
        <v>0</v>
      </c>
      <c r="KY107" s="131">
        <f>Seniori!KY74</f>
        <v>0</v>
      </c>
      <c r="KZ107" s="131">
        <f>Seniori!KZ74</f>
        <v>0</v>
      </c>
      <c r="LA107" s="131">
        <f>Seniori!LA74</f>
        <v>0</v>
      </c>
      <c r="LB107" s="131">
        <f>Seniori!LB74</f>
        <v>0</v>
      </c>
      <c r="LC107" s="131">
        <f>Seniori!LC74</f>
        <v>0</v>
      </c>
      <c r="LD107" s="131">
        <f>Seniori!LD74</f>
        <v>0</v>
      </c>
      <c r="LE107" s="131">
        <f>Seniori!LE74</f>
        <v>0</v>
      </c>
      <c r="LF107" s="131">
        <f>Seniori!LF74</f>
        <v>0</v>
      </c>
      <c r="LG107" s="131">
        <f>Seniori!LG74</f>
        <v>0</v>
      </c>
      <c r="LH107" s="131">
        <f>Seniori!LH74</f>
        <v>0</v>
      </c>
      <c r="LI107" s="131">
        <f>Seniori!LI74</f>
        <v>0</v>
      </c>
      <c r="LJ107" s="131">
        <f>Seniori!LJ74</f>
        <v>0</v>
      </c>
      <c r="LK107" s="131">
        <f>Seniori!LK74</f>
        <v>0</v>
      </c>
      <c r="LL107" s="131">
        <f>Seniori!LL74</f>
        <v>0</v>
      </c>
      <c r="LM107" s="131">
        <f>Seniori!LM74</f>
        <v>0</v>
      </c>
      <c r="LN107" s="131">
        <f>Seniori!LN74</f>
        <v>0</v>
      </c>
      <c r="LO107" s="131">
        <f>Seniori!LO74</f>
        <v>0</v>
      </c>
      <c r="LP107" s="131">
        <f>Seniori!LP74</f>
        <v>0</v>
      </c>
      <c r="LQ107" s="131">
        <f>Seniori!LQ74</f>
        <v>0</v>
      </c>
      <c r="LR107" s="131">
        <f>Seniori!LR74</f>
        <v>0</v>
      </c>
      <c r="LS107" s="131">
        <f>Seniori!LS74</f>
        <v>0</v>
      </c>
      <c r="LT107" s="131">
        <f>Seniori!LT74</f>
        <v>0</v>
      </c>
      <c r="LU107" s="131">
        <f>Seniori!LU74</f>
        <v>0</v>
      </c>
      <c r="LV107" s="131">
        <f>Seniori!LV74</f>
        <v>0</v>
      </c>
      <c r="LW107" s="131">
        <f>Seniori!LW74</f>
        <v>0</v>
      </c>
      <c r="LX107" s="131">
        <f>Seniori!LX74</f>
        <v>0</v>
      </c>
      <c r="LY107" s="131">
        <f>Seniori!LY74</f>
        <v>0</v>
      </c>
      <c r="LZ107" s="131">
        <f>Seniori!LZ74</f>
        <v>0</v>
      </c>
      <c r="MA107" s="131">
        <f>Seniori!MA74</f>
        <v>0</v>
      </c>
      <c r="MB107" s="131">
        <f>Seniori!MB74</f>
        <v>0</v>
      </c>
      <c r="MC107" s="131">
        <f>Seniori!MC74</f>
        <v>0</v>
      </c>
      <c r="MD107" s="131">
        <f>Seniori!MD74</f>
        <v>0</v>
      </c>
      <c r="ME107" s="131">
        <f>Seniori!ME74</f>
        <v>0</v>
      </c>
    </row>
    <row r="108" spans="1:343" s="1" customFormat="1" ht="18" customHeight="1" x14ac:dyDescent="0.2">
      <c r="A108" s="12">
        <v>91</v>
      </c>
      <c r="B108" s="11" t="s">
        <v>531</v>
      </c>
      <c r="C108" s="1">
        <v>12028</v>
      </c>
      <c r="D108" s="1">
        <v>2013</v>
      </c>
      <c r="E108" s="4" t="s">
        <v>520</v>
      </c>
      <c r="F108" s="1">
        <v>9004</v>
      </c>
      <c r="G108" s="9" t="s">
        <v>225</v>
      </c>
      <c r="H108" s="4" t="s">
        <v>121</v>
      </c>
      <c r="I108" s="1">
        <f>SUM(K108:ME108)</f>
        <v>7</v>
      </c>
      <c r="J108" s="39">
        <f>Tabuľka3[[#This Row],[Stĺpec9]]</f>
        <v>7</v>
      </c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1"/>
      <c r="GF108" s="131"/>
      <c r="GG108" s="131"/>
      <c r="GH108" s="131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31"/>
      <c r="GT108" s="131"/>
      <c r="GU108" s="131"/>
      <c r="GV108" s="131"/>
      <c r="GW108" s="131"/>
      <c r="GX108" s="131"/>
      <c r="GY108" s="131"/>
      <c r="GZ108" s="131"/>
      <c r="HA108" s="131"/>
      <c r="HB108" s="131"/>
      <c r="HC108" s="131"/>
      <c r="HD108" s="131"/>
      <c r="HE108" s="131"/>
      <c r="HF108" s="131"/>
      <c r="HG108" s="131"/>
      <c r="HH108" s="131"/>
      <c r="HI108" s="131"/>
      <c r="HJ108" s="131"/>
      <c r="HK108" s="131"/>
      <c r="HL108" s="131"/>
      <c r="HM108" s="131"/>
      <c r="HN108" s="131"/>
      <c r="HO108" s="131"/>
      <c r="HP108" s="131"/>
      <c r="HQ108" s="131"/>
      <c r="HR108" s="131"/>
      <c r="HS108" s="131"/>
      <c r="HT108" s="131"/>
      <c r="HU108" s="131"/>
      <c r="HV108" s="131"/>
      <c r="HW108" s="131"/>
      <c r="HX108" s="131"/>
      <c r="HY108" s="131"/>
      <c r="HZ108" s="131"/>
      <c r="IA108" s="131"/>
      <c r="IB108" s="131"/>
      <c r="IC108" s="131"/>
      <c r="ID108" s="131"/>
      <c r="IE108" s="131"/>
      <c r="IF108" s="131"/>
      <c r="IG108" s="131"/>
      <c r="IH108" s="131"/>
      <c r="II108" s="131"/>
      <c r="IJ108" s="13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31"/>
      <c r="IW108" s="131"/>
      <c r="IX108" s="131"/>
      <c r="IY108" s="131"/>
      <c r="IZ108" s="131"/>
      <c r="JA108" s="131"/>
      <c r="JB108" s="131"/>
      <c r="JC108" s="131"/>
      <c r="JD108" s="131"/>
      <c r="JE108" s="131"/>
      <c r="JF108" s="131"/>
      <c r="JG108" s="131"/>
      <c r="JH108" s="131"/>
      <c r="JI108" s="131"/>
      <c r="JJ108" s="131"/>
      <c r="JK108" s="131"/>
      <c r="JL108" s="131"/>
      <c r="JM108" s="131"/>
      <c r="JN108" s="131"/>
      <c r="JO108" s="131"/>
      <c r="JP108" s="131"/>
      <c r="JQ108" s="131"/>
      <c r="JR108" s="131"/>
      <c r="JS108" s="131"/>
      <c r="JT108" s="131"/>
      <c r="JU108" s="131"/>
      <c r="JV108" s="131"/>
      <c r="JW108" s="131"/>
      <c r="JX108" s="131"/>
      <c r="JY108" s="131"/>
      <c r="JZ108" s="131"/>
      <c r="KA108" s="131"/>
      <c r="KB108" s="131"/>
      <c r="KC108" s="131"/>
      <c r="KD108" s="131"/>
      <c r="KE108" s="131"/>
      <c r="KF108" s="131"/>
      <c r="KG108" s="131"/>
      <c r="KH108" s="131"/>
      <c r="KI108" s="131"/>
      <c r="KJ108" s="131"/>
      <c r="KK108" s="131"/>
      <c r="KL108" s="131"/>
      <c r="KM108" s="136" t="s">
        <v>241</v>
      </c>
      <c r="KN108" s="131"/>
      <c r="KO108" s="131"/>
      <c r="KP108" s="131"/>
      <c r="KQ108" s="131"/>
      <c r="KR108" s="131"/>
      <c r="KS108" s="131"/>
      <c r="KT108" s="131">
        <v>1</v>
      </c>
      <c r="KU108" s="131"/>
      <c r="KV108" s="131"/>
      <c r="KW108" s="131"/>
      <c r="KX108" s="131"/>
      <c r="KY108" s="131"/>
      <c r="KZ108" s="131"/>
      <c r="LA108" s="131"/>
      <c r="LB108" s="131"/>
      <c r="LC108" s="131"/>
      <c r="LD108" s="131"/>
      <c r="LE108" s="131"/>
      <c r="LF108" s="131"/>
      <c r="LG108" s="131"/>
      <c r="LH108" s="131"/>
      <c r="LI108" s="131"/>
      <c r="LJ108" s="131"/>
      <c r="LK108" s="131"/>
      <c r="LL108" s="131"/>
      <c r="LM108" s="131" t="s">
        <v>241</v>
      </c>
      <c r="LN108" s="131">
        <v>3</v>
      </c>
      <c r="LO108" s="131"/>
      <c r="LP108" s="131"/>
      <c r="LQ108" s="131"/>
      <c r="LR108" s="131"/>
      <c r="LS108" s="131"/>
      <c r="LT108" s="131"/>
      <c r="LU108" s="131"/>
      <c r="LV108" s="131"/>
      <c r="LW108" s="131" t="s">
        <v>241</v>
      </c>
      <c r="LX108" s="131">
        <v>3</v>
      </c>
      <c r="LY108" s="131"/>
      <c r="LZ108" s="131"/>
      <c r="MA108" s="131"/>
      <c r="MB108" s="131"/>
      <c r="MC108" s="131"/>
      <c r="MD108" s="131"/>
      <c r="ME108" s="131"/>
    </row>
    <row r="109" spans="1:343" s="1" customFormat="1" ht="19.5" customHeight="1" x14ac:dyDescent="0.2">
      <c r="A109" s="12">
        <v>94</v>
      </c>
      <c r="B109" s="11" t="s">
        <v>464</v>
      </c>
      <c r="C109" s="1">
        <v>12043</v>
      </c>
      <c r="D109" s="1">
        <v>2017</v>
      </c>
      <c r="E109" t="s">
        <v>463</v>
      </c>
      <c r="F109" s="1">
        <v>9320</v>
      </c>
      <c r="G109" s="1" t="s">
        <v>222</v>
      </c>
      <c r="H109" t="s">
        <v>26</v>
      </c>
      <c r="I109" s="1">
        <f>SUM(K109:ME109)</f>
        <v>6</v>
      </c>
      <c r="J109" s="12">
        <f>Tabuľka3[[#This Row],[Stĺpec9]]</f>
        <v>6</v>
      </c>
      <c r="K109" s="131">
        <f>Seniori!K82</f>
        <v>0</v>
      </c>
      <c r="L109" s="131">
        <f>Seniori!L82</f>
        <v>0</v>
      </c>
      <c r="M109" s="131">
        <f>Seniori!M82</f>
        <v>0</v>
      </c>
      <c r="N109" s="131">
        <f>Seniori!N82</f>
        <v>0</v>
      </c>
      <c r="O109" s="131">
        <f>Seniori!O82</f>
        <v>0</v>
      </c>
      <c r="P109" s="131">
        <f>Seniori!P82</f>
        <v>0</v>
      </c>
      <c r="Q109" s="131">
        <f>Seniori!Q82</f>
        <v>0</v>
      </c>
      <c r="R109" s="131">
        <f>Seniori!R82</f>
        <v>0</v>
      </c>
      <c r="S109" s="131">
        <f>Seniori!S82</f>
        <v>0</v>
      </c>
      <c r="T109" s="131">
        <f>Seniori!T82</f>
        <v>0</v>
      </c>
      <c r="U109" s="131">
        <f>Seniori!U82</f>
        <v>0</v>
      </c>
      <c r="V109" s="131">
        <f>Seniori!V82</f>
        <v>0</v>
      </c>
      <c r="W109" s="131">
        <f>Seniori!W82</f>
        <v>0</v>
      </c>
      <c r="X109" s="131">
        <f>Seniori!X82</f>
        <v>0</v>
      </c>
      <c r="Y109" s="131">
        <f>Seniori!Y82</f>
        <v>0</v>
      </c>
      <c r="Z109" s="131">
        <f>Seniori!Z82</f>
        <v>0</v>
      </c>
      <c r="AA109" s="131">
        <f>Seniori!AA82</f>
        <v>0</v>
      </c>
      <c r="AB109" s="131">
        <f>Seniori!AB82</f>
        <v>0</v>
      </c>
      <c r="AC109" s="131">
        <f>Seniori!AC82</f>
        <v>0</v>
      </c>
      <c r="AD109" s="131">
        <f>Seniori!AD82</f>
        <v>0</v>
      </c>
      <c r="AE109" s="131">
        <f>Seniori!AE82</f>
        <v>0</v>
      </c>
      <c r="AF109" s="131">
        <f>Seniori!AF82</f>
        <v>0</v>
      </c>
      <c r="AG109" s="131">
        <f>Seniori!AG82</f>
        <v>0</v>
      </c>
      <c r="AH109" s="131">
        <f>Seniori!AH82</f>
        <v>0</v>
      </c>
      <c r="AI109" s="131">
        <f>Seniori!AI82</f>
        <v>0</v>
      </c>
      <c r="AJ109" s="131">
        <f>Seniori!AJ82</f>
        <v>0</v>
      </c>
      <c r="AK109" s="131">
        <f>Seniori!AK82</f>
        <v>0</v>
      </c>
      <c r="AL109" s="131">
        <f>Seniori!AL82</f>
        <v>0</v>
      </c>
      <c r="AM109" s="131">
        <f>Seniori!AM82</f>
        <v>0</v>
      </c>
      <c r="AN109" s="131">
        <f>Seniori!AN82</f>
        <v>0</v>
      </c>
      <c r="AO109" s="131">
        <f>Seniori!AO82</f>
        <v>0</v>
      </c>
      <c r="AP109" s="131">
        <f>Seniori!AP82</f>
        <v>0</v>
      </c>
      <c r="AQ109" s="131">
        <f>Seniori!AQ82</f>
        <v>0</v>
      </c>
      <c r="AR109" s="131">
        <f>Seniori!AR82</f>
        <v>0</v>
      </c>
      <c r="AS109" s="131">
        <f>Seniori!AS82</f>
        <v>0</v>
      </c>
      <c r="AT109" s="131">
        <f>Seniori!AT82</f>
        <v>0</v>
      </c>
      <c r="AU109" s="131">
        <f>Seniori!AU82</f>
        <v>0</v>
      </c>
      <c r="AV109" s="131">
        <f>Seniori!AV82</f>
        <v>0</v>
      </c>
      <c r="AW109" s="131">
        <f>Seniori!AW82</f>
        <v>0</v>
      </c>
      <c r="AX109" s="131">
        <f>Seniori!AX82</f>
        <v>0</v>
      </c>
      <c r="AY109" s="131">
        <f>Seniori!AY82</f>
        <v>0</v>
      </c>
      <c r="AZ109" s="131">
        <f>Seniori!AZ82</f>
        <v>0</v>
      </c>
      <c r="BA109" s="131">
        <f>Seniori!BA82</f>
        <v>0</v>
      </c>
      <c r="BB109" s="131">
        <f>Seniori!BB82</f>
        <v>0</v>
      </c>
      <c r="BC109" s="131">
        <f>Seniori!BC82</f>
        <v>0</v>
      </c>
      <c r="BD109" s="131">
        <f>Seniori!BD82</f>
        <v>0</v>
      </c>
      <c r="BE109" s="131">
        <f>Seniori!BE82</f>
        <v>0</v>
      </c>
      <c r="BF109" s="131">
        <f>Seniori!BF82</f>
        <v>0</v>
      </c>
      <c r="BG109" s="131">
        <f>Seniori!BG82</f>
        <v>0</v>
      </c>
      <c r="BH109" s="131">
        <f>Seniori!BH82</f>
        <v>0</v>
      </c>
      <c r="BI109" s="131">
        <f>Seniori!BI82</f>
        <v>0</v>
      </c>
      <c r="BJ109" s="131">
        <f>Seniori!BJ82</f>
        <v>0</v>
      </c>
      <c r="BK109" s="131">
        <f>Seniori!BK82</f>
        <v>0</v>
      </c>
      <c r="BL109" s="131">
        <f>Seniori!BL82</f>
        <v>0</v>
      </c>
      <c r="BM109" s="131">
        <f>Seniori!BM82</f>
        <v>0</v>
      </c>
      <c r="BN109" s="131">
        <f>Seniori!BN82</f>
        <v>0</v>
      </c>
      <c r="BO109" s="131">
        <f>Seniori!BO82</f>
        <v>0</v>
      </c>
      <c r="BP109" s="131">
        <f>Seniori!BP82</f>
        <v>0</v>
      </c>
      <c r="BQ109" s="131">
        <f>Seniori!BQ82</f>
        <v>0</v>
      </c>
      <c r="BR109" s="131">
        <f>Seniori!BR82</f>
        <v>0</v>
      </c>
      <c r="BS109" s="131">
        <f>Seniori!BS82</f>
        <v>0</v>
      </c>
      <c r="BT109" s="131">
        <f>Seniori!BT82</f>
        <v>0</v>
      </c>
      <c r="BU109" s="131">
        <f>Seniori!BU82</f>
        <v>0</v>
      </c>
      <c r="BV109" s="131">
        <f>Seniori!BV82</f>
        <v>0</v>
      </c>
      <c r="BW109" s="131">
        <f>Seniori!BW82</f>
        <v>0</v>
      </c>
      <c r="BX109" s="131">
        <f>Seniori!BX82</f>
        <v>0</v>
      </c>
      <c r="BY109" s="131">
        <f>Seniori!BY82</f>
        <v>0</v>
      </c>
      <c r="BZ109" s="131">
        <f>Seniori!BZ82</f>
        <v>0</v>
      </c>
      <c r="CA109" s="131">
        <f>Seniori!CA82</f>
        <v>0</v>
      </c>
      <c r="CB109" s="131">
        <f>Seniori!CB82</f>
        <v>0</v>
      </c>
      <c r="CC109" s="131">
        <f>Seniori!CC82</f>
        <v>0</v>
      </c>
      <c r="CD109" s="131">
        <f>Seniori!CD82</f>
        <v>0</v>
      </c>
      <c r="CE109" s="131">
        <f>Seniori!CE82</f>
        <v>0</v>
      </c>
      <c r="CF109" s="131">
        <f>Seniori!CF82</f>
        <v>0</v>
      </c>
      <c r="CG109" s="131">
        <f>Seniori!CG82</f>
        <v>0</v>
      </c>
      <c r="CH109" s="131">
        <f>Seniori!CH82</f>
        <v>0</v>
      </c>
      <c r="CI109" s="131">
        <f>Seniori!CI82</f>
        <v>0</v>
      </c>
      <c r="CJ109" s="131">
        <f>Seniori!CJ82</f>
        <v>0</v>
      </c>
      <c r="CK109" s="131">
        <f>Seniori!CK82</f>
        <v>0</v>
      </c>
      <c r="CL109" s="131">
        <f>Seniori!CL82</f>
        <v>0</v>
      </c>
      <c r="CM109" s="131">
        <f>Seniori!CM82</f>
        <v>0</v>
      </c>
      <c r="CN109" s="131">
        <f>Seniori!CN82</f>
        <v>0</v>
      </c>
      <c r="CO109" s="131">
        <f>Seniori!CO82</f>
        <v>0</v>
      </c>
      <c r="CP109" s="131">
        <f>Seniori!CP82</f>
        <v>0</v>
      </c>
      <c r="CQ109" s="131">
        <f>Seniori!CQ82</f>
        <v>0</v>
      </c>
      <c r="CR109" s="131">
        <f>Seniori!CR82</f>
        <v>0</v>
      </c>
      <c r="CS109" s="131">
        <f>Seniori!CS82</f>
        <v>0</v>
      </c>
      <c r="CT109" s="131">
        <f>Seniori!CT82</f>
        <v>0</v>
      </c>
      <c r="CU109" s="131">
        <f>Seniori!CU82</f>
        <v>0</v>
      </c>
      <c r="CV109" s="131">
        <f>Seniori!CV82</f>
        <v>0</v>
      </c>
      <c r="CW109" s="131">
        <f>Seniori!CW82</f>
        <v>0</v>
      </c>
      <c r="CX109" s="131">
        <f>Seniori!CX82</f>
        <v>0</v>
      </c>
      <c r="CY109" s="131">
        <f>Seniori!CY82</f>
        <v>0</v>
      </c>
      <c r="CZ109" s="131">
        <f>Seniori!CZ82</f>
        <v>0</v>
      </c>
      <c r="DA109" s="131">
        <f>Seniori!DA82</f>
        <v>0</v>
      </c>
      <c r="DB109" s="131">
        <f>Seniori!DB82</f>
        <v>0</v>
      </c>
      <c r="DC109" s="131">
        <f>Seniori!DC82</f>
        <v>0</v>
      </c>
      <c r="DD109" s="131">
        <f>Seniori!DD82</f>
        <v>0</v>
      </c>
      <c r="DE109" s="131">
        <f>Seniori!DE82</f>
        <v>0</v>
      </c>
      <c r="DF109" s="131">
        <f>Seniori!DF82</f>
        <v>0</v>
      </c>
      <c r="DG109" s="131">
        <f>Seniori!DG82</f>
        <v>0</v>
      </c>
      <c r="DH109" s="131">
        <f>Seniori!DH82</f>
        <v>0</v>
      </c>
      <c r="DI109" s="131">
        <f>Seniori!DI82</f>
        <v>0</v>
      </c>
      <c r="DJ109" s="131">
        <f>Seniori!DJ82</f>
        <v>0</v>
      </c>
      <c r="DK109" s="131">
        <f>Seniori!DK82</f>
        <v>0</v>
      </c>
      <c r="DL109" s="131">
        <f>Seniori!DL82</f>
        <v>0</v>
      </c>
      <c r="DM109" s="131">
        <f>Seniori!DM82</f>
        <v>0</v>
      </c>
      <c r="DN109" s="131">
        <f>Seniori!DN82</f>
        <v>0</v>
      </c>
      <c r="DO109" s="131">
        <f>Seniori!DO82</f>
        <v>0</v>
      </c>
      <c r="DP109" s="131">
        <f>Seniori!DP82</f>
        <v>0</v>
      </c>
      <c r="DQ109" s="131">
        <f>Seniori!DQ82</f>
        <v>0</v>
      </c>
      <c r="DR109" s="131">
        <f>Seniori!DR82</f>
        <v>0</v>
      </c>
      <c r="DS109" s="131">
        <f>Seniori!DS82</f>
        <v>0</v>
      </c>
      <c r="DT109" s="131">
        <f>Seniori!DT82</f>
        <v>0</v>
      </c>
      <c r="DU109" s="131">
        <f>Seniori!DU82</f>
        <v>0</v>
      </c>
      <c r="DV109" s="131">
        <f>Seniori!DV82</f>
        <v>0</v>
      </c>
      <c r="DW109" s="131">
        <f>Seniori!DW82</f>
        <v>0</v>
      </c>
      <c r="DX109" s="131">
        <f>Seniori!DX82</f>
        <v>0</v>
      </c>
      <c r="DY109" s="131">
        <f>Seniori!DY82</f>
        <v>0</v>
      </c>
      <c r="DZ109" s="131">
        <f>Seniori!DZ82</f>
        <v>0</v>
      </c>
      <c r="EA109" s="131">
        <f>Seniori!EA82</f>
        <v>0</v>
      </c>
      <c r="EB109" s="131">
        <f>Seniori!EB82</f>
        <v>0</v>
      </c>
      <c r="EC109" s="131">
        <f>Seniori!EC82</f>
        <v>0</v>
      </c>
      <c r="ED109" s="131">
        <f>Seniori!ED82</f>
        <v>0</v>
      </c>
      <c r="EE109" s="131">
        <f>Seniori!EE82</f>
        <v>0</v>
      </c>
      <c r="EF109" s="131">
        <f>Seniori!EF82</f>
        <v>0</v>
      </c>
      <c r="EG109" s="131">
        <f>Seniori!EG82</f>
        <v>0</v>
      </c>
      <c r="EH109" s="131">
        <f>Seniori!EH82</f>
        <v>0</v>
      </c>
      <c r="EI109" s="131">
        <f>Seniori!EI82</f>
        <v>0</v>
      </c>
      <c r="EJ109" s="131">
        <f>Seniori!EJ82</f>
        <v>0</v>
      </c>
      <c r="EK109" s="131">
        <f>Seniori!EK82</f>
        <v>0</v>
      </c>
      <c r="EL109" s="131">
        <f>Seniori!EL82</f>
        <v>0</v>
      </c>
      <c r="EM109" s="131">
        <f>Seniori!EM82</f>
        <v>0</v>
      </c>
      <c r="EN109" s="131">
        <f>Seniori!EN82</f>
        <v>0</v>
      </c>
      <c r="EO109" s="131">
        <f>Seniori!EO82</f>
        <v>0</v>
      </c>
      <c r="EP109" s="131">
        <f>Seniori!EP82</f>
        <v>0</v>
      </c>
      <c r="EQ109" s="131">
        <f>Seniori!EQ82</f>
        <v>0</v>
      </c>
      <c r="ER109" s="131">
        <f>Seniori!ER82</f>
        <v>0</v>
      </c>
      <c r="ES109" s="131">
        <f>Seniori!ES82</f>
        <v>0</v>
      </c>
      <c r="ET109" s="131">
        <f>Seniori!ET82</f>
        <v>0</v>
      </c>
      <c r="EU109" s="131">
        <f>Seniori!EU82</f>
        <v>0</v>
      </c>
      <c r="EV109" s="131">
        <f>Seniori!EV82</f>
        <v>0</v>
      </c>
      <c r="EW109" s="131">
        <f>Seniori!EW82</f>
        <v>0</v>
      </c>
      <c r="EX109" s="131">
        <f>Seniori!EX82</f>
        <v>0</v>
      </c>
      <c r="EY109" s="131">
        <f>Seniori!EY82</f>
        <v>0</v>
      </c>
      <c r="EZ109" s="131">
        <f>Seniori!EZ82</f>
        <v>0</v>
      </c>
      <c r="FA109" s="131">
        <f>Seniori!FA82</f>
        <v>0</v>
      </c>
      <c r="FB109" s="131">
        <f>Seniori!FB82</f>
        <v>0</v>
      </c>
      <c r="FC109" s="131">
        <f>Seniori!FC82</f>
        <v>0</v>
      </c>
      <c r="FD109" s="131">
        <f>Seniori!FD82</f>
        <v>0</v>
      </c>
      <c r="FE109" s="131">
        <f>Seniori!FE82</f>
        <v>0</v>
      </c>
      <c r="FF109" s="131">
        <f>Seniori!FF82</f>
        <v>0</v>
      </c>
      <c r="FG109" s="131">
        <f>Seniori!FG82</f>
        <v>0</v>
      </c>
      <c r="FH109" s="131">
        <f>Seniori!FH82</f>
        <v>0</v>
      </c>
      <c r="FI109" s="131">
        <f>Seniori!FI82</f>
        <v>0</v>
      </c>
      <c r="FJ109" s="131">
        <f>Seniori!FJ82</f>
        <v>0</v>
      </c>
      <c r="FK109" s="131">
        <f>Seniori!FK82</f>
        <v>0</v>
      </c>
      <c r="FL109" s="131">
        <f>Seniori!FL82</f>
        <v>0</v>
      </c>
      <c r="FM109" s="131">
        <f>Seniori!FM82</f>
        <v>0</v>
      </c>
      <c r="FN109" s="131">
        <f>Seniori!FN82</f>
        <v>0</v>
      </c>
      <c r="FO109" s="131">
        <f>Seniori!FO82</f>
        <v>0</v>
      </c>
      <c r="FP109" s="131">
        <f>Seniori!FP82</f>
        <v>0</v>
      </c>
      <c r="FQ109" s="131">
        <f>Seniori!FQ82</f>
        <v>0</v>
      </c>
      <c r="FR109" s="131">
        <f>Seniori!FR82</f>
        <v>3</v>
      </c>
      <c r="FS109" s="131">
        <f>Seniori!FS82</f>
        <v>0</v>
      </c>
      <c r="FT109" s="131" t="str">
        <f>Seniori!FT82</f>
        <v>x</v>
      </c>
      <c r="FU109" s="131">
        <f>Seniori!FU82</f>
        <v>0</v>
      </c>
      <c r="FV109" s="131">
        <f>Seniori!FV82</f>
        <v>0</v>
      </c>
      <c r="FW109" s="131">
        <f>Seniori!FW82</f>
        <v>0</v>
      </c>
      <c r="FX109" s="131">
        <f>Seniori!FX82</f>
        <v>0</v>
      </c>
      <c r="FY109" s="131">
        <f>Seniori!FY82</f>
        <v>0</v>
      </c>
      <c r="FZ109" s="131">
        <f>Seniori!FZ82</f>
        <v>0</v>
      </c>
      <c r="GA109" s="131">
        <f>Seniori!GA82</f>
        <v>0</v>
      </c>
      <c r="GB109" s="131">
        <f>Seniori!GB82</f>
        <v>3</v>
      </c>
      <c r="GC109" s="131">
        <f>Seniori!GC82</f>
        <v>0</v>
      </c>
      <c r="GD109" s="131">
        <f>Seniori!GD82</f>
        <v>0</v>
      </c>
      <c r="GE109" s="131">
        <f>Seniori!GE82</f>
        <v>0</v>
      </c>
      <c r="GF109" s="131">
        <f>Seniori!GF82</f>
        <v>0</v>
      </c>
      <c r="GG109" s="131">
        <f>Seniori!GG82</f>
        <v>0</v>
      </c>
      <c r="GH109" s="131">
        <f>Seniori!GH82</f>
        <v>0</v>
      </c>
      <c r="GI109" s="131">
        <f>Seniori!GI82</f>
        <v>0</v>
      </c>
      <c r="GJ109" s="131">
        <f>Seniori!GJ82</f>
        <v>0</v>
      </c>
      <c r="GK109" s="131">
        <f>Seniori!GK82</f>
        <v>0</v>
      </c>
      <c r="GL109" s="131">
        <f>Seniori!GL82</f>
        <v>0</v>
      </c>
      <c r="GM109" s="131">
        <f>Seniori!GM82</f>
        <v>0</v>
      </c>
      <c r="GN109" s="131">
        <f>Seniori!GN82</f>
        <v>0</v>
      </c>
      <c r="GO109" s="131">
        <f>Seniori!GO82</f>
        <v>0</v>
      </c>
      <c r="GP109" s="131">
        <f>Seniori!GP82</f>
        <v>0</v>
      </c>
      <c r="GQ109" s="131">
        <f>Seniori!GQ82</f>
        <v>0</v>
      </c>
      <c r="GR109" s="131">
        <f>Seniori!GR82</f>
        <v>0</v>
      </c>
      <c r="GS109" s="131">
        <f>Seniori!GS82</f>
        <v>0</v>
      </c>
      <c r="GT109" s="131">
        <f>Seniori!GT82</f>
        <v>0</v>
      </c>
      <c r="GU109" s="131">
        <f>Seniori!GU82</f>
        <v>0</v>
      </c>
      <c r="GV109" s="131">
        <f>Seniori!GV82</f>
        <v>0</v>
      </c>
      <c r="GW109" s="131">
        <f>Seniori!GW82</f>
        <v>0</v>
      </c>
      <c r="GX109" s="131">
        <f>Seniori!GX82</f>
        <v>0</v>
      </c>
      <c r="GY109" s="131">
        <f>Seniori!GY82</f>
        <v>0</v>
      </c>
      <c r="GZ109" s="131">
        <f>Seniori!GZ82</f>
        <v>0</v>
      </c>
      <c r="HA109" s="131">
        <f>Seniori!HA82</f>
        <v>0</v>
      </c>
      <c r="HB109" s="131">
        <f>Seniori!HB82</f>
        <v>0</v>
      </c>
      <c r="HC109" s="131">
        <f>Seniori!HC82</f>
        <v>0</v>
      </c>
      <c r="HD109" s="131">
        <f>Seniori!HD82</f>
        <v>0</v>
      </c>
      <c r="HE109" s="131">
        <f>Seniori!HE82</f>
        <v>0</v>
      </c>
      <c r="HF109" s="131">
        <f>Seniori!HF82</f>
        <v>0</v>
      </c>
      <c r="HG109" s="131">
        <f>Seniori!HG82</f>
        <v>0</v>
      </c>
      <c r="HH109" s="131">
        <f>Seniori!HH82</f>
        <v>0</v>
      </c>
      <c r="HI109" s="131">
        <f>Seniori!HI82</f>
        <v>0</v>
      </c>
      <c r="HJ109" s="131">
        <f>Seniori!HJ82</f>
        <v>0</v>
      </c>
      <c r="HK109" s="131">
        <f>Seniori!HK82</f>
        <v>0</v>
      </c>
      <c r="HL109" s="131">
        <f>Seniori!HL82</f>
        <v>0</v>
      </c>
      <c r="HM109" s="131">
        <f>Seniori!HM82</f>
        <v>0</v>
      </c>
      <c r="HN109" s="131">
        <f>Seniori!HN82</f>
        <v>0</v>
      </c>
      <c r="HO109" s="131">
        <f>Seniori!HO82</f>
        <v>0</v>
      </c>
      <c r="HP109" s="131">
        <f>Seniori!HP82</f>
        <v>0</v>
      </c>
      <c r="HQ109" s="131">
        <f>Seniori!HQ82</f>
        <v>0</v>
      </c>
      <c r="HR109" s="131">
        <f>Seniori!HR82</f>
        <v>0</v>
      </c>
      <c r="HS109" s="131">
        <f>Seniori!HS82</f>
        <v>0</v>
      </c>
      <c r="HT109" s="131">
        <f>Seniori!HT82</f>
        <v>0</v>
      </c>
      <c r="HU109" s="131">
        <f>Seniori!HU82</f>
        <v>0</v>
      </c>
      <c r="HV109" s="131">
        <f>Seniori!HV82</f>
        <v>0</v>
      </c>
      <c r="HW109" s="131">
        <f>Seniori!HW82</f>
        <v>0</v>
      </c>
      <c r="HX109" s="131">
        <f>Seniori!HX82</f>
        <v>0</v>
      </c>
      <c r="HY109" s="131">
        <f>Seniori!HY82</f>
        <v>0</v>
      </c>
      <c r="HZ109" s="131">
        <f>Seniori!HZ82</f>
        <v>0</v>
      </c>
      <c r="IA109" s="131">
        <f>Seniori!IA82</f>
        <v>0</v>
      </c>
      <c r="IB109" s="131">
        <f>Seniori!IB82</f>
        <v>0</v>
      </c>
      <c r="IC109" s="131">
        <f>Seniori!IC82</f>
        <v>0</v>
      </c>
      <c r="ID109" s="131">
        <f>Seniori!ID82</f>
        <v>0</v>
      </c>
      <c r="IE109" s="131">
        <f>Seniori!IE82</f>
        <v>0</v>
      </c>
      <c r="IF109" s="131">
        <f>Seniori!IF82</f>
        <v>0</v>
      </c>
      <c r="IG109" s="131">
        <f>Seniori!IG82</f>
        <v>0</v>
      </c>
      <c r="IH109" s="131">
        <f>Seniori!IH82</f>
        <v>0</v>
      </c>
      <c r="II109" s="131">
        <f>Seniori!II82</f>
        <v>0</v>
      </c>
      <c r="IJ109" s="131">
        <f>Seniori!IJ82</f>
        <v>0</v>
      </c>
      <c r="IK109" s="131">
        <f>Seniori!IK82</f>
        <v>0</v>
      </c>
      <c r="IL109" s="131">
        <f>Seniori!IL82</f>
        <v>0</v>
      </c>
      <c r="IM109" s="131">
        <f>Seniori!IM82</f>
        <v>0</v>
      </c>
      <c r="IN109" s="131">
        <f>Seniori!IN82</f>
        <v>0</v>
      </c>
      <c r="IO109" s="131">
        <f>Seniori!IO82</f>
        <v>0</v>
      </c>
      <c r="IP109" s="131">
        <f>Seniori!IP82</f>
        <v>0</v>
      </c>
      <c r="IQ109" s="131">
        <f>Seniori!IQ82</f>
        <v>0</v>
      </c>
      <c r="IR109" s="131">
        <f>Seniori!IR82</f>
        <v>0</v>
      </c>
      <c r="IS109" s="131">
        <f>Seniori!IS82</f>
        <v>0</v>
      </c>
      <c r="IT109" s="131">
        <f>Seniori!IT82</f>
        <v>0</v>
      </c>
      <c r="IU109" s="131">
        <f>Seniori!IU82</f>
        <v>0</v>
      </c>
      <c r="IV109" s="131">
        <f>Seniori!IV82</f>
        <v>0</v>
      </c>
      <c r="IW109" s="131">
        <f>Seniori!IW82</f>
        <v>0</v>
      </c>
      <c r="IX109" s="131">
        <f>Seniori!IX82</f>
        <v>0</v>
      </c>
      <c r="IY109" s="131">
        <f>Seniori!IY82</f>
        <v>0</v>
      </c>
      <c r="IZ109" s="131">
        <f>Seniori!IZ82</f>
        <v>0</v>
      </c>
      <c r="JA109" s="131">
        <f>Seniori!JA82</f>
        <v>0</v>
      </c>
      <c r="JB109" s="131">
        <f>Seniori!JB82</f>
        <v>0</v>
      </c>
      <c r="JC109" s="131">
        <f>Seniori!JC82</f>
        <v>0</v>
      </c>
      <c r="JD109" s="131">
        <f>Seniori!JD82</f>
        <v>0</v>
      </c>
      <c r="JE109" s="131">
        <f>Seniori!JE82</f>
        <v>0</v>
      </c>
      <c r="JF109" s="131">
        <f>Seniori!JF82</f>
        <v>0</v>
      </c>
      <c r="JG109" s="131">
        <f>Seniori!JG82</f>
        <v>0</v>
      </c>
      <c r="JH109" s="131">
        <f>Seniori!JH82</f>
        <v>0</v>
      </c>
      <c r="JI109" s="131">
        <f>Seniori!JI82</f>
        <v>0</v>
      </c>
      <c r="JJ109" s="131">
        <f>Seniori!JJ82</f>
        <v>0</v>
      </c>
      <c r="JK109" s="131">
        <f>Seniori!JK82</f>
        <v>0</v>
      </c>
      <c r="JL109" s="131">
        <f>Seniori!JL82</f>
        <v>0</v>
      </c>
      <c r="JM109" s="131">
        <f>Seniori!JM82</f>
        <v>0</v>
      </c>
      <c r="JN109" s="131">
        <f>Seniori!JN82</f>
        <v>0</v>
      </c>
      <c r="JO109" s="131">
        <f>Seniori!JO82</f>
        <v>0</v>
      </c>
      <c r="JP109" s="131">
        <f>Seniori!JP82</f>
        <v>0</v>
      </c>
      <c r="JQ109" s="131">
        <f>Seniori!JQ82</f>
        <v>0</v>
      </c>
      <c r="JR109" s="131">
        <f>Seniori!JR82</f>
        <v>0</v>
      </c>
      <c r="JS109" s="131">
        <f>Seniori!JS82</f>
        <v>0</v>
      </c>
      <c r="JT109" s="131">
        <f>Seniori!JT82</f>
        <v>0</v>
      </c>
      <c r="JU109" s="131">
        <f>Seniori!JU82</f>
        <v>0</v>
      </c>
      <c r="JV109" s="131">
        <f>Seniori!JV82</f>
        <v>0</v>
      </c>
      <c r="JW109" s="131">
        <f>Seniori!JW82</f>
        <v>0</v>
      </c>
      <c r="JX109" s="131">
        <f>Seniori!JX82</f>
        <v>0</v>
      </c>
      <c r="JY109" s="131">
        <f>Seniori!JY82</f>
        <v>0</v>
      </c>
      <c r="JZ109" s="131">
        <f>Seniori!JZ82</f>
        <v>0</v>
      </c>
      <c r="KA109" s="131">
        <f>Seniori!KA82</f>
        <v>0</v>
      </c>
      <c r="KB109" s="131">
        <f>Seniori!KB82</f>
        <v>0</v>
      </c>
      <c r="KC109" s="131">
        <f>Seniori!KC82</f>
        <v>0</v>
      </c>
      <c r="KD109" s="131">
        <f>Seniori!KD82</f>
        <v>0</v>
      </c>
      <c r="KE109" s="131">
        <f>Seniori!KE82</f>
        <v>0</v>
      </c>
      <c r="KF109" s="131">
        <f>Seniori!KF82</f>
        <v>0</v>
      </c>
      <c r="KG109" s="131">
        <f>Seniori!KG82</f>
        <v>0</v>
      </c>
      <c r="KH109" s="131">
        <f>Seniori!KH82</f>
        <v>0</v>
      </c>
      <c r="KI109" s="131">
        <f>Seniori!KI82</f>
        <v>0</v>
      </c>
      <c r="KJ109" s="131">
        <f>Seniori!KJ82</f>
        <v>0</v>
      </c>
      <c r="KK109" s="131">
        <f>Seniori!KK82</f>
        <v>0</v>
      </c>
      <c r="KL109" s="131">
        <f>Seniori!KL82</f>
        <v>0</v>
      </c>
      <c r="KM109" s="131">
        <f>Seniori!KM82</f>
        <v>0</v>
      </c>
      <c r="KN109" s="131">
        <f>Seniori!KN82</f>
        <v>0</v>
      </c>
      <c r="KO109" s="131">
        <f>Seniori!KO82</f>
        <v>0</v>
      </c>
      <c r="KP109" s="131">
        <f>Seniori!KP82</f>
        <v>0</v>
      </c>
      <c r="KQ109" s="131">
        <f>Seniori!KQ82</f>
        <v>0</v>
      </c>
      <c r="KR109" s="131">
        <f>Seniori!KR82</f>
        <v>0</v>
      </c>
      <c r="KS109" s="131">
        <f>Seniori!KS82</f>
        <v>0</v>
      </c>
      <c r="KT109" s="131">
        <f>Seniori!KT82</f>
        <v>0</v>
      </c>
      <c r="KU109" s="131">
        <f>Seniori!KU82</f>
        <v>0</v>
      </c>
      <c r="KV109" s="131">
        <f>Seniori!KV82</f>
        <v>0</v>
      </c>
      <c r="KW109" s="131">
        <f>Seniori!KW82</f>
        <v>0</v>
      </c>
      <c r="KX109" s="131">
        <f>Seniori!KX82</f>
        <v>0</v>
      </c>
      <c r="KY109" s="131">
        <f>Seniori!KY82</f>
        <v>0</v>
      </c>
      <c r="KZ109" s="131">
        <f>Seniori!KZ82</f>
        <v>0</v>
      </c>
      <c r="LA109" s="131">
        <f>Seniori!LA82</f>
        <v>0</v>
      </c>
      <c r="LB109" s="131">
        <f>Seniori!LB82</f>
        <v>0</v>
      </c>
      <c r="LC109" s="131">
        <f>Seniori!LC82</f>
        <v>0</v>
      </c>
      <c r="LD109" s="131">
        <f>Seniori!LD82</f>
        <v>0</v>
      </c>
      <c r="LE109" s="131">
        <f>Seniori!LE82</f>
        <v>0</v>
      </c>
      <c r="LF109" s="131">
        <f>Seniori!LF82</f>
        <v>0</v>
      </c>
      <c r="LG109" s="131">
        <f>Seniori!LG82</f>
        <v>0</v>
      </c>
      <c r="LH109" s="131">
        <f>Seniori!LH82</f>
        <v>0</v>
      </c>
      <c r="LI109" s="131">
        <f>Seniori!LI82</f>
        <v>0</v>
      </c>
      <c r="LJ109" s="131">
        <f>Seniori!LJ82</f>
        <v>0</v>
      </c>
      <c r="LK109" s="131">
        <f>Seniori!LK82</f>
        <v>0</v>
      </c>
      <c r="LL109" s="131">
        <f>Seniori!LL82</f>
        <v>0</v>
      </c>
      <c r="LM109" s="131">
        <f>Seniori!LM82</f>
        <v>0</v>
      </c>
      <c r="LN109" s="131">
        <f>Seniori!LN82</f>
        <v>0</v>
      </c>
      <c r="LO109" s="131">
        <f>Seniori!LO82</f>
        <v>0</v>
      </c>
      <c r="LP109" s="131">
        <f>Seniori!LP82</f>
        <v>0</v>
      </c>
      <c r="LQ109" s="131">
        <f>Seniori!LQ82</f>
        <v>0</v>
      </c>
      <c r="LR109" s="131">
        <f>Seniori!LR82</f>
        <v>0</v>
      </c>
      <c r="LS109" s="131">
        <f>Seniori!LS82</f>
        <v>0</v>
      </c>
      <c r="LT109" s="131">
        <f>Seniori!LT82</f>
        <v>0</v>
      </c>
      <c r="LU109" s="131">
        <f>Seniori!LU82</f>
        <v>0</v>
      </c>
      <c r="LV109" s="131">
        <f>Seniori!LV82</f>
        <v>0</v>
      </c>
      <c r="LW109" s="131">
        <f>Seniori!LW82</f>
        <v>0</v>
      </c>
      <c r="LX109" s="131">
        <f>Seniori!LX82</f>
        <v>0</v>
      </c>
      <c r="LY109" s="131">
        <f>Seniori!LY82</f>
        <v>0</v>
      </c>
      <c r="LZ109" s="131">
        <f>Seniori!LZ82</f>
        <v>0</v>
      </c>
      <c r="MA109" s="131">
        <f>Seniori!MA82</f>
        <v>0</v>
      </c>
      <c r="MB109" s="131">
        <f>Seniori!MB82</f>
        <v>0</v>
      </c>
      <c r="MC109" s="131">
        <f>Seniori!MC82</f>
        <v>0</v>
      </c>
      <c r="MD109" s="131">
        <f>Seniori!MD82</f>
        <v>0</v>
      </c>
      <c r="ME109" s="131">
        <f>Seniori!ME82</f>
        <v>0</v>
      </c>
    </row>
    <row r="110" spans="1:343" s="1" customFormat="1" ht="18" customHeight="1" x14ac:dyDescent="0.2">
      <c r="A110" s="12">
        <v>94</v>
      </c>
      <c r="B110" s="11" t="s">
        <v>561</v>
      </c>
      <c r="C110" s="1">
        <v>9109</v>
      </c>
      <c r="E110" s="4" t="s">
        <v>472</v>
      </c>
      <c r="F110" s="1">
        <v>6852</v>
      </c>
      <c r="G110" s="9" t="s">
        <v>222</v>
      </c>
      <c r="H110" s="4" t="s">
        <v>78</v>
      </c>
      <c r="I110" s="1">
        <f>SUM(K110:ME110)</f>
        <v>6</v>
      </c>
      <c r="J110" s="12">
        <f>Tabuľka3[[#This Row],[Stĺpec9]]</f>
        <v>6</v>
      </c>
      <c r="K110" s="131">
        <f>Seniori!K80</f>
        <v>0</v>
      </c>
      <c r="L110" s="131">
        <f>Seniori!L80</f>
        <v>0</v>
      </c>
      <c r="M110" s="131">
        <f>Seniori!M80</f>
        <v>0</v>
      </c>
      <c r="N110" s="131">
        <f>Seniori!N80</f>
        <v>0</v>
      </c>
      <c r="O110" s="131">
        <f>Seniori!O80</f>
        <v>0</v>
      </c>
      <c r="P110" s="131">
        <f>Seniori!P80</f>
        <v>0</v>
      </c>
      <c r="Q110" s="131">
        <f>Seniori!Q80</f>
        <v>0</v>
      </c>
      <c r="R110" s="131">
        <f>Seniori!R80</f>
        <v>0</v>
      </c>
      <c r="S110" s="131">
        <f>Seniori!S80</f>
        <v>0</v>
      </c>
      <c r="T110" s="131">
        <f>Seniori!T80</f>
        <v>0</v>
      </c>
      <c r="U110" s="131">
        <f>Seniori!U80</f>
        <v>0</v>
      </c>
      <c r="V110" s="131">
        <f>Seniori!V80</f>
        <v>0</v>
      </c>
      <c r="W110" s="131">
        <f>Seniori!W80</f>
        <v>0</v>
      </c>
      <c r="X110" s="131">
        <f>Seniori!X80</f>
        <v>0</v>
      </c>
      <c r="Y110" s="131">
        <f>Seniori!Y80</f>
        <v>0</v>
      </c>
      <c r="Z110" s="131">
        <f>Seniori!Z80</f>
        <v>0</v>
      </c>
      <c r="AA110" s="131">
        <f>Seniori!AA80</f>
        <v>0</v>
      </c>
      <c r="AB110" s="131">
        <f>Seniori!AB80</f>
        <v>0</v>
      </c>
      <c r="AC110" s="131">
        <f>Seniori!AC80</f>
        <v>0</v>
      </c>
      <c r="AD110" s="131">
        <f>Seniori!AD80</f>
        <v>0</v>
      </c>
      <c r="AE110" s="131">
        <f>Seniori!AE80</f>
        <v>0</v>
      </c>
      <c r="AF110" s="131">
        <f>Seniori!AF80</f>
        <v>0</v>
      </c>
      <c r="AG110" s="131">
        <f>Seniori!AG80</f>
        <v>0</v>
      </c>
      <c r="AH110" s="131">
        <f>Seniori!AH80</f>
        <v>0</v>
      </c>
      <c r="AI110" s="131">
        <f>Seniori!AI80</f>
        <v>0</v>
      </c>
      <c r="AJ110" s="131">
        <f>Seniori!AJ80</f>
        <v>0</v>
      </c>
      <c r="AK110" s="131">
        <f>Seniori!AK80</f>
        <v>0</v>
      </c>
      <c r="AL110" s="131">
        <f>Seniori!AL80</f>
        <v>0</v>
      </c>
      <c r="AM110" s="131">
        <f>Seniori!AM80</f>
        <v>0</v>
      </c>
      <c r="AN110" s="131">
        <f>Seniori!AN80</f>
        <v>0</v>
      </c>
      <c r="AO110" s="131">
        <f>Seniori!AO80</f>
        <v>0</v>
      </c>
      <c r="AP110" s="131">
        <f>Seniori!AP80</f>
        <v>0</v>
      </c>
      <c r="AQ110" s="131">
        <f>Seniori!AQ80</f>
        <v>0</v>
      </c>
      <c r="AR110" s="131">
        <f>Seniori!AR80</f>
        <v>0</v>
      </c>
      <c r="AS110" s="131">
        <f>Seniori!AS80</f>
        <v>0</v>
      </c>
      <c r="AT110" s="131">
        <f>Seniori!AT80</f>
        <v>0</v>
      </c>
      <c r="AU110" s="131">
        <f>Seniori!AU80</f>
        <v>0</v>
      </c>
      <c r="AV110" s="131">
        <f>Seniori!AV80</f>
        <v>0</v>
      </c>
      <c r="AW110" s="131">
        <f>Seniori!AW80</f>
        <v>0</v>
      </c>
      <c r="AX110" s="131">
        <f>Seniori!AX80</f>
        <v>0</v>
      </c>
      <c r="AY110" s="131">
        <f>Seniori!AY80</f>
        <v>0</v>
      </c>
      <c r="AZ110" s="131">
        <f>Seniori!AZ80</f>
        <v>0</v>
      </c>
      <c r="BA110" s="131">
        <f>Seniori!BA80</f>
        <v>0</v>
      </c>
      <c r="BB110" s="131">
        <f>Seniori!BB80</f>
        <v>0</v>
      </c>
      <c r="BC110" s="131">
        <f>Seniori!BC80</f>
        <v>0</v>
      </c>
      <c r="BD110" s="131">
        <f>Seniori!BD80</f>
        <v>0</v>
      </c>
      <c r="BE110" s="131">
        <f>Seniori!BE80</f>
        <v>0</v>
      </c>
      <c r="BF110" s="131">
        <f>Seniori!BF80</f>
        <v>0</v>
      </c>
      <c r="BG110" s="131">
        <f>Seniori!BG80</f>
        <v>0</v>
      </c>
      <c r="BH110" s="131">
        <f>Seniori!BH80</f>
        <v>0</v>
      </c>
      <c r="BI110" s="131">
        <f>Seniori!BI80</f>
        <v>0</v>
      </c>
      <c r="BJ110" s="131">
        <f>Seniori!BJ80</f>
        <v>0</v>
      </c>
      <c r="BK110" s="131">
        <f>Seniori!BK80</f>
        <v>0</v>
      </c>
      <c r="BL110" s="131">
        <f>Seniori!BL80</f>
        <v>0</v>
      </c>
      <c r="BM110" s="131">
        <f>Seniori!BM80</f>
        <v>0</v>
      </c>
      <c r="BN110" s="131">
        <f>Seniori!BN80</f>
        <v>0</v>
      </c>
      <c r="BO110" s="131">
        <f>Seniori!BO80</f>
        <v>0</v>
      </c>
      <c r="BP110" s="131">
        <f>Seniori!BP80</f>
        <v>0</v>
      </c>
      <c r="BQ110" s="131">
        <f>Seniori!BQ80</f>
        <v>0</v>
      </c>
      <c r="BR110" s="131">
        <f>Seniori!BR80</f>
        <v>0</v>
      </c>
      <c r="BS110" s="131">
        <f>Seniori!BS80</f>
        <v>0</v>
      </c>
      <c r="BT110" s="131">
        <f>Seniori!BT80</f>
        <v>0</v>
      </c>
      <c r="BU110" s="131">
        <f>Seniori!BU80</f>
        <v>0</v>
      </c>
      <c r="BV110" s="131">
        <f>Seniori!BV80</f>
        <v>0</v>
      </c>
      <c r="BW110" s="131">
        <f>Seniori!BW80</f>
        <v>0</v>
      </c>
      <c r="BX110" s="131">
        <f>Seniori!BX80</f>
        <v>0</v>
      </c>
      <c r="BY110" s="131">
        <f>Seniori!BY80</f>
        <v>0</v>
      </c>
      <c r="BZ110" s="131">
        <f>Seniori!BZ80</f>
        <v>0</v>
      </c>
      <c r="CA110" s="131">
        <f>Seniori!CA80</f>
        <v>0</v>
      </c>
      <c r="CB110" s="131">
        <f>Seniori!CB80</f>
        <v>0</v>
      </c>
      <c r="CC110" s="131">
        <f>Seniori!CC80</f>
        <v>0</v>
      </c>
      <c r="CD110" s="131">
        <f>Seniori!CD80</f>
        <v>0</v>
      </c>
      <c r="CE110" s="131">
        <f>Seniori!CE80</f>
        <v>0</v>
      </c>
      <c r="CF110" s="131">
        <f>Seniori!CF80</f>
        <v>0</v>
      </c>
      <c r="CG110" s="131">
        <f>Seniori!CG80</f>
        <v>0</v>
      </c>
      <c r="CH110" s="131">
        <f>Seniori!CH80</f>
        <v>0</v>
      </c>
      <c r="CI110" s="131">
        <f>Seniori!CI80</f>
        <v>0</v>
      </c>
      <c r="CJ110" s="131">
        <f>Seniori!CJ80</f>
        <v>0</v>
      </c>
      <c r="CK110" s="131">
        <f>Seniori!CK80</f>
        <v>0</v>
      </c>
      <c r="CL110" s="131">
        <f>Seniori!CL80</f>
        <v>0</v>
      </c>
      <c r="CM110" s="131">
        <f>Seniori!CM80</f>
        <v>0</v>
      </c>
      <c r="CN110" s="131">
        <f>Seniori!CN80</f>
        <v>0</v>
      </c>
      <c r="CO110" s="131">
        <f>Seniori!CO80</f>
        <v>0</v>
      </c>
      <c r="CP110" s="131">
        <f>Seniori!CP80</f>
        <v>0</v>
      </c>
      <c r="CQ110" s="131">
        <f>Seniori!CQ80</f>
        <v>0</v>
      </c>
      <c r="CR110" s="131">
        <f>Seniori!CR80</f>
        <v>0</v>
      </c>
      <c r="CS110" s="131">
        <f>Seniori!CS80</f>
        <v>0</v>
      </c>
      <c r="CT110" s="131">
        <f>Seniori!CT80</f>
        <v>0</v>
      </c>
      <c r="CU110" s="131">
        <f>Seniori!CU80</f>
        <v>0</v>
      </c>
      <c r="CV110" s="131">
        <f>Seniori!CV80</f>
        <v>0</v>
      </c>
      <c r="CW110" s="131">
        <f>Seniori!CW80</f>
        <v>0</v>
      </c>
      <c r="CX110" s="131">
        <f>Seniori!CX80</f>
        <v>0</v>
      </c>
      <c r="CY110" s="131">
        <f>Seniori!CY80</f>
        <v>0</v>
      </c>
      <c r="CZ110" s="131">
        <f>Seniori!CZ80</f>
        <v>0</v>
      </c>
      <c r="DA110" s="131">
        <f>Seniori!DA80</f>
        <v>0</v>
      </c>
      <c r="DB110" s="131">
        <f>Seniori!DB80</f>
        <v>0</v>
      </c>
      <c r="DC110" s="131">
        <f>Seniori!DC80</f>
        <v>0</v>
      </c>
      <c r="DD110" s="131">
        <f>Seniori!DD80</f>
        <v>0</v>
      </c>
      <c r="DE110" s="131">
        <f>Seniori!DE80</f>
        <v>0</v>
      </c>
      <c r="DF110" s="131">
        <f>Seniori!DF80</f>
        <v>0</v>
      </c>
      <c r="DG110" s="131">
        <f>Seniori!DG80</f>
        <v>0</v>
      </c>
      <c r="DH110" s="131">
        <f>Seniori!DH80</f>
        <v>0</v>
      </c>
      <c r="DI110" s="131">
        <f>Seniori!DI80</f>
        <v>0</v>
      </c>
      <c r="DJ110" s="131">
        <f>Seniori!DJ80</f>
        <v>0</v>
      </c>
      <c r="DK110" s="131">
        <f>Seniori!DK80</f>
        <v>0</v>
      </c>
      <c r="DL110" s="131">
        <f>Seniori!DL80</f>
        <v>0</v>
      </c>
      <c r="DM110" s="131">
        <f>Seniori!DM80</f>
        <v>0</v>
      </c>
      <c r="DN110" s="131">
        <f>Seniori!DN80</f>
        <v>0</v>
      </c>
      <c r="DO110" s="131">
        <f>Seniori!DO80</f>
        <v>0</v>
      </c>
      <c r="DP110" s="131">
        <f>Seniori!DP80</f>
        <v>0</v>
      </c>
      <c r="DQ110" s="131">
        <f>Seniori!DQ80</f>
        <v>0</v>
      </c>
      <c r="DR110" s="131">
        <f>Seniori!DR80</f>
        <v>0</v>
      </c>
      <c r="DS110" s="131">
        <f>Seniori!DS80</f>
        <v>0</v>
      </c>
      <c r="DT110" s="131">
        <f>Seniori!DT80</f>
        <v>0</v>
      </c>
      <c r="DU110" s="131">
        <f>Seniori!DU80</f>
        <v>0</v>
      </c>
      <c r="DV110" s="131">
        <f>Seniori!DV80</f>
        <v>0</v>
      </c>
      <c r="DW110" s="131">
        <f>Seniori!DW80</f>
        <v>0</v>
      </c>
      <c r="DX110" s="131">
        <f>Seniori!DX80</f>
        <v>0</v>
      </c>
      <c r="DY110" s="131">
        <f>Seniori!DY80</f>
        <v>0</v>
      </c>
      <c r="DZ110" s="131">
        <f>Seniori!DZ80</f>
        <v>0</v>
      </c>
      <c r="EA110" s="131">
        <f>Seniori!EA80</f>
        <v>0</v>
      </c>
      <c r="EB110" s="131">
        <f>Seniori!EB80</f>
        <v>0</v>
      </c>
      <c r="EC110" s="131">
        <f>Seniori!EC80</f>
        <v>0</v>
      </c>
      <c r="ED110" s="131">
        <f>Seniori!ED80</f>
        <v>0</v>
      </c>
      <c r="EE110" s="131">
        <f>Seniori!EE80</f>
        <v>0</v>
      </c>
      <c r="EF110" s="131">
        <f>Seniori!EF80</f>
        <v>0</v>
      </c>
      <c r="EG110" s="131">
        <f>Seniori!EG80</f>
        <v>0</v>
      </c>
      <c r="EH110" s="131">
        <f>Seniori!EH80</f>
        <v>0</v>
      </c>
      <c r="EI110" s="131">
        <f>Seniori!EI80</f>
        <v>0</v>
      </c>
      <c r="EJ110" s="131">
        <f>Seniori!EJ80</f>
        <v>0</v>
      </c>
      <c r="EK110" s="131">
        <f>Seniori!EK80</f>
        <v>0</v>
      </c>
      <c r="EL110" s="131">
        <f>Seniori!EL80</f>
        <v>0</v>
      </c>
      <c r="EM110" s="131">
        <f>Seniori!EM80</f>
        <v>0</v>
      </c>
      <c r="EN110" s="131">
        <f>Seniori!EN80</f>
        <v>0</v>
      </c>
      <c r="EO110" s="131">
        <f>Seniori!EO80</f>
        <v>0</v>
      </c>
      <c r="EP110" s="131">
        <f>Seniori!EP80</f>
        <v>0</v>
      </c>
      <c r="EQ110" s="131">
        <f>Seniori!EQ80</f>
        <v>0</v>
      </c>
      <c r="ER110" s="131">
        <f>Seniori!ER80</f>
        <v>0</v>
      </c>
      <c r="ES110" s="131">
        <f>Seniori!ES80</f>
        <v>0</v>
      </c>
      <c r="ET110" s="131">
        <f>Seniori!ET80</f>
        <v>0</v>
      </c>
      <c r="EU110" s="131">
        <f>Seniori!EU80</f>
        <v>0</v>
      </c>
      <c r="EV110" s="131">
        <f>Seniori!EV80</f>
        <v>0</v>
      </c>
      <c r="EW110" s="131">
        <f>Seniori!EW80</f>
        <v>0</v>
      </c>
      <c r="EX110" s="131">
        <f>Seniori!EX80</f>
        <v>0</v>
      </c>
      <c r="EY110" s="131">
        <f>Seniori!EY80</f>
        <v>0</v>
      </c>
      <c r="EZ110" s="131">
        <f>Seniori!EZ80</f>
        <v>0</v>
      </c>
      <c r="FA110" s="131">
        <f>Seniori!FA80</f>
        <v>0</v>
      </c>
      <c r="FB110" s="131">
        <f>Seniori!FB80</f>
        <v>0</v>
      </c>
      <c r="FC110" s="131">
        <f>Seniori!FC80</f>
        <v>0</v>
      </c>
      <c r="FD110" s="131">
        <f>Seniori!FD80</f>
        <v>0</v>
      </c>
      <c r="FE110" s="131">
        <f>Seniori!FE80</f>
        <v>0</v>
      </c>
      <c r="FF110" s="131">
        <f>Seniori!FF80</f>
        <v>0</v>
      </c>
      <c r="FG110" s="131">
        <f>Seniori!FG80</f>
        <v>0</v>
      </c>
      <c r="FH110" s="131">
        <f>Seniori!FH80</f>
        <v>0</v>
      </c>
      <c r="FI110" s="131">
        <f>Seniori!FI80</f>
        <v>0</v>
      </c>
      <c r="FJ110" s="131">
        <f>Seniori!FJ80</f>
        <v>0</v>
      </c>
      <c r="FK110" s="131">
        <f>Seniori!FK80</f>
        <v>0</v>
      </c>
      <c r="FL110" s="131">
        <f>Seniori!FL80</f>
        <v>0</v>
      </c>
      <c r="FM110" s="131">
        <f>Seniori!FM80</f>
        <v>0</v>
      </c>
      <c r="FN110" s="131">
        <f>Seniori!FN80</f>
        <v>0</v>
      </c>
      <c r="FO110" s="131">
        <f>Seniori!FO80</f>
        <v>0</v>
      </c>
      <c r="FP110" s="131">
        <f>Seniori!FP80</f>
        <v>0</v>
      </c>
      <c r="FQ110" s="131">
        <f>Seniori!FQ80</f>
        <v>0</v>
      </c>
      <c r="FR110" s="131">
        <f>Seniori!FR80</f>
        <v>0</v>
      </c>
      <c r="FS110" s="131">
        <f>Seniori!FS80</f>
        <v>0</v>
      </c>
      <c r="FT110" s="131">
        <f>Seniori!FT80</f>
        <v>0</v>
      </c>
      <c r="FU110" s="131">
        <f>Seniori!FU80</f>
        <v>0</v>
      </c>
      <c r="FV110" s="131">
        <f>Seniori!FV80</f>
        <v>0</v>
      </c>
      <c r="FW110" s="131">
        <f>Seniori!FW80</f>
        <v>0</v>
      </c>
      <c r="FX110" s="131">
        <f>Seniori!FX80</f>
        <v>0</v>
      </c>
      <c r="FY110" s="131">
        <f>Seniori!FY80</f>
        <v>0</v>
      </c>
      <c r="FZ110" s="131">
        <f>Seniori!FZ80</f>
        <v>0</v>
      </c>
      <c r="GA110" s="131">
        <f>Seniori!GA80</f>
        <v>0</v>
      </c>
      <c r="GB110" s="131">
        <f>Seniori!GB80</f>
        <v>0</v>
      </c>
      <c r="GC110" s="131">
        <f>Seniori!GC80</f>
        <v>0</v>
      </c>
      <c r="GD110" s="131">
        <f>Seniori!GD80</f>
        <v>0</v>
      </c>
      <c r="GE110" s="131">
        <f>Seniori!GE80</f>
        <v>0</v>
      </c>
      <c r="GF110" s="131">
        <f>Seniori!GF80</f>
        <v>0</v>
      </c>
      <c r="GG110" s="131">
        <f>Seniori!GG80</f>
        <v>0</v>
      </c>
      <c r="GH110" s="131">
        <f>Seniori!GH80</f>
        <v>0</v>
      </c>
      <c r="GI110" s="131">
        <f>Seniori!GI80</f>
        <v>1</v>
      </c>
      <c r="GJ110" s="131">
        <f>Seniori!GJ80</f>
        <v>3</v>
      </c>
      <c r="GK110" s="131">
        <f>Seniori!GK80</f>
        <v>0</v>
      </c>
      <c r="GL110" s="131">
        <f>Seniori!GL80</f>
        <v>0</v>
      </c>
      <c r="GM110" s="131">
        <f>Seniori!GM80</f>
        <v>0</v>
      </c>
      <c r="GN110" s="131">
        <f>Seniori!GN80</f>
        <v>0</v>
      </c>
      <c r="GO110" s="131">
        <f>Seniori!GO80</f>
        <v>0</v>
      </c>
      <c r="GP110" s="131">
        <f>Seniori!GP80</f>
        <v>0</v>
      </c>
      <c r="GQ110" s="131">
        <f>Seniori!GQ80</f>
        <v>0</v>
      </c>
      <c r="GR110" s="131">
        <f>Seniori!GR80</f>
        <v>0</v>
      </c>
      <c r="GS110" s="131">
        <f>Seniori!GS80</f>
        <v>0</v>
      </c>
      <c r="GT110" s="131">
        <f>Seniori!GT80</f>
        <v>0</v>
      </c>
      <c r="GU110" s="131">
        <f>Seniori!GU80</f>
        <v>0</v>
      </c>
      <c r="GV110" s="131">
        <f>Seniori!GV80</f>
        <v>0</v>
      </c>
      <c r="GW110" s="131">
        <f>Seniori!GW80</f>
        <v>0</v>
      </c>
      <c r="GX110" s="131">
        <f>Seniori!GX80</f>
        <v>0</v>
      </c>
      <c r="GY110" s="131">
        <f>Seniori!GY80</f>
        <v>0</v>
      </c>
      <c r="GZ110" s="131">
        <f>Seniori!GZ80</f>
        <v>0</v>
      </c>
      <c r="HA110" s="131">
        <f>Seniori!HA80</f>
        <v>0</v>
      </c>
      <c r="HB110" s="131">
        <f>Seniori!HB80</f>
        <v>0</v>
      </c>
      <c r="HC110" s="131">
        <f>Seniori!HC80</f>
        <v>0</v>
      </c>
      <c r="HD110" s="131">
        <f>Seniori!HD80</f>
        <v>0</v>
      </c>
      <c r="HE110" s="131">
        <f>Seniori!HE80</f>
        <v>0</v>
      </c>
      <c r="HF110" s="131">
        <f>Seniori!HF80</f>
        <v>0</v>
      </c>
      <c r="HG110" s="131">
        <f>Seniori!HG80</f>
        <v>0</v>
      </c>
      <c r="HH110" s="131">
        <f>Seniori!HH80</f>
        <v>0</v>
      </c>
      <c r="HI110" s="131">
        <f>Seniori!HI80</f>
        <v>0</v>
      </c>
      <c r="HJ110" s="131">
        <f>Seniori!HJ80</f>
        <v>0</v>
      </c>
      <c r="HK110" s="131">
        <f>Seniori!HK80</f>
        <v>0</v>
      </c>
      <c r="HL110" s="131">
        <f>Seniori!HL80</f>
        <v>0</v>
      </c>
      <c r="HM110" s="131">
        <f>Seniori!HM80</f>
        <v>0</v>
      </c>
      <c r="HN110" s="131">
        <f>Seniori!HN80</f>
        <v>0</v>
      </c>
      <c r="HO110" s="131">
        <f>Seniori!HO80</f>
        <v>0</v>
      </c>
      <c r="HP110" s="131">
        <f>Seniori!HP80</f>
        <v>0</v>
      </c>
      <c r="HQ110" s="131">
        <f>Seniori!HQ80</f>
        <v>0</v>
      </c>
      <c r="HR110" s="131">
        <f>Seniori!HR80</f>
        <v>0</v>
      </c>
      <c r="HS110" s="131">
        <f>Seniori!HS80</f>
        <v>0</v>
      </c>
      <c r="HT110" s="131">
        <f>Seniori!HT80</f>
        <v>0</v>
      </c>
      <c r="HU110" s="131">
        <f>Seniori!HU80</f>
        <v>0</v>
      </c>
      <c r="HV110" s="131">
        <f>Seniori!HV80</f>
        <v>0</v>
      </c>
      <c r="HW110" s="131">
        <f>Seniori!HW80</f>
        <v>0</v>
      </c>
      <c r="HX110" s="131">
        <f>Seniori!HX80</f>
        <v>0</v>
      </c>
      <c r="HY110" s="131">
        <f>Seniori!HY80</f>
        <v>0</v>
      </c>
      <c r="HZ110" s="131">
        <f>Seniori!HZ80</f>
        <v>0</v>
      </c>
      <c r="IA110" s="131">
        <f>Seniori!IA80</f>
        <v>0</v>
      </c>
      <c r="IB110" s="131">
        <f>Seniori!IB80</f>
        <v>0</v>
      </c>
      <c r="IC110" s="131">
        <f>Seniori!IC80</f>
        <v>0</v>
      </c>
      <c r="ID110" s="131">
        <f>Seniori!ID80</f>
        <v>0</v>
      </c>
      <c r="IE110" s="131">
        <f>Seniori!IE80</f>
        <v>0</v>
      </c>
      <c r="IF110" s="131">
        <f>Seniori!IF80</f>
        <v>0</v>
      </c>
      <c r="IG110" s="131">
        <f>Seniori!IG80</f>
        <v>0</v>
      </c>
      <c r="IH110" s="131">
        <f>Seniori!IH80</f>
        <v>0</v>
      </c>
      <c r="II110" s="131">
        <f>Seniori!II80</f>
        <v>0</v>
      </c>
      <c r="IJ110" s="131">
        <f>Seniori!IJ80</f>
        <v>0</v>
      </c>
      <c r="IK110" s="131">
        <f>Seniori!IK80</f>
        <v>0</v>
      </c>
      <c r="IL110" s="131">
        <f>Seniori!IL80</f>
        <v>0</v>
      </c>
      <c r="IM110" s="131">
        <f>Seniori!IM80</f>
        <v>0</v>
      </c>
      <c r="IN110" s="131">
        <f>Seniori!IN80</f>
        <v>0</v>
      </c>
      <c r="IO110" s="131">
        <f>Seniori!IO80</f>
        <v>0</v>
      </c>
      <c r="IP110" s="131">
        <f>Seniori!IP80</f>
        <v>0</v>
      </c>
      <c r="IQ110" s="131">
        <f>Seniori!IQ80</f>
        <v>0</v>
      </c>
      <c r="IR110" s="131">
        <f>Seniori!IR80</f>
        <v>0</v>
      </c>
      <c r="IS110" s="131">
        <f>Seniori!IS80</f>
        <v>0</v>
      </c>
      <c r="IT110" s="131">
        <f>Seniori!IT80</f>
        <v>0</v>
      </c>
      <c r="IU110" s="131">
        <f>Seniori!IU80</f>
        <v>0</v>
      </c>
      <c r="IV110" s="131">
        <f>Seniori!IV80</f>
        <v>0</v>
      </c>
      <c r="IW110" s="131">
        <f>Seniori!IW80</f>
        <v>0</v>
      </c>
      <c r="IX110" s="131">
        <f>Seniori!IX80</f>
        <v>0</v>
      </c>
      <c r="IY110" s="131">
        <f>Seniori!IY80</f>
        <v>0</v>
      </c>
      <c r="IZ110" s="131">
        <f>Seniori!IZ80</f>
        <v>0</v>
      </c>
      <c r="JA110" s="131">
        <f>Seniori!JA80</f>
        <v>0</v>
      </c>
      <c r="JB110" s="131">
        <f>Seniori!JB80</f>
        <v>0</v>
      </c>
      <c r="JC110" s="131">
        <f>Seniori!JC80</f>
        <v>0</v>
      </c>
      <c r="JD110" s="131">
        <f>Seniori!JD80</f>
        <v>0</v>
      </c>
      <c r="JE110" s="131">
        <f>Seniori!JE80</f>
        <v>0</v>
      </c>
      <c r="JF110" s="131">
        <f>Seniori!JF80</f>
        <v>0</v>
      </c>
      <c r="JG110" s="131">
        <f>Seniori!JG80</f>
        <v>0</v>
      </c>
      <c r="JH110" s="131">
        <f>Seniori!JH80</f>
        <v>0</v>
      </c>
      <c r="JI110" s="131">
        <f>Seniori!JI80</f>
        <v>0</v>
      </c>
      <c r="JJ110" s="131">
        <f>Seniori!JJ80</f>
        <v>0</v>
      </c>
      <c r="JK110" s="131">
        <f>Seniori!JK80</f>
        <v>0</v>
      </c>
      <c r="JL110" s="131">
        <f>Seniori!JL80</f>
        <v>0</v>
      </c>
      <c r="JM110" s="131">
        <f>Seniori!JM80</f>
        <v>0</v>
      </c>
      <c r="JN110" s="131">
        <f>Seniori!JN80</f>
        <v>0</v>
      </c>
      <c r="JO110" s="131">
        <f>Seniori!JO80</f>
        <v>0</v>
      </c>
      <c r="JP110" s="131">
        <f>Seniori!JP80</f>
        <v>0</v>
      </c>
      <c r="JQ110" s="131">
        <f>Seniori!JQ80</f>
        <v>0</v>
      </c>
      <c r="JR110" s="131">
        <f>Seniori!JR80</f>
        <v>0</v>
      </c>
      <c r="JS110" s="131">
        <f>Seniori!JS80</f>
        <v>0</v>
      </c>
      <c r="JT110" s="131">
        <f>Seniori!JT80</f>
        <v>0</v>
      </c>
      <c r="JU110" s="131">
        <f>Seniori!JU80</f>
        <v>0</v>
      </c>
      <c r="JV110" s="131">
        <f>Seniori!JV80</f>
        <v>0</v>
      </c>
      <c r="JW110" s="131">
        <f>Seniori!JW80</f>
        <v>0</v>
      </c>
      <c r="JX110" s="131">
        <f>Seniori!JX80</f>
        <v>0</v>
      </c>
      <c r="JY110" s="131">
        <f>Seniori!JY80</f>
        <v>0</v>
      </c>
      <c r="JZ110" s="131">
        <f>Seniori!JZ80</f>
        <v>0</v>
      </c>
      <c r="KA110" s="131">
        <f>Seniori!KA80</f>
        <v>0</v>
      </c>
      <c r="KB110" s="131">
        <f>Seniori!KB80</f>
        <v>0</v>
      </c>
      <c r="KC110" s="131">
        <f>Seniori!KC80</f>
        <v>0</v>
      </c>
      <c r="KD110" s="131">
        <f>Seniori!KD80</f>
        <v>0</v>
      </c>
      <c r="KE110" s="131">
        <f>Seniori!KE80</f>
        <v>0</v>
      </c>
      <c r="KF110" s="131">
        <f>Seniori!KF80</f>
        <v>0</v>
      </c>
      <c r="KG110" s="131">
        <f>Seniori!KG80</f>
        <v>0</v>
      </c>
      <c r="KH110" s="131">
        <f>Seniori!KH80</f>
        <v>0</v>
      </c>
      <c r="KI110" s="131">
        <f>Seniori!KI80</f>
        <v>0</v>
      </c>
      <c r="KJ110" s="131">
        <f>Seniori!KJ80</f>
        <v>0</v>
      </c>
      <c r="KK110" s="131">
        <f>Seniori!KK80</f>
        <v>0</v>
      </c>
      <c r="KL110" s="131">
        <f>Seniori!KL80</f>
        <v>0</v>
      </c>
      <c r="KM110" s="131">
        <f>Seniori!KM80</f>
        <v>0</v>
      </c>
      <c r="KN110" s="131">
        <f>Seniori!KN80</f>
        <v>0</v>
      </c>
      <c r="KO110" s="131">
        <f>Seniori!KO80</f>
        <v>0</v>
      </c>
      <c r="KP110" s="131">
        <f>Seniori!KP80</f>
        <v>0</v>
      </c>
      <c r="KQ110" s="131">
        <f>Seniori!KQ80</f>
        <v>0</v>
      </c>
      <c r="KR110" s="131">
        <f>Seniori!KR80</f>
        <v>0</v>
      </c>
      <c r="KS110" s="131">
        <f>Seniori!KS80</f>
        <v>0</v>
      </c>
      <c r="KT110" s="131">
        <f>Seniori!KT80</f>
        <v>0</v>
      </c>
      <c r="KU110" s="131">
        <f>Seniori!KU80</f>
        <v>0</v>
      </c>
      <c r="KV110" s="131">
        <f>Seniori!KV80</f>
        <v>0</v>
      </c>
      <c r="KW110" s="131">
        <f>Seniori!KW80</f>
        <v>0</v>
      </c>
      <c r="KX110" s="131">
        <f>Seniori!KX80</f>
        <v>0</v>
      </c>
      <c r="KY110" s="131">
        <f>Seniori!KY80</f>
        <v>0</v>
      </c>
      <c r="KZ110" s="131">
        <f>Seniori!KZ80</f>
        <v>0</v>
      </c>
      <c r="LA110" s="131">
        <f>Seniori!LA80</f>
        <v>0</v>
      </c>
      <c r="LB110" s="131">
        <f>Seniori!LB80</f>
        <v>2</v>
      </c>
      <c r="LC110" s="131">
        <f>Seniori!LC80</f>
        <v>0</v>
      </c>
      <c r="LD110" s="131">
        <f>Seniori!LD80</f>
        <v>0</v>
      </c>
      <c r="LE110" s="131">
        <f>Seniori!LE80</f>
        <v>0</v>
      </c>
      <c r="LF110" s="131" t="str">
        <f>Seniori!LF80</f>
        <v>x</v>
      </c>
      <c r="LG110" s="131">
        <f>Seniori!LG80</f>
        <v>0</v>
      </c>
      <c r="LH110" s="131">
        <f>Seniori!LH80</f>
        <v>0</v>
      </c>
      <c r="LI110" s="131">
        <f>Seniori!LI80</f>
        <v>0</v>
      </c>
      <c r="LJ110" s="131">
        <f>Seniori!LJ80</f>
        <v>0</v>
      </c>
      <c r="LK110" s="131">
        <f>Seniori!LK80</f>
        <v>0</v>
      </c>
      <c r="LL110" s="131">
        <f>Seniori!LL80</f>
        <v>0</v>
      </c>
      <c r="LM110" s="131">
        <f>Seniori!LM80</f>
        <v>0</v>
      </c>
      <c r="LN110" s="131">
        <f>Seniori!LN80</f>
        <v>0</v>
      </c>
      <c r="LO110" s="131">
        <f>Seniori!LO80</f>
        <v>0</v>
      </c>
      <c r="LP110" s="131">
        <f>Seniori!LP80</f>
        <v>0</v>
      </c>
      <c r="LQ110" s="131">
        <f>Seniori!LQ80</f>
        <v>0</v>
      </c>
      <c r="LR110" s="131">
        <f>Seniori!LR80</f>
        <v>0</v>
      </c>
      <c r="LS110" s="131">
        <f>Seniori!LS80</f>
        <v>0</v>
      </c>
      <c r="LT110" s="131">
        <f>Seniori!LT80</f>
        <v>0</v>
      </c>
      <c r="LU110" s="131">
        <f>Seniori!LU80</f>
        <v>0</v>
      </c>
      <c r="LV110" s="131">
        <f>Seniori!LV80</f>
        <v>0</v>
      </c>
      <c r="LW110" s="131">
        <f>Seniori!LW80</f>
        <v>0</v>
      </c>
      <c r="LX110" s="131">
        <f>Seniori!LX80</f>
        <v>0</v>
      </c>
      <c r="LY110" s="131">
        <f>Seniori!LY80</f>
        <v>0</v>
      </c>
      <c r="LZ110" s="131">
        <f>Seniori!LZ80</f>
        <v>0</v>
      </c>
      <c r="MA110" s="131">
        <f>Seniori!MA80</f>
        <v>0</v>
      </c>
      <c r="MB110" s="131">
        <f>Seniori!MB80</f>
        <v>0</v>
      </c>
      <c r="MC110" s="131">
        <f>Seniori!MC80</f>
        <v>0</v>
      </c>
      <c r="MD110" s="131">
        <f>Seniori!MD80</f>
        <v>0</v>
      </c>
      <c r="ME110" s="131">
        <f>Seniori!ME80</f>
        <v>0</v>
      </c>
    </row>
    <row r="111" spans="1:343" s="1" customFormat="1" ht="18" customHeight="1" x14ac:dyDescent="0.2">
      <c r="A111" s="12">
        <v>94</v>
      </c>
      <c r="B111" s="11" t="s">
        <v>576</v>
      </c>
      <c r="C111" s="1">
        <v>11604</v>
      </c>
      <c r="E111" s="4" t="s">
        <v>575</v>
      </c>
      <c r="F111" s="1">
        <v>6098</v>
      </c>
      <c r="G111" s="9" t="s">
        <v>224</v>
      </c>
      <c r="H111" s="4" t="s">
        <v>560</v>
      </c>
      <c r="I111" s="1">
        <f>SUM(K111:ME111)</f>
        <v>6</v>
      </c>
      <c r="J111" s="39">
        <f>Tabuľka3[[#This Row],[Stĺpec9]]</f>
        <v>6</v>
      </c>
      <c r="K111" s="131">
        <f>'Mladí jazdci'!K16</f>
        <v>0</v>
      </c>
      <c r="L111" s="131">
        <f>'Mladí jazdci'!L16</f>
        <v>0</v>
      </c>
      <c r="M111" s="131">
        <f>'Mladí jazdci'!M16</f>
        <v>0</v>
      </c>
      <c r="N111" s="131">
        <f>'Mladí jazdci'!N16</f>
        <v>0</v>
      </c>
      <c r="O111" s="131">
        <f>'Mladí jazdci'!O16</f>
        <v>0</v>
      </c>
      <c r="P111" s="131">
        <f>'Mladí jazdci'!P16</f>
        <v>0</v>
      </c>
      <c r="Q111" s="131">
        <f>'Mladí jazdci'!Q16</f>
        <v>0</v>
      </c>
      <c r="R111" s="131">
        <f>'Mladí jazdci'!R16</f>
        <v>0</v>
      </c>
      <c r="S111" s="131">
        <f>'Mladí jazdci'!S16</f>
        <v>0</v>
      </c>
      <c r="T111" s="131">
        <f>'Mladí jazdci'!T16</f>
        <v>0</v>
      </c>
      <c r="U111" s="131">
        <f>'Mladí jazdci'!U16</f>
        <v>0</v>
      </c>
      <c r="V111" s="131">
        <f>'Mladí jazdci'!V16</f>
        <v>0</v>
      </c>
      <c r="W111" s="131">
        <f>'Mladí jazdci'!W16</f>
        <v>0</v>
      </c>
      <c r="X111" s="131">
        <f>'Mladí jazdci'!X16</f>
        <v>0</v>
      </c>
      <c r="Y111" s="131">
        <f>'Mladí jazdci'!Y16</f>
        <v>0</v>
      </c>
      <c r="Z111" s="131">
        <f>'Mladí jazdci'!Z16</f>
        <v>0</v>
      </c>
      <c r="AA111" s="131">
        <f>'Mladí jazdci'!AA16</f>
        <v>0</v>
      </c>
      <c r="AB111" s="131">
        <f>'Mladí jazdci'!AB16</f>
        <v>0</v>
      </c>
      <c r="AC111" s="131">
        <f>'Mladí jazdci'!AC16</f>
        <v>0</v>
      </c>
      <c r="AD111" s="131">
        <f>'Mladí jazdci'!AD16</f>
        <v>0</v>
      </c>
      <c r="AE111" s="131">
        <f>'Mladí jazdci'!AE16</f>
        <v>0</v>
      </c>
      <c r="AF111" s="131">
        <f>'Mladí jazdci'!AF16</f>
        <v>0</v>
      </c>
      <c r="AG111" s="131">
        <f>'Mladí jazdci'!AG16</f>
        <v>0</v>
      </c>
      <c r="AH111" s="131">
        <f>'Mladí jazdci'!AH16</f>
        <v>0</v>
      </c>
      <c r="AI111" s="131">
        <f>'Mladí jazdci'!AI16</f>
        <v>0</v>
      </c>
      <c r="AJ111" s="131">
        <f>'Mladí jazdci'!AJ16</f>
        <v>0</v>
      </c>
      <c r="AK111" s="131">
        <f>'Mladí jazdci'!AK16</f>
        <v>0</v>
      </c>
      <c r="AL111" s="131">
        <f>'Mladí jazdci'!AL16</f>
        <v>0</v>
      </c>
      <c r="AM111" s="131">
        <f>'Mladí jazdci'!AM16</f>
        <v>0</v>
      </c>
      <c r="AN111" s="131">
        <f>'Mladí jazdci'!AN16</f>
        <v>0</v>
      </c>
      <c r="AO111" s="131">
        <f>'Mladí jazdci'!AO16</f>
        <v>0</v>
      </c>
      <c r="AP111" s="131">
        <f>'Mladí jazdci'!AP16</f>
        <v>0</v>
      </c>
      <c r="AQ111" s="131">
        <f>'Mladí jazdci'!AQ16</f>
        <v>0</v>
      </c>
      <c r="AR111" s="131">
        <f>'Mladí jazdci'!AR16</f>
        <v>0</v>
      </c>
      <c r="AS111" s="131">
        <f>'Mladí jazdci'!AS16</f>
        <v>0</v>
      </c>
      <c r="AT111" s="131">
        <f>'Mladí jazdci'!AT16</f>
        <v>0</v>
      </c>
      <c r="AU111" s="131">
        <f>'Mladí jazdci'!AU16</f>
        <v>0</v>
      </c>
      <c r="AV111" s="131">
        <f>'Mladí jazdci'!AV16</f>
        <v>0</v>
      </c>
      <c r="AW111" s="131">
        <f>'Mladí jazdci'!AW16</f>
        <v>0</v>
      </c>
      <c r="AX111" s="131">
        <f>'Mladí jazdci'!AX16</f>
        <v>0</v>
      </c>
      <c r="AY111" s="131">
        <f>'Mladí jazdci'!AY16</f>
        <v>0</v>
      </c>
      <c r="AZ111" s="131">
        <f>'Mladí jazdci'!AZ16</f>
        <v>0</v>
      </c>
      <c r="BA111" s="131">
        <f>'Mladí jazdci'!BA16</f>
        <v>0</v>
      </c>
      <c r="BB111" s="131">
        <f>'Mladí jazdci'!BB16</f>
        <v>0</v>
      </c>
      <c r="BC111" s="131">
        <f>'Mladí jazdci'!BC16</f>
        <v>0</v>
      </c>
      <c r="BD111" s="131">
        <f>'Mladí jazdci'!BD16</f>
        <v>0</v>
      </c>
      <c r="BE111" s="131">
        <f>'Mladí jazdci'!BE16</f>
        <v>0</v>
      </c>
      <c r="BF111" s="131">
        <f>'Mladí jazdci'!BF16</f>
        <v>0</v>
      </c>
      <c r="BG111" s="131">
        <f>'Mladí jazdci'!BG16</f>
        <v>0</v>
      </c>
      <c r="BH111" s="131">
        <f>'Mladí jazdci'!BH16</f>
        <v>0</v>
      </c>
      <c r="BI111" s="131">
        <f>'Mladí jazdci'!BI16</f>
        <v>0</v>
      </c>
      <c r="BJ111" s="131">
        <f>'Mladí jazdci'!BJ16</f>
        <v>0</v>
      </c>
      <c r="BK111" s="131">
        <f>'Mladí jazdci'!BK16</f>
        <v>0</v>
      </c>
      <c r="BL111" s="131">
        <f>'Mladí jazdci'!BL16</f>
        <v>0</v>
      </c>
      <c r="BM111" s="131">
        <f>'Mladí jazdci'!BM16</f>
        <v>0</v>
      </c>
      <c r="BN111" s="131">
        <f>'Mladí jazdci'!BN16</f>
        <v>0</v>
      </c>
      <c r="BO111" s="131">
        <f>'Mladí jazdci'!BO16</f>
        <v>0</v>
      </c>
      <c r="BP111" s="131">
        <f>'Mladí jazdci'!BP16</f>
        <v>0</v>
      </c>
      <c r="BQ111" s="131">
        <f>'Mladí jazdci'!BQ16</f>
        <v>0</v>
      </c>
      <c r="BR111" s="131">
        <f>'Mladí jazdci'!BR16</f>
        <v>0</v>
      </c>
      <c r="BS111" s="131">
        <f>'Mladí jazdci'!BS16</f>
        <v>0</v>
      </c>
      <c r="BT111" s="131">
        <f>'Mladí jazdci'!BT16</f>
        <v>0</v>
      </c>
      <c r="BU111" s="131">
        <f>'Mladí jazdci'!BU16</f>
        <v>0</v>
      </c>
      <c r="BV111" s="131">
        <f>'Mladí jazdci'!BV16</f>
        <v>0</v>
      </c>
      <c r="BW111" s="131">
        <f>'Mladí jazdci'!BW16</f>
        <v>0</v>
      </c>
      <c r="BX111" s="131">
        <f>'Mladí jazdci'!BX16</f>
        <v>0</v>
      </c>
      <c r="BY111" s="131">
        <f>'Mladí jazdci'!BY16</f>
        <v>0</v>
      </c>
      <c r="BZ111" s="131">
        <f>'Mladí jazdci'!BZ16</f>
        <v>0</v>
      </c>
      <c r="CA111" s="131">
        <f>'Mladí jazdci'!CA16</f>
        <v>0</v>
      </c>
      <c r="CB111" s="131">
        <f>'Mladí jazdci'!CB16</f>
        <v>0</v>
      </c>
      <c r="CC111" s="131">
        <f>'Mladí jazdci'!CC16</f>
        <v>0</v>
      </c>
      <c r="CD111" s="131">
        <f>'Mladí jazdci'!CD16</f>
        <v>0</v>
      </c>
      <c r="CE111" s="131">
        <f>'Mladí jazdci'!CE16</f>
        <v>0</v>
      </c>
      <c r="CF111" s="131">
        <f>'Mladí jazdci'!CF16</f>
        <v>0</v>
      </c>
      <c r="CG111" s="131">
        <f>'Mladí jazdci'!CG16</f>
        <v>0</v>
      </c>
      <c r="CH111" s="131">
        <f>'Mladí jazdci'!CH16</f>
        <v>0</v>
      </c>
      <c r="CI111" s="131">
        <f>'Mladí jazdci'!CI16</f>
        <v>0</v>
      </c>
      <c r="CJ111" s="131">
        <f>'Mladí jazdci'!CJ16</f>
        <v>0</v>
      </c>
      <c r="CK111" s="131">
        <f>'Mladí jazdci'!CK16</f>
        <v>0</v>
      </c>
      <c r="CL111" s="131">
        <f>'Mladí jazdci'!CL16</f>
        <v>0</v>
      </c>
      <c r="CM111" s="131">
        <f>'Mladí jazdci'!CM16</f>
        <v>0</v>
      </c>
      <c r="CN111" s="131">
        <f>'Mladí jazdci'!CN16</f>
        <v>0</v>
      </c>
      <c r="CO111" s="131">
        <f>'Mladí jazdci'!CO16</f>
        <v>0</v>
      </c>
      <c r="CP111" s="131">
        <f>'Mladí jazdci'!CP16</f>
        <v>0</v>
      </c>
      <c r="CQ111" s="131">
        <f>'Mladí jazdci'!CQ16</f>
        <v>0</v>
      </c>
      <c r="CR111" s="131">
        <f>'Mladí jazdci'!CR16</f>
        <v>0</v>
      </c>
      <c r="CS111" s="131">
        <f>'Mladí jazdci'!CS16</f>
        <v>0</v>
      </c>
      <c r="CT111" s="131">
        <f>'Mladí jazdci'!CT16</f>
        <v>0</v>
      </c>
      <c r="CU111" s="131">
        <f>'Mladí jazdci'!CU16</f>
        <v>0</v>
      </c>
      <c r="CV111" s="131">
        <f>'Mladí jazdci'!CV16</f>
        <v>0</v>
      </c>
      <c r="CW111" s="131">
        <f>'Mladí jazdci'!CW16</f>
        <v>0</v>
      </c>
      <c r="CX111" s="131">
        <f>'Mladí jazdci'!CX16</f>
        <v>0</v>
      </c>
      <c r="CY111" s="131">
        <f>'Mladí jazdci'!CY16</f>
        <v>0</v>
      </c>
      <c r="CZ111" s="131">
        <f>'Mladí jazdci'!CZ16</f>
        <v>0</v>
      </c>
      <c r="DA111" s="131">
        <f>'Mladí jazdci'!DA16</f>
        <v>0</v>
      </c>
      <c r="DB111" s="131">
        <f>'Mladí jazdci'!DB16</f>
        <v>0</v>
      </c>
      <c r="DC111" s="131">
        <f>'Mladí jazdci'!DC16</f>
        <v>0</v>
      </c>
      <c r="DD111" s="131">
        <f>'Mladí jazdci'!DD16</f>
        <v>0</v>
      </c>
      <c r="DE111" s="131">
        <f>'Mladí jazdci'!DE16</f>
        <v>0</v>
      </c>
      <c r="DF111" s="131">
        <f>'Mladí jazdci'!DF16</f>
        <v>0</v>
      </c>
      <c r="DG111" s="131">
        <f>'Mladí jazdci'!DG16</f>
        <v>0</v>
      </c>
      <c r="DH111" s="131">
        <f>'Mladí jazdci'!DH16</f>
        <v>0</v>
      </c>
      <c r="DI111" s="131">
        <f>'Mladí jazdci'!DI16</f>
        <v>0</v>
      </c>
      <c r="DJ111" s="131">
        <f>'Mladí jazdci'!DJ16</f>
        <v>0</v>
      </c>
      <c r="DK111" s="131">
        <f>'Mladí jazdci'!DK16</f>
        <v>0</v>
      </c>
      <c r="DL111" s="131">
        <f>'Mladí jazdci'!DL16</f>
        <v>0</v>
      </c>
      <c r="DM111" s="131">
        <f>'Mladí jazdci'!DM16</f>
        <v>0</v>
      </c>
      <c r="DN111" s="131">
        <f>'Mladí jazdci'!DN16</f>
        <v>0</v>
      </c>
      <c r="DO111" s="131">
        <f>'Mladí jazdci'!DO16</f>
        <v>0</v>
      </c>
      <c r="DP111" s="131">
        <f>'Mladí jazdci'!DP16</f>
        <v>0</v>
      </c>
      <c r="DQ111" s="131">
        <f>'Mladí jazdci'!DQ16</f>
        <v>0</v>
      </c>
      <c r="DR111" s="131">
        <f>'Mladí jazdci'!DR16</f>
        <v>0</v>
      </c>
      <c r="DS111" s="131">
        <f>'Mladí jazdci'!DS16</f>
        <v>0</v>
      </c>
      <c r="DT111" s="131">
        <f>'Mladí jazdci'!DT16</f>
        <v>0</v>
      </c>
      <c r="DU111" s="131">
        <f>'Mladí jazdci'!DU16</f>
        <v>0</v>
      </c>
      <c r="DV111" s="131">
        <f>'Mladí jazdci'!DV16</f>
        <v>0</v>
      </c>
      <c r="DW111" s="131">
        <f>'Mladí jazdci'!DW16</f>
        <v>0</v>
      </c>
      <c r="DX111" s="131">
        <f>'Mladí jazdci'!DX16</f>
        <v>0</v>
      </c>
      <c r="DY111" s="131">
        <f>'Mladí jazdci'!DY16</f>
        <v>0</v>
      </c>
      <c r="DZ111" s="131">
        <f>'Mladí jazdci'!DZ16</f>
        <v>0</v>
      </c>
      <c r="EA111" s="131">
        <f>'Mladí jazdci'!EA16</f>
        <v>0</v>
      </c>
      <c r="EB111" s="131">
        <f>'Mladí jazdci'!EB16</f>
        <v>0</v>
      </c>
      <c r="EC111" s="131">
        <f>'Mladí jazdci'!EC16</f>
        <v>0</v>
      </c>
      <c r="ED111" s="131">
        <f>'Mladí jazdci'!ED16</f>
        <v>0</v>
      </c>
      <c r="EE111" s="131">
        <f>'Mladí jazdci'!EE16</f>
        <v>0</v>
      </c>
      <c r="EF111" s="131">
        <f>'Mladí jazdci'!EF16</f>
        <v>0</v>
      </c>
      <c r="EG111" s="131">
        <f>'Mladí jazdci'!EG16</f>
        <v>0</v>
      </c>
      <c r="EH111" s="131">
        <f>'Mladí jazdci'!EH16</f>
        <v>0</v>
      </c>
      <c r="EI111" s="131">
        <f>'Mladí jazdci'!EI16</f>
        <v>0</v>
      </c>
      <c r="EJ111" s="131">
        <f>'Mladí jazdci'!EJ16</f>
        <v>0</v>
      </c>
      <c r="EK111" s="131">
        <f>'Mladí jazdci'!EK16</f>
        <v>0</v>
      </c>
      <c r="EL111" s="131">
        <f>'Mladí jazdci'!EL16</f>
        <v>0</v>
      </c>
      <c r="EM111" s="131">
        <f>'Mladí jazdci'!EM16</f>
        <v>0</v>
      </c>
      <c r="EN111" s="131">
        <f>'Mladí jazdci'!EN16</f>
        <v>0</v>
      </c>
      <c r="EO111" s="131">
        <f>'Mladí jazdci'!EO16</f>
        <v>0</v>
      </c>
      <c r="EP111" s="131">
        <f>'Mladí jazdci'!EP16</f>
        <v>0</v>
      </c>
      <c r="EQ111" s="131">
        <f>'Mladí jazdci'!EQ16</f>
        <v>0</v>
      </c>
      <c r="ER111" s="131">
        <f>'Mladí jazdci'!ER16</f>
        <v>0</v>
      </c>
      <c r="ES111" s="131">
        <f>'Mladí jazdci'!ES16</f>
        <v>0</v>
      </c>
      <c r="ET111" s="131">
        <f>'Mladí jazdci'!ET16</f>
        <v>0</v>
      </c>
      <c r="EU111" s="131">
        <f>'Mladí jazdci'!EU16</f>
        <v>0</v>
      </c>
      <c r="EV111" s="131">
        <f>'Mladí jazdci'!EV16</f>
        <v>0</v>
      </c>
      <c r="EW111" s="131">
        <f>'Mladí jazdci'!EW16</f>
        <v>0</v>
      </c>
      <c r="EX111" s="131">
        <f>'Mladí jazdci'!EX16</f>
        <v>0</v>
      </c>
      <c r="EY111" s="131">
        <f>'Mladí jazdci'!EY16</f>
        <v>0</v>
      </c>
      <c r="EZ111" s="131">
        <f>'Mladí jazdci'!EZ16</f>
        <v>0</v>
      </c>
      <c r="FA111" s="131">
        <f>'Mladí jazdci'!FA16</f>
        <v>0</v>
      </c>
      <c r="FB111" s="131">
        <f>'Mladí jazdci'!FB16</f>
        <v>0</v>
      </c>
      <c r="FC111" s="131">
        <f>'Mladí jazdci'!FC16</f>
        <v>0</v>
      </c>
      <c r="FD111" s="131">
        <f>'Mladí jazdci'!FD16</f>
        <v>0</v>
      </c>
      <c r="FE111" s="131">
        <f>'Mladí jazdci'!FE16</f>
        <v>0</v>
      </c>
      <c r="FF111" s="131">
        <f>'Mladí jazdci'!FF16</f>
        <v>0</v>
      </c>
      <c r="FG111" s="131">
        <f>'Mladí jazdci'!FG16</f>
        <v>0</v>
      </c>
      <c r="FH111" s="131">
        <f>'Mladí jazdci'!FH16</f>
        <v>0</v>
      </c>
      <c r="FI111" s="131">
        <f>'Mladí jazdci'!FI16</f>
        <v>0</v>
      </c>
      <c r="FJ111" s="131">
        <f>'Mladí jazdci'!FJ16</f>
        <v>0</v>
      </c>
      <c r="FK111" s="131">
        <f>'Mladí jazdci'!FK16</f>
        <v>0</v>
      </c>
      <c r="FL111" s="131">
        <f>'Mladí jazdci'!FL16</f>
        <v>0</v>
      </c>
      <c r="FM111" s="131">
        <f>'Mladí jazdci'!FM16</f>
        <v>0</v>
      </c>
      <c r="FN111" s="131">
        <f>'Mladí jazdci'!FN16</f>
        <v>0</v>
      </c>
      <c r="FO111" s="131">
        <f>'Mladí jazdci'!FO16</f>
        <v>0</v>
      </c>
      <c r="FP111" s="131">
        <f>'Mladí jazdci'!FP16</f>
        <v>0</v>
      </c>
      <c r="FQ111" s="131">
        <f>'Mladí jazdci'!FQ16</f>
        <v>0</v>
      </c>
      <c r="FR111" s="131">
        <f>'Mladí jazdci'!FR16</f>
        <v>0</v>
      </c>
      <c r="FS111" s="131">
        <f>'Mladí jazdci'!FS16</f>
        <v>0</v>
      </c>
      <c r="FT111" s="131">
        <f>'Mladí jazdci'!FT16</f>
        <v>0</v>
      </c>
      <c r="FU111" s="131">
        <f>'Mladí jazdci'!FU16</f>
        <v>0</v>
      </c>
      <c r="FV111" s="131">
        <f>'Mladí jazdci'!FV16</f>
        <v>0</v>
      </c>
      <c r="FW111" s="131">
        <f>'Mladí jazdci'!FW16</f>
        <v>0</v>
      </c>
      <c r="FX111" s="131">
        <f>'Mladí jazdci'!FX16</f>
        <v>0</v>
      </c>
      <c r="FY111" s="131">
        <f>'Mladí jazdci'!FY16</f>
        <v>0</v>
      </c>
      <c r="FZ111" s="131">
        <f>'Mladí jazdci'!FZ16</f>
        <v>0</v>
      </c>
      <c r="GA111" s="131">
        <f>'Mladí jazdci'!GA16</f>
        <v>0</v>
      </c>
      <c r="GB111" s="131">
        <f>'Mladí jazdci'!GB16</f>
        <v>0</v>
      </c>
      <c r="GC111" s="131">
        <f>'Mladí jazdci'!GC16</f>
        <v>0</v>
      </c>
      <c r="GD111" s="131">
        <f>'Mladí jazdci'!GD16</f>
        <v>0</v>
      </c>
      <c r="GE111" s="131">
        <f>'Mladí jazdci'!GE16</f>
        <v>0</v>
      </c>
      <c r="GF111" s="131">
        <f>'Mladí jazdci'!GF16</f>
        <v>0</v>
      </c>
      <c r="GG111" s="131">
        <f>'Mladí jazdci'!GG16</f>
        <v>0</v>
      </c>
      <c r="GH111" s="131">
        <f>'Mladí jazdci'!GH16</f>
        <v>0</v>
      </c>
      <c r="GI111" s="131">
        <f>'Mladí jazdci'!GI16</f>
        <v>0</v>
      </c>
      <c r="GJ111" s="131">
        <f>'Mladí jazdci'!GJ16</f>
        <v>0</v>
      </c>
      <c r="GK111" s="131">
        <f>'Mladí jazdci'!GK16</f>
        <v>0</v>
      </c>
      <c r="GL111" s="131">
        <f>'Mladí jazdci'!GL16</f>
        <v>0</v>
      </c>
      <c r="GM111" s="131">
        <f>'Mladí jazdci'!GM16</f>
        <v>0</v>
      </c>
      <c r="GN111" s="131">
        <f>'Mladí jazdci'!GN16</f>
        <v>0</v>
      </c>
      <c r="GO111" s="131">
        <f>'Mladí jazdci'!GO16</f>
        <v>0</v>
      </c>
      <c r="GP111" s="131">
        <f>'Mladí jazdci'!GP16</f>
        <v>0</v>
      </c>
      <c r="GQ111" s="131">
        <f>'Mladí jazdci'!GQ16</f>
        <v>0</v>
      </c>
      <c r="GR111" s="131">
        <f>'Mladí jazdci'!GR16</f>
        <v>0</v>
      </c>
      <c r="GS111" s="131">
        <f>'Mladí jazdci'!GS16</f>
        <v>0</v>
      </c>
      <c r="GT111" s="131">
        <f>'Mladí jazdci'!GT16</f>
        <v>0</v>
      </c>
      <c r="GU111" s="131">
        <f>'Mladí jazdci'!GU16</f>
        <v>0</v>
      </c>
      <c r="GV111" s="131">
        <f>'Mladí jazdci'!GV16</f>
        <v>0</v>
      </c>
      <c r="GW111" s="131">
        <f>'Mladí jazdci'!GW16</f>
        <v>0</v>
      </c>
      <c r="GX111" s="131">
        <f>'Mladí jazdci'!GX16</f>
        <v>0</v>
      </c>
      <c r="GY111" s="131">
        <f>'Mladí jazdci'!GY16</f>
        <v>0</v>
      </c>
      <c r="GZ111" s="131">
        <f>'Mladí jazdci'!GZ16</f>
        <v>0</v>
      </c>
      <c r="HA111" s="131">
        <f>'Mladí jazdci'!HA16</f>
        <v>0</v>
      </c>
      <c r="HB111" s="131">
        <f>'Mladí jazdci'!HB16</f>
        <v>0</v>
      </c>
      <c r="HC111" s="131">
        <f>'Mladí jazdci'!HC16</f>
        <v>0</v>
      </c>
      <c r="HD111" s="131">
        <f>'Mladí jazdci'!HD16</f>
        <v>0</v>
      </c>
      <c r="HE111" s="131">
        <f>'Mladí jazdci'!HE16</f>
        <v>0</v>
      </c>
      <c r="HF111" s="131">
        <f>'Mladí jazdci'!HF16</f>
        <v>0</v>
      </c>
      <c r="HG111" s="131">
        <f>'Mladí jazdci'!HG16</f>
        <v>0</v>
      </c>
      <c r="HH111" s="131">
        <f>'Mladí jazdci'!HH16</f>
        <v>0</v>
      </c>
      <c r="HI111" s="131">
        <f>'Mladí jazdci'!HI16</f>
        <v>0</v>
      </c>
      <c r="HJ111" s="131">
        <f>'Mladí jazdci'!HJ16</f>
        <v>0</v>
      </c>
      <c r="HK111" s="131">
        <f>'Mladí jazdci'!HK16</f>
        <v>0</v>
      </c>
      <c r="HL111" s="131">
        <f>'Mladí jazdci'!HL16</f>
        <v>0</v>
      </c>
      <c r="HM111" s="131">
        <f>'Mladí jazdci'!HM16</f>
        <v>0</v>
      </c>
      <c r="HN111" s="131">
        <f>'Mladí jazdci'!HN16</f>
        <v>0</v>
      </c>
      <c r="HO111" s="131">
        <f>'Mladí jazdci'!HO16</f>
        <v>0</v>
      </c>
      <c r="HP111" s="131">
        <f>'Mladí jazdci'!HP16</f>
        <v>0</v>
      </c>
      <c r="HQ111" s="131">
        <f>'Mladí jazdci'!HQ16</f>
        <v>0</v>
      </c>
      <c r="HR111" s="131">
        <f>'Mladí jazdci'!HR16</f>
        <v>0</v>
      </c>
      <c r="HS111" s="131">
        <f>'Mladí jazdci'!HS16</f>
        <v>0</v>
      </c>
      <c r="HT111" s="131">
        <f>'Mladí jazdci'!HT16</f>
        <v>0</v>
      </c>
      <c r="HU111" s="131">
        <f>'Mladí jazdci'!HU16</f>
        <v>0</v>
      </c>
      <c r="HV111" s="131">
        <f>'Mladí jazdci'!HV16</f>
        <v>0</v>
      </c>
      <c r="HW111" s="131">
        <f>'Mladí jazdci'!HW16</f>
        <v>0</v>
      </c>
      <c r="HX111" s="131">
        <f>'Mladí jazdci'!HX16</f>
        <v>0</v>
      </c>
      <c r="HY111" s="131">
        <f>'Mladí jazdci'!HY16</f>
        <v>0</v>
      </c>
      <c r="HZ111" s="131">
        <f>'Mladí jazdci'!HZ16</f>
        <v>0</v>
      </c>
      <c r="IA111" s="131">
        <f>'Mladí jazdci'!IA16</f>
        <v>0</v>
      </c>
      <c r="IB111" s="131">
        <f>'Mladí jazdci'!IB16</f>
        <v>0</v>
      </c>
      <c r="IC111" s="131">
        <f>'Mladí jazdci'!IC16</f>
        <v>0</v>
      </c>
      <c r="ID111" s="131">
        <f>'Mladí jazdci'!ID16</f>
        <v>0</v>
      </c>
      <c r="IE111" s="131">
        <f>'Mladí jazdci'!IE16</f>
        <v>0</v>
      </c>
      <c r="IF111" s="131">
        <f>'Mladí jazdci'!IF16</f>
        <v>0</v>
      </c>
      <c r="IG111" s="131">
        <f>'Mladí jazdci'!IG16</f>
        <v>0</v>
      </c>
      <c r="IH111" s="131">
        <f>'Mladí jazdci'!IH16</f>
        <v>0</v>
      </c>
      <c r="II111" s="131">
        <f>'Mladí jazdci'!II16</f>
        <v>0</v>
      </c>
      <c r="IJ111" s="131">
        <f>'Mladí jazdci'!IJ16</f>
        <v>0</v>
      </c>
      <c r="IK111" s="131">
        <f>'Mladí jazdci'!IK16</f>
        <v>0</v>
      </c>
      <c r="IL111" s="131">
        <f>'Mladí jazdci'!IL16</f>
        <v>0</v>
      </c>
      <c r="IM111" s="131">
        <f>'Mladí jazdci'!IM16</f>
        <v>0</v>
      </c>
      <c r="IN111" s="131">
        <f>'Mladí jazdci'!IN16</f>
        <v>0</v>
      </c>
      <c r="IO111" s="131">
        <f>'Mladí jazdci'!IO16</f>
        <v>0</v>
      </c>
      <c r="IP111" s="131">
        <f>'Mladí jazdci'!IP16</f>
        <v>0</v>
      </c>
      <c r="IQ111" s="131">
        <f>'Mladí jazdci'!IQ16</f>
        <v>0</v>
      </c>
      <c r="IR111" s="131">
        <f>'Mladí jazdci'!IR16</f>
        <v>0</v>
      </c>
      <c r="IS111" s="131">
        <f>'Mladí jazdci'!IS16</f>
        <v>0</v>
      </c>
      <c r="IT111" s="131">
        <f>'Mladí jazdci'!IT16</f>
        <v>0</v>
      </c>
      <c r="IU111" s="131">
        <f>'Mladí jazdci'!IU16</f>
        <v>0</v>
      </c>
      <c r="IV111" s="131">
        <f>'Mladí jazdci'!IV16</f>
        <v>0</v>
      </c>
      <c r="IW111" s="131">
        <f>'Mladí jazdci'!IW16</f>
        <v>0</v>
      </c>
      <c r="IX111" s="131">
        <f>'Mladí jazdci'!IX16</f>
        <v>0</v>
      </c>
      <c r="IY111" s="131">
        <f>'Mladí jazdci'!IY16</f>
        <v>0</v>
      </c>
      <c r="IZ111" s="131">
        <f>'Mladí jazdci'!IZ16</f>
        <v>0</v>
      </c>
      <c r="JA111" s="131">
        <f>'Mladí jazdci'!JA16</f>
        <v>0</v>
      </c>
      <c r="JB111" s="131">
        <f>'Mladí jazdci'!JB16</f>
        <v>0</v>
      </c>
      <c r="JC111" s="131">
        <f>'Mladí jazdci'!JC16</f>
        <v>0</v>
      </c>
      <c r="JD111" s="131">
        <f>'Mladí jazdci'!JD16</f>
        <v>0</v>
      </c>
      <c r="JE111" s="131">
        <f>'Mladí jazdci'!JE16</f>
        <v>0</v>
      </c>
      <c r="JF111" s="131">
        <f>'Mladí jazdci'!JF16</f>
        <v>0</v>
      </c>
      <c r="JG111" s="131">
        <f>'Mladí jazdci'!JG16</f>
        <v>0</v>
      </c>
      <c r="JH111" s="131">
        <f>'Mladí jazdci'!JH16</f>
        <v>0</v>
      </c>
      <c r="JI111" s="131">
        <f>'Mladí jazdci'!JI16</f>
        <v>0</v>
      </c>
      <c r="JJ111" s="131">
        <f>'Mladí jazdci'!JJ16</f>
        <v>0</v>
      </c>
      <c r="JK111" s="131">
        <f>'Mladí jazdci'!JK16</f>
        <v>0</v>
      </c>
      <c r="JL111" s="131">
        <f>'Mladí jazdci'!JL16</f>
        <v>0</v>
      </c>
      <c r="JM111" s="131">
        <f>'Mladí jazdci'!JM16</f>
        <v>0</v>
      </c>
      <c r="JN111" s="131">
        <f>'Mladí jazdci'!JN16</f>
        <v>0</v>
      </c>
      <c r="JO111" s="131">
        <f>'Mladí jazdci'!JO16</f>
        <v>0</v>
      </c>
      <c r="JP111" s="131">
        <f>'Mladí jazdci'!JP16</f>
        <v>0</v>
      </c>
      <c r="JQ111" s="131">
        <f>'Mladí jazdci'!JQ16</f>
        <v>0</v>
      </c>
      <c r="JR111" s="131">
        <f>'Mladí jazdci'!JR16</f>
        <v>0</v>
      </c>
      <c r="JS111" s="131">
        <f>'Mladí jazdci'!JS16</f>
        <v>0</v>
      </c>
      <c r="JT111" s="131">
        <f>'Mladí jazdci'!JT16</f>
        <v>0</v>
      </c>
      <c r="JU111" s="131">
        <f>'Mladí jazdci'!JU16</f>
        <v>0</v>
      </c>
      <c r="JV111" s="131">
        <f>'Mladí jazdci'!JV16</f>
        <v>0</v>
      </c>
      <c r="JW111" s="131">
        <f>'Mladí jazdci'!JW16</f>
        <v>0</v>
      </c>
      <c r="JX111" s="131">
        <f>'Mladí jazdci'!JX16</f>
        <v>0</v>
      </c>
      <c r="JY111" s="131">
        <f>'Mladí jazdci'!JY16</f>
        <v>0</v>
      </c>
      <c r="JZ111" s="131">
        <f>'Mladí jazdci'!JZ16</f>
        <v>0</v>
      </c>
      <c r="KA111" s="131">
        <f>'Mladí jazdci'!KA16</f>
        <v>0</v>
      </c>
      <c r="KB111" s="131">
        <f>'Mladí jazdci'!KB16</f>
        <v>0</v>
      </c>
      <c r="KC111" s="131">
        <f>'Mladí jazdci'!KC16</f>
        <v>0</v>
      </c>
      <c r="KD111" s="131">
        <f>'Mladí jazdci'!KD16</f>
        <v>0</v>
      </c>
      <c r="KE111" s="131">
        <f>'Mladí jazdci'!KE16</f>
        <v>0</v>
      </c>
      <c r="KF111" s="131">
        <f>'Mladí jazdci'!KF16</f>
        <v>0</v>
      </c>
      <c r="KG111" s="131">
        <f>'Mladí jazdci'!KG16</f>
        <v>0</v>
      </c>
      <c r="KH111" s="131">
        <f>'Mladí jazdci'!KH16</f>
        <v>0</v>
      </c>
      <c r="KI111" s="131">
        <f>'Mladí jazdci'!KI16</f>
        <v>0</v>
      </c>
      <c r="KJ111" s="131">
        <f>'Mladí jazdci'!KJ16</f>
        <v>0</v>
      </c>
      <c r="KK111" s="131">
        <f>'Mladí jazdci'!KK16</f>
        <v>0</v>
      </c>
      <c r="KL111" s="131">
        <f>'Mladí jazdci'!KL16</f>
        <v>0</v>
      </c>
      <c r="KM111" s="131">
        <f>'Mladí jazdci'!KM16</f>
        <v>0</v>
      </c>
      <c r="KN111" s="131">
        <f>'Mladí jazdci'!KN16</f>
        <v>0</v>
      </c>
      <c r="KO111" s="131">
        <f>'Mladí jazdci'!KO16</f>
        <v>0</v>
      </c>
      <c r="KP111" s="131">
        <f>'Mladí jazdci'!KP16</f>
        <v>0</v>
      </c>
      <c r="KQ111" s="131">
        <f>'Mladí jazdci'!KQ16</f>
        <v>0</v>
      </c>
      <c r="KR111" s="131">
        <f>'Mladí jazdci'!KR16</f>
        <v>0</v>
      </c>
      <c r="KS111" s="131">
        <f>'Mladí jazdci'!KS16</f>
        <v>0</v>
      </c>
      <c r="KT111" s="131">
        <f>'Mladí jazdci'!KT16</f>
        <v>0</v>
      </c>
      <c r="KU111" s="131">
        <f>'Mladí jazdci'!KU16</f>
        <v>0</v>
      </c>
      <c r="KV111" s="131">
        <f>'Mladí jazdci'!KV16</f>
        <v>0</v>
      </c>
      <c r="KW111" s="131">
        <f>'Mladí jazdci'!KW16</f>
        <v>0</v>
      </c>
      <c r="KX111" s="131">
        <f>'Mladí jazdci'!KX16</f>
        <v>0</v>
      </c>
      <c r="KY111" s="131">
        <f>'Mladí jazdci'!KY16</f>
        <v>0</v>
      </c>
      <c r="KZ111" s="131">
        <f>'Mladí jazdci'!KZ16</f>
        <v>0</v>
      </c>
      <c r="LA111" s="131">
        <f>'Mladí jazdci'!LA16</f>
        <v>0</v>
      </c>
      <c r="LB111" s="131">
        <f>'Mladí jazdci'!LB16</f>
        <v>0</v>
      </c>
      <c r="LC111" s="131">
        <f>'Mladí jazdci'!LC16</f>
        <v>0</v>
      </c>
      <c r="LD111" s="131">
        <f>'Mladí jazdci'!LD16</f>
        <v>4</v>
      </c>
      <c r="LE111" s="131">
        <f>'Mladí jazdci'!LE16</f>
        <v>0</v>
      </c>
      <c r="LF111" s="131">
        <f>'Mladí jazdci'!LF16</f>
        <v>0</v>
      </c>
      <c r="LG111" s="131">
        <f>'Mladí jazdci'!LG16</f>
        <v>0</v>
      </c>
      <c r="LH111" s="131">
        <f>'Mladí jazdci'!LH16</f>
        <v>2</v>
      </c>
      <c r="LI111" s="131">
        <f>'Mladí jazdci'!LI16</f>
        <v>0</v>
      </c>
      <c r="LJ111" s="131">
        <f>'Mladí jazdci'!LJ16</f>
        <v>0</v>
      </c>
      <c r="LK111" s="131">
        <f>'Mladí jazdci'!LK16</f>
        <v>0</v>
      </c>
      <c r="LL111" s="131">
        <f>'Mladí jazdci'!LL16</f>
        <v>0</v>
      </c>
      <c r="LM111" s="131">
        <f>'Mladí jazdci'!LM16</f>
        <v>0</v>
      </c>
      <c r="LN111" s="131">
        <f>'Mladí jazdci'!LN16</f>
        <v>0</v>
      </c>
      <c r="LO111" s="131">
        <f>'Mladí jazdci'!LO16</f>
        <v>0</v>
      </c>
      <c r="LP111" s="131">
        <f>'Mladí jazdci'!LP16</f>
        <v>0</v>
      </c>
      <c r="LQ111" s="131">
        <f>'Mladí jazdci'!LQ16</f>
        <v>0</v>
      </c>
      <c r="LR111" s="131">
        <f>'Mladí jazdci'!LR16</f>
        <v>0</v>
      </c>
      <c r="LS111" s="131">
        <f>'Mladí jazdci'!LS16</f>
        <v>0</v>
      </c>
      <c r="LT111" s="131">
        <f>'Mladí jazdci'!LT16</f>
        <v>0</v>
      </c>
      <c r="LU111" s="131">
        <f>'Mladí jazdci'!LU16</f>
        <v>0</v>
      </c>
      <c r="LV111" s="131">
        <f>'Mladí jazdci'!LV16</f>
        <v>0</v>
      </c>
      <c r="LW111" s="131">
        <f>'Mladí jazdci'!LW16</f>
        <v>0</v>
      </c>
      <c r="LX111" s="131">
        <f>'Mladí jazdci'!LX16</f>
        <v>0</v>
      </c>
      <c r="LY111" s="131">
        <f>'Mladí jazdci'!LY16</f>
        <v>0</v>
      </c>
      <c r="LZ111" s="131">
        <f>'Mladí jazdci'!LZ16</f>
        <v>0</v>
      </c>
      <c r="MA111" s="131">
        <f>'Mladí jazdci'!MA16</f>
        <v>0</v>
      </c>
      <c r="MB111" s="131">
        <f>'Mladí jazdci'!MB16</f>
        <v>0</v>
      </c>
      <c r="MC111" s="131">
        <f>'Mladí jazdci'!MC16</f>
        <v>0</v>
      </c>
      <c r="MD111" s="131">
        <f>'Mladí jazdci'!MD16</f>
        <v>0</v>
      </c>
      <c r="ME111" s="131">
        <f>'Mladí jazdci'!ME16</f>
        <v>0</v>
      </c>
    </row>
    <row r="112" spans="1:343" s="1" customFormat="1" ht="18" customHeight="1" x14ac:dyDescent="0.2">
      <c r="A112" s="12">
        <v>94</v>
      </c>
      <c r="B112" s="11" t="s">
        <v>287</v>
      </c>
      <c r="C112" s="1">
        <v>11810</v>
      </c>
      <c r="D112" s="1">
        <v>2016</v>
      </c>
      <c r="E112" s="4" t="s">
        <v>286</v>
      </c>
      <c r="F112" s="1">
        <v>9237</v>
      </c>
      <c r="G112" s="9" t="s">
        <v>220</v>
      </c>
      <c r="H112" s="4" t="s">
        <v>177</v>
      </c>
      <c r="I112" s="1">
        <f>SUM(K112:ME112)</f>
        <v>6</v>
      </c>
      <c r="J112" s="12">
        <f>Tabuľka3[[#This Row],[Stĺpec9]]</f>
        <v>6</v>
      </c>
      <c r="K112" s="131">
        <f>Juniori!K37</f>
        <v>0</v>
      </c>
      <c r="L112" s="131">
        <f>Juniori!L37</f>
        <v>0</v>
      </c>
      <c r="M112" s="131">
        <f>Juniori!M37</f>
        <v>0</v>
      </c>
      <c r="N112" s="131">
        <f>Juniori!N37</f>
        <v>0</v>
      </c>
      <c r="O112" s="131">
        <f>Juniori!O37</f>
        <v>0</v>
      </c>
      <c r="P112" s="131">
        <f>Juniori!P37</f>
        <v>0</v>
      </c>
      <c r="Q112" s="131">
        <f>Juniori!Q37</f>
        <v>0</v>
      </c>
      <c r="R112" s="131">
        <f>Juniori!R37</f>
        <v>0</v>
      </c>
      <c r="S112" s="131">
        <f>Juniori!S37</f>
        <v>0</v>
      </c>
      <c r="T112" s="131">
        <f>Juniori!T37</f>
        <v>0</v>
      </c>
      <c r="U112" s="131">
        <f>Juniori!U37</f>
        <v>0</v>
      </c>
      <c r="V112" s="131">
        <f>Juniori!V37</f>
        <v>0</v>
      </c>
      <c r="W112" s="131">
        <f>Juniori!W37</f>
        <v>0</v>
      </c>
      <c r="X112" s="131">
        <f>Juniori!X37</f>
        <v>0</v>
      </c>
      <c r="Y112" s="131">
        <f>Juniori!Y37</f>
        <v>0</v>
      </c>
      <c r="Z112" s="131">
        <f>Juniori!Z37</f>
        <v>0</v>
      </c>
      <c r="AA112" s="131">
        <f>Juniori!AA37</f>
        <v>0</v>
      </c>
      <c r="AB112" s="131">
        <f>Juniori!AB37</f>
        <v>0</v>
      </c>
      <c r="AC112" s="131">
        <f>Juniori!AC37</f>
        <v>0</v>
      </c>
      <c r="AD112" s="131">
        <f>Juniori!AD37</f>
        <v>0</v>
      </c>
      <c r="AE112" s="131">
        <f>Juniori!AE37</f>
        <v>0</v>
      </c>
      <c r="AF112" s="131">
        <f>Juniori!AF37</f>
        <v>0</v>
      </c>
      <c r="AG112" s="131">
        <f>Juniori!AG37</f>
        <v>0</v>
      </c>
      <c r="AH112" s="131">
        <f>Juniori!AH37</f>
        <v>0</v>
      </c>
      <c r="AI112" s="131" t="str">
        <f>Juniori!AI37</f>
        <v>x</v>
      </c>
      <c r="AJ112" s="131" t="str">
        <f>Juniori!AJ37</f>
        <v>x</v>
      </c>
      <c r="AK112" s="131">
        <f>Juniori!AK37</f>
        <v>0</v>
      </c>
      <c r="AL112" s="131">
        <f>Juniori!AL37</f>
        <v>0</v>
      </c>
      <c r="AM112" s="131">
        <f>Juniori!AM37</f>
        <v>0</v>
      </c>
      <c r="AN112" s="131">
        <f>Juniori!AN37</f>
        <v>0</v>
      </c>
      <c r="AO112" s="131">
        <f>Juniori!AO37</f>
        <v>0</v>
      </c>
      <c r="AP112" s="131">
        <f>Juniori!AP37</f>
        <v>0</v>
      </c>
      <c r="AQ112" s="131">
        <f>Juniori!AQ37</f>
        <v>0</v>
      </c>
      <c r="AR112" s="131">
        <f>Juniori!AR37</f>
        <v>0</v>
      </c>
      <c r="AS112" s="131">
        <f>Juniori!AS37</f>
        <v>0</v>
      </c>
      <c r="AT112" s="131">
        <f>Juniori!AT37</f>
        <v>0</v>
      </c>
      <c r="AU112" s="131">
        <f>Juniori!AU37</f>
        <v>0</v>
      </c>
      <c r="AV112" s="131">
        <f>Juniori!AV37</f>
        <v>0</v>
      </c>
      <c r="AW112" s="131">
        <f>Juniori!AW37</f>
        <v>0</v>
      </c>
      <c r="AX112" s="131">
        <f>Juniori!AX37</f>
        <v>0</v>
      </c>
      <c r="AY112" s="131">
        <f>Juniori!AY37</f>
        <v>0</v>
      </c>
      <c r="AZ112" s="131">
        <f>Juniori!AZ37</f>
        <v>0</v>
      </c>
      <c r="BA112" s="131">
        <f>Juniori!BA37</f>
        <v>0</v>
      </c>
      <c r="BB112" s="131">
        <f>Juniori!BB37</f>
        <v>0</v>
      </c>
      <c r="BC112" s="131">
        <f>Juniori!BC37</f>
        <v>0</v>
      </c>
      <c r="BD112" s="131">
        <f>Juniori!BD37</f>
        <v>0</v>
      </c>
      <c r="BE112" s="131">
        <f>Juniori!BE37</f>
        <v>0</v>
      </c>
      <c r="BF112" s="131">
        <f>Juniori!BF37</f>
        <v>0</v>
      </c>
      <c r="BG112" s="131">
        <f>Juniori!BG37</f>
        <v>0</v>
      </c>
      <c r="BH112" s="131">
        <f>Juniori!BH37</f>
        <v>0</v>
      </c>
      <c r="BI112" s="131">
        <f>Juniori!BI37</f>
        <v>0</v>
      </c>
      <c r="BJ112" s="131">
        <f>Juniori!BJ37</f>
        <v>0</v>
      </c>
      <c r="BK112" s="131">
        <f>Juniori!BK37</f>
        <v>0</v>
      </c>
      <c r="BL112" s="131">
        <f>Juniori!BL37</f>
        <v>0</v>
      </c>
      <c r="BM112" s="131">
        <f>Juniori!BM37</f>
        <v>0</v>
      </c>
      <c r="BN112" s="131">
        <f>Juniori!BN37</f>
        <v>0</v>
      </c>
      <c r="BO112" s="131">
        <f>Juniori!BO37</f>
        <v>0</v>
      </c>
      <c r="BP112" s="131">
        <f>Juniori!BP37</f>
        <v>0</v>
      </c>
      <c r="BQ112" s="131">
        <f>Juniori!BQ37</f>
        <v>0</v>
      </c>
      <c r="BR112" s="131">
        <f>Juniori!BR37</f>
        <v>0</v>
      </c>
      <c r="BS112" s="131">
        <f>Juniori!BS37</f>
        <v>0</v>
      </c>
      <c r="BT112" s="131">
        <f>Juniori!BT37</f>
        <v>0</v>
      </c>
      <c r="BU112" s="131">
        <f>Juniori!BU37</f>
        <v>0</v>
      </c>
      <c r="BV112" s="131">
        <f>Juniori!BV37</f>
        <v>0</v>
      </c>
      <c r="BW112" s="131">
        <f>Juniori!BW37</f>
        <v>0</v>
      </c>
      <c r="BX112" s="131">
        <f>Juniori!BX37</f>
        <v>0</v>
      </c>
      <c r="BY112" s="131">
        <f>Juniori!BY37</f>
        <v>0</v>
      </c>
      <c r="BZ112" s="131">
        <f>Juniori!BZ37</f>
        <v>0</v>
      </c>
      <c r="CA112" s="131">
        <f>Juniori!CA37</f>
        <v>0</v>
      </c>
      <c r="CB112" s="131">
        <f>Juniori!CB37</f>
        <v>0</v>
      </c>
      <c r="CC112" s="131">
        <f>Juniori!CC37</f>
        <v>0</v>
      </c>
      <c r="CD112" s="131">
        <f>Juniori!CD37</f>
        <v>0</v>
      </c>
      <c r="CE112" s="131">
        <f>Juniori!CE37</f>
        <v>0</v>
      </c>
      <c r="CF112" s="131">
        <f>Juniori!CF37</f>
        <v>0</v>
      </c>
      <c r="CG112" s="131">
        <f>Juniori!CG37</f>
        <v>0</v>
      </c>
      <c r="CH112" s="131">
        <f>Juniori!CH37</f>
        <v>0</v>
      </c>
      <c r="CI112" s="131">
        <f>Juniori!CI37</f>
        <v>0</v>
      </c>
      <c r="CJ112" s="131">
        <f>Juniori!CJ37</f>
        <v>0</v>
      </c>
      <c r="CK112" s="131">
        <f>Juniori!CK37</f>
        <v>0</v>
      </c>
      <c r="CL112" s="131">
        <f>Juniori!CL37</f>
        <v>0</v>
      </c>
      <c r="CM112" s="131">
        <f>Juniori!CM37</f>
        <v>0</v>
      </c>
      <c r="CN112" s="131">
        <f>Juniori!CN37</f>
        <v>0</v>
      </c>
      <c r="CO112" s="131">
        <f>Juniori!CO37</f>
        <v>0</v>
      </c>
      <c r="CP112" s="131">
        <f>Juniori!CP37</f>
        <v>0</v>
      </c>
      <c r="CQ112" s="131">
        <f>Juniori!CQ37</f>
        <v>0</v>
      </c>
      <c r="CR112" s="131">
        <f>Juniori!CR37</f>
        <v>0</v>
      </c>
      <c r="CS112" s="131">
        <f>Juniori!CS37</f>
        <v>0</v>
      </c>
      <c r="CT112" s="131">
        <f>Juniori!CT37</f>
        <v>0</v>
      </c>
      <c r="CU112" s="131">
        <f>Juniori!CU37</f>
        <v>0</v>
      </c>
      <c r="CV112" s="131">
        <f>Juniori!CV37</f>
        <v>0</v>
      </c>
      <c r="CW112" s="131">
        <f>Juniori!CW37</f>
        <v>0</v>
      </c>
      <c r="CX112" s="131">
        <f>Juniori!CX37</f>
        <v>0</v>
      </c>
      <c r="CY112" s="131">
        <f>Juniori!CY37</f>
        <v>0</v>
      </c>
      <c r="CZ112" s="131">
        <f>Juniori!CZ37</f>
        <v>0</v>
      </c>
      <c r="DA112" s="131">
        <f>Juniori!DA37</f>
        <v>0</v>
      </c>
      <c r="DB112" s="131">
        <f>Juniori!DB37</f>
        <v>0</v>
      </c>
      <c r="DC112" s="131">
        <f>Juniori!DC37</f>
        <v>0</v>
      </c>
      <c r="DD112" s="131">
        <f>Juniori!DD37</f>
        <v>0</v>
      </c>
      <c r="DE112" s="131">
        <f>Juniori!DE37</f>
        <v>0</v>
      </c>
      <c r="DF112" s="131">
        <f>Juniori!DF37</f>
        <v>0</v>
      </c>
      <c r="DG112" s="131">
        <f>Juniori!DG37</f>
        <v>0</v>
      </c>
      <c r="DH112" s="131">
        <f>Juniori!DH37</f>
        <v>0</v>
      </c>
      <c r="DI112" s="131">
        <f>Juniori!DI37</f>
        <v>0</v>
      </c>
      <c r="DJ112" s="131">
        <f>Juniori!DJ37</f>
        <v>0</v>
      </c>
      <c r="DK112" s="131">
        <f>Juniori!DK37</f>
        <v>0</v>
      </c>
      <c r="DL112" s="131">
        <f>Juniori!DL37</f>
        <v>0</v>
      </c>
      <c r="DM112" s="131">
        <f>Juniori!DM37</f>
        <v>0</v>
      </c>
      <c r="DN112" s="131">
        <f>Juniori!DN37</f>
        <v>0</v>
      </c>
      <c r="DO112" s="131">
        <f>Juniori!DO37</f>
        <v>0</v>
      </c>
      <c r="DP112" s="131">
        <f>Juniori!DP37</f>
        <v>0</v>
      </c>
      <c r="DQ112" s="131">
        <f>Juniori!DQ37</f>
        <v>0</v>
      </c>
      <c r="DR112" s="131">
        <f>Juniori!DR37</f>
        <v>0</v>
      </c>
      <c r="DS112" s="131">
        <f>Juniori!DS37</f>
        <v>0</v>
      </c>
      <c r="DT112" s="131">
        <f>Juniori!DT37</f>
        <v>0</v>
      </c>
      <c r="DU112" s="131">
        <f>Juniori!DU37</f>
        <v>0</v>
      </c>
      <c r="DV112" s="131">
        <f>Juniori!DV37</f>
        <v>0</v>
      </c>
      <c r="DW112" s="131">
        <f>Juniori!DW37</f>
        <v>0</v>
      </c>
      <c r="DX112" s="131">
        <f>Juniori!DX37</f>
        <v>0</v>
      </c>
      <c r="DY112" s="131">
        <f>Juniori!DY37</f>
        <v>0</v>
      </c>
      <c r="DZ112" s="131">
        <f>Juniori!DZ37</f>
        <v>0</v>
      </c>
      <c r="EA112" s="131">
        <f>Juniori!EA37</f>
        <v>0</v>
      </c>
      <c r="EB112" s="131">
        <f>Juniori!EB37</f>
        <v>0</v>
      </c>
      <c r="EC112" s="131">
        <f>Juniori!EC37</f>
        <v>0</v>
      </c>
      <c r="ED112" s="131">
        <f>Juniori!ED37</f>
        <v>0</v>
      </c>
      <c r="EE112" s="131">
        <f>Juniori!EE37</f>
        <v>0</v>
      </c>
      <c r="EF112" s="131">
        <f>Juniori!EF37</f>
        <v>0</v>
      </c>
      <c r="EG112" s="131">
        <f>Juniori!EG37</f>
        <v>0</v>
      </c>
      <c r="EH112" s="131">
        <f>Juniori!EH37</f>
        <v>0</v>
      </c>
      <c r="EI112" s="131">
        <f>Juniori!EI37</f>
        <v>0</v>
      </c>
      <c r="EJ112" s="131">
        <f>Juniori!EJ37</f>
        <v>0</v>
      </c>
      <c r="EK112" s="131">
        <f>Juniori!EK37</f>
        <v>0</v>
      </c>
      <c r="EL112" s="131">
        <f>Juniori!EL37</f>
        <v>0</v>
      </c>
      <c r="EM112" s="131">
        <f>Juniori!EM37</f>
        <v>0</v>
      </c>
      <c r="EN112" s="131">
        <f>Juniori!EN37</f>
        <v>0</v>
      </c>
      <c r="EO112" s="131">
        <f>Juniori!EO37</f>
        <v>0</v>
      </c>
      <c r="EP112" s="131">
        <f>Juniori!EP37</f>
        <v>0</v>
      </c>
      <c r="EQ112" s="131">
        <f>Juniori!EQ37</f>
        <v>0</v>
      </c>
      <c r="ER112" s="131">
        <f>Juniori!ER37</f>
        <v>0</v>
      </c>
      <c r="ES112" s="131">
        <f>Juniori!ES37</f>
        <v>0</v>
      </c>
      <c r="ET112" s="131">
        <f>Juniori!ET37</f>
        <v>0</v>
      </c>
      <c r="EU112" s="131">
        <f>Juniori!EU37</f>
        <v>0</v>
      </c>
      <c r="EV112" s="131">
        <f>Juniori!EV37</f>
        <v>0</v>
      </c>
      <c r="EW112" s="131">
        <f>Juniori!EW37</f>
        <v>0</v>
      </c>
      <c r="EX112" s="131">
        <f>Juniori!EX37</f>
        <v>0</v>
      </c>
      <c r="EY112" s="131">
        <f>Juniori!EY37</f>
        <v>0</v>
      </c>
      <c r="EZ112" s="131">
        <f>Juniori!EZ37</f>
        <v>0</v>
      </c>
      <c r="FA112" s="131">
        <f>Juniori!FA37</f>
        <v>0</v>
      </c>
      <c r="FB112" s="131">
        <f>Juniori!FB37</f>
        <v>0</v>
      </c>
      <c r="FC112" s="131">
        <f>Juniori!FC37</f>
        <v>0</v>
      </c>
      <c r="FD112" s="131">
        <f>Juniori!FD37</f>
        <v>0</v>
      </c>
      <c r="FE112" s="131">
        <f>Juniori!FE37</f>
        <v>0</v>
      </c>
      <c r="FF112" s="131">
        <f>Juniori!FF37</f>
        <v>0</v>
      </c>
      <c r="FG112" s="131">
        <f>Juniori!FG37</f>
        <v>0</v>
      </c>
      <c r="FH112" s="131">
        <f>Juniori!FH37</f>
        <v>0</v>
      </c>
      <c r="FI112" s="131">
        <f>Juniori!FI37</f>
        <v>0</v>
      </c>
      <c r="FJ112" s="131">
        <f>Juniori!FJ37</f>
        <v>0</v>
      </c>
      <c r="FK112" s="131">
        <f>Juniori!FK37</f>
        <v>0</v>
      </c>
      <c r="FL112" s="131">
        <f>Juniori!FL37</f>
        <v>0</v>
      </c>
      <c r="FM112" s="131">
        <f>Juniori!FM37</f>
        <v>0</v>
      </c>
      <c r="FN112" s="131">
        <f>Juniori!FN37</f>
        <v>0</v>
      </c>
      <c r="FO112" s="131">
        <f>Juniori!FO37</f>
        <v>0</v>
      </c>
      <c r="FP112" s="131">
        <f>Juniori!FP37</f>
        <v>0</v>
      </c>
      <c r="FQ112" s="131">
        <f>Juniori!FQ37</f>
        <v>0</v>
      </c>
      <c r="FR112" s="131">
        <f>Juniori!FR37</f>
        <v>0</v>
      </c>
      <c r="FS112" s="131">
        <f>Juniori!FS37</f>
        <v>0</v>
      </c>
      <c r="FT112" s="131">
        <f>Juniori!FT37</f>
        <v>0</v>
      </c>
      <c r="FU112" s="131">
        <f>Juniori!FU37</f>
        <v>0</v>
      </c>
      <c r="FV112" s="131">
        <f>Juniori!FV37</f>
        <v>0</v>
      </c>
      <c r="FW112" s="131">
        <f>Juniori!FW37</f>
        <v>0</v>
      </c>
      <c r="FX112" s="131">
        <f>Juniori!FX37</f>
        <v>0</v>
      </c>
      <c r="FY112" s="131">
        <f>Juniori!FY37</f>
        <v>0</v>
      </c>
      <c r="FZ112" s="131">
        <f>Juniori!FZ37</f>
        <v>0</v>
      </c>
      <c r="GA112" s="131">
        <f>Juniori!GA37</f>
        <v>0</v>
      </c>
      <c r="GB112" s="131">
        <f>Juniori!GB37</f>
        <v>1</v>
      </c>
      <c r="GC112" s="131">
        <f>Juniori!GC37</f>
        <v>0</v>
      </c>
      <c r="GD112" s="131">
        <f>Juniori!GD37</f>
        <v>0</v>
      </c>
      <c r="GE112" s="131">
        <f>Juniori!GE37</f>
        <v>0</v>
      </c>
      <c r="GF112" s="131">
        <f>Juniori!GF37</f>
        <v>0</v>
      </c>
      <c r="GG112" s="131">
        <f>Juniori!GG37</f>
        <v>0</v>
      </c>
      <c r="GH112" s="131">
        <f>Juniori!GH37</f>
        <v>0</v>
      </c>
      <c r="GI112" s="131">
        <f>Juniori!GI37</f>
        <v>0</v>
      </c>
      <c r="GJ112" s="131">
        <f>Juniori!GJ37</f>
        <v>0</v>
      </c>
      <c r="GK112" s="131">
        <f>Juniori!GK37</f>
        <v>0</v>
      </c>
      <c r="GL112" s="131">
        <f>Juniori!GL37</f>
        <v>0</v>
      </c>
      <c r="GM112" s="131">
        <f>Juniori!GM37</f>
        <v>0</v>
      </c>
      <c r="GN112" s="131">
        <f>Juniori!GN37</f>
        <v>0</v>
      </c>
      <c r="GO112" s="131">
        <f>Juniori!GO37</f>
        <v>0</v>
      </c>
      <c r="GP112" s="131">
        <f>Juniori!GP37</f>
        <v>0</v>
      </c>
      <c r="GQ112" s="131">
        <f>Juniori!GQ37</f>
        <v>0</v>
      </c>
      <c r="GR112" s="131">
        <f>Juniori!GR37</f>
        <v>0</v>
      </c>
      <c r="GS112" s="131">
        <f>Juniori!GS37</f>
        <v>0</v>
      </c>
      <c r="GT112" s="131">
        <f>Juniori!GT37</f>
        <v>0</v>
      </c>
      <c r="GU112" s="131">
        <f>Juniori!GU37</f>
        <v>0</v>
      </c>
      <c r="GV112" s="131">
        <f>Juniori!GV37</f>
        <v>0</v>
      </c>
      <c r="GW112" s="131">
        <f>Juniori!GW37</f>
        <v>0</v>
      </c>
      <c r="GX112" s="131">
        <f>Juniori!GX37</f>
        <v>0</v>
      </c>
      <c r="GY112" s="131">
        <f>Juniori!GY37</f>
        <v>0</v>
      </c>
      <c r="GZ112" s="131">
        <f>Juniori!GZ37</f>
        <v>0</v>
      </c>
      <c r="HA112" s="131">
        <f>Juniori!HA37</f>
        <v>0</v>
      </c>
      <c r="HB112" s="131">
        <f>Juniori!HB37</f>
        <v>0</v>
      </c>
      <c r="HC112" s="131">
        <f>Juniori!HC37</f>
        <v>0</v>
      </c>
      <c r="HD112" s="131">
        <f>Juniori!HD37</f>
        <v>0</v>
      </c>
      <c r="HE112" s="131">
        <f>Juniori!HE37</f>
        <v>0</v>
      </c>
      <c r="HF112" s="131">
        <f>Juniori!HF37</f>
        <v>0</v>
      </c>
      <c r="HG112" s="131">
        <f>Juniori!HG37</f>
        <v>0</v>
      </c>
      <c r="HH112" s="131">
        <f>Juniori!HH37</f>
        <v>0</v>
      </c>
      <c r="HI112" s="131">
        <f>Juniori!HI37</f>
        <v>0</v>
      </c>
      <c r="HJ112" s="131">
        <f>Juniori!HJ37</f>
        <v>0</v>
      </c>
      <c r="HK112" s="131">
        <f>Juniori!HK37</f>
        <v>0</v>
      </c>
      <c r="HL112" s="131">
        <f>Juniori!HL37</f>
        <v>0</v>
      </c>
      <c r="HM112" s="131">
        <f>Juniori!HM37</f>
        <v>0</v>
      </c>
      <c r="HN112" s="131">
        <f>Juniori!HN37</f>
        <v>0</v>
      </c>
      <c r="HO112" s="131">
        <f>Juniori!HO37</f>
        <v>0</v>
      </c>
      <c r="HP112" s="131">
        <f>Juniori!HP37</f>
        <v>0</v>
      </c>
      <c r="HQ112" s="131">
        <f>Juniori!HQ37</f>
        <v>0</v>
      </c>
      <c r="HR112" s="131">
        <f>Juniori!HR37</f>
        <v>0</v>
      </c>
      <c r="HS112" s="131">
        <f>Juniori!HS37</f>
        <v>0</v>
      </c>
      <c r="HT112" s="131">
        <f>Juniori!HT37</f>
        <v>0</v>
      </c>
      <c r="HU112" s="131">
        <f>Juniori!HU37</f>
        <v>0</v>
      </c>
      <c r="HV112" s="131">
        <f>Juniori!HV37</f>
        <v>0</v>
      </c>
      <c r="HW112" s="131">
        <f>Juniori!HW37</f>
        <v>0</v>
      </c>
      <c r="HX112" s="131">
        <f>Juniori!HX37</f>
        <v>0</v>
      </c>
      <c r="HY112" s="131">
        <f>Juniori!HY37</f>
        <v>0</v>
      </c>
      <c r="HZ112" s="131">
        <f>Juniori!HZ37</f>
        <v>0</v>
      </c>
      <c r="IA112" s="131">
        <f>Juniori!IA37</f>
        <v>0</v>
      </c>
      <c r="IB112" s="131">
        <f>Juniori!IB37</f>
        <v>0</v>
      </c>
      <c r="IC112" s="131">
        <f>Juniori!IC37</f>
        <v>0</v>
      </c>
      <c r="ID112" s="131">
        <f>Juniori!ID37</f>
        <v>0</v>
      </c>
      <c r="IE112" s="131">
        <f>Juniori!IE37</f>
        <v>0</v>
      </c>
      <c r="IF112" s="131">
        <f>Juniori!IF37</f>
        <v>0</v>
      </c>
      <c r="IG112" s="131">
        <f>Juniori!IG37</f>
        <v>0</v>
      </c>
      <c r="IH112" s="131">
        <f>Juniori!IH37</f>
        <v>0</v>
      </c>
      <c r="II112" s="131">
        <f>Juniori!II37</f>
        <v>0</v>
      </c>
      <c r="IJ112" s="131">
        <f>Juniori!IJ37</f>
        <v>0</v>
      </c>
      <c r="IK112" s="131">
        <f>Juniori!IK37</f>
        <v>0</v>
      </c>
      <c r="IL112" s="131">
        <f>Juniori!IL37</f>
        <v>0</v>
      </c>
      <c r="IM112" s="131">
        <f>Juniori!IM37</f>
        <v>0</v>
      </c>
      <c r="IN112" s="131">
        <f>Juniori!IN37</f>
        <v>0</v>
      </c>
      <c r="IO112" s="131">
        <f>Juniori!IO37</f>
        <v>0</v>
      </c>
      <c r="IP112" s="131">
        <f>Juniori!IP37</f>
        <v>0</v>
      </c>
      <c r="IQ112" s="131">
        <f>Juniori!IQ37</f>
        <v>0</v>
      </c>
      <c r="IR112" s="131">
        <f>Juniori!IR37</f>
        <v>0</v>
      </c>
      <c r="IS112" s="131">
        <f>Juniori!IS37</f>
        <v>0</v>
      </c>
      <c r="IT112" s="131">
        <f>Juniori!IT37</f>
        <v>0</v>
      </c>
      <c r="IU112" s="131">
        <f>Juniori!IU37</f>
        <v>0</v>
      </c>
      <c r="IV112" s="131">
        <f>Juniori!IV37</f>
        <v>0</v>
      </c>
      <c r="IW112" s="131">
        <f>Juniori!IW37</f>
        <v>0</v>
      </c>
      <c r="IX112" s="131">
        <f>Juniori!IX37</f>
        <v>0</v>
      </c>
      <c r="IY112" s="131">
        <f>Juniori!IY37</f>
        <v>0</v>
      </c>
      <c r="IZ112" s="131">
        <f>Juniori!IZ37</f>
        <v>0</v>
      </c>
      <c r="JA112" s="131">
        <f>Juniori!JA37</f>
        <v>0</v>
      </c>
      <c r="JB112" s="131">
        <f>Juniori!JB37</f>
        <v>0</v>
      </c>
      <c r="JC112" s="131">
        <f>Juniori!JC37</f>
        <v>0</v>
      </c>
      <c r="JD112" s="131">
        <f>Juniori!JD37</f>
        <v>0</v>
      </c>
      <c r="JE112" s="131">
        <f>Juniori!JE37</f>
        <v>0</v>
      </c>
      <c r="JF112" s="131">
        <f>Juniori!JF37</f>
        <v>0</v>
      </c>
      <c r="JG112" s="131">
        <f>Juniori!JG37</f>
        <v>0</v>
      </c>
      <c r="JH112" s="131">
        <f>Juniori!JH37</f>
        <v>0</v>
      </c>
      <c r="JI112" s="131">
        <f>Juniori!JI37</f>
        <v>0</v>
      </c>
      <c r="JJ112" s="131">
        <f>Juniori!JJ37</f>
        <v>0</v>
      </c>
      <c r="JK112" s="131">
        <f>Juniori!JK37</f>
        <v>0</v>
      </c>
      <c r="JL112" s="131">
        <f>Juniori!JL37</f>
        <v>0</v>
      </c>
      <c r="JM112" s="131">
        <f>Juniori!JM37</f>
        <v>0</v>
      </c>
      <c r="JN112" s="131">
        <f>Juniori!JN37</f>
        <v>0</v>
      </c>
      <c r="JO112" s="131">
        <f>Juniori!JO37</f>
        <v>0</v>
      </c>
      <c r="JP112" s="131">
        <f>Juniori!JP37</f>
        <v>0</v>
      </c>
      <c r="JQ112" s="131">
        <f>Juniori!JQ37</f>
        <v>0</v>
      </c>
      <c r="JR112" s="131">
        <f>Juniori!JR37</f>
        <v>0</v>
      </c>
      <c r="JS112" s="131">
        <f>Juniori!JS37</f>
        <v>0</v>
      </c>
      <c r="JT112" s="131">
        <f>Juniori!JT37</f>
        <v>0</v>
      </c>
      <c r="JU112" s="131">
        <f>Juniori!JU37</f>
        <v>0</v>
      </c>
      <c r="JV112" s="131">
        <f>Juniori!JV37</f>
        <v>0</v>
      </c>
      <c r="JW112" s="131">
        <f>Juniori!JW37</f>
        <v>0</v>
      </c>
      <c r="JX112" s="131">
        <f>Juniori!JX37</f>
        <v>0</v>
      </c>
      <c r="JY112" s="131">
        <f>Juniori!JY37</f>
        <v>0</v>
      </c>
      <c r="JZ112" s="131">
        <f>Juniori!JZ37</f>
        <v>0</v>
      </c>
      <c r="KA112" s="131">
        <f>Juniori!KA37</f>
        <v>0</v>
      </c>
      <c r="KB112" s="131">
        <f>Juniori!KB37</f>
        <v>0</v>
      </c>
      <c r="KC112" s="131">
        <f>Juniori!KC37</f>
        <v>0</v>
      </c>
      <c r="KD112" s="131">
        <f>Juniori!KD37</f>
        <v>0</v>
      </c>
      <c r="KE112" s="131">
        <f>Juniori!KE37</f>
        <v>0</v>
      </c>
      <c r="KF112" s="131">
        <f>Juniori!KF37</f>
        <v>0</v>
      </c>
      <c r="KG112" s="131">
        <f>Juniori!KG37</f>
        <v>0</v>
      </c>
      <c r="KH112" s="131">
        <f>Juniori!KH37</f>
        <v>0</v>
      </c>
      <c r="KI112" s="131">
        <f>Juniori!KI37</f>
        <v>0</v>
      </c>
      <c r="KJ112" s="131">
        <f>Juniori!KJ37</f>
        <v>0</v>
      </c>
      <c r="KK112" s="131">
        <f>Juniori!KK37</f>
        <v>0</v>
      </c>
      <c r="KL112" s="131">
        <f>Juniori!KL37</f>
        <v>0</v>
      </c>
      <c r="KM112" s="131">
        <f>Juniori!KM37</f>
        <v>0</v>
      </c>
      <c r="KN112" s="131">
        <f>Juniori!KN37</f>
        <v>2</v>
      </c>
      <c r="KO112" s="131">
        <f>Juniori!KO37</f>
        <v>0</v>
      </c>
      <c r="KP112" s="131">
        <f>Juniori!KP37</f>
        <v>0</v>
      </c>
      <c r="KQ112" s="131">
        <f>Juniori!KQ37</f>
        <v>0</v>
      </c>
      <c r="KR112" s="131">
        <f>Juniori!KR37</f>
        <v>0</v>
      </c>
      <c r="KS112" s="131">
        <f>Juniori!KS37</f>
        <v>0</v>
      </c>
      <c r="KT112" s="131">
        <f>Juniori!KT37</f>
        <v>0</v>
      </c>
      <c r="KU112" s="131">
        <f>Juniori!KU37</f>
        <v>0</v>
      </c>
      <c r="KV112" s="131">
        <f>Juniori!KV37</f>
        <v>3</v>
      </c>
      <c r="KW112" s="131">
        <f>Juniori!KW37</f>
        <v>0</v>
      </c>
      <c r="KX112" s="131">
        <f>Juniori!KX37</f>
        <v>0</v>
      </c>
      <c r="KY112" s="131">
        <f>Juniori!KY37</f>
        <v>0</v>
      </c>
      <c r="KZ112" s="131">
        <f>Juniori!KZ37</f>
        <v>0</v>
      </c>
      <c r="LA112" s="131">
        <f>Juniori!LA37</f>
        <v>0</v>
      </c>
      <c r="LB112" s="131">
        <f>Juniori!LB37</f>
        <v>0</v>
      </c>
      <c r="LC112" s="131">
        <f>Juniori!LC37</f>
        <v>0</v>
      </c>
      <c r="LD112" s="131">
        <f>Juniori!LD37</f>
        <v>0</v>
      </c>
      <c r="LE112" s="131">
        <f>Juniori!LE37</f>
        <v>0</v>
      </c>
      <c r="LF112" s="131">
        <f>Juniori!LF37</f>
        <v>0</v>
      </c>
      <c r="LG112" s="131">
        <f>Juniori!LG37</f>
        <v>0</v>
      </c>
      <c r="LH112" s="131">
        <f>Juniori!LH37</f>
        <v>0</v>
      </c>
      <c r="LI112" s="131">
        <f>Juniori!LI37</f>
        <v>0</v>
      </c>
      <c r="LJ112" s="131">
        <f>Juniori!LJ37</f>
        <v>0</v>
      </c>
      <c r="LK112" s="131">
        <f>Juniori!LK37</f>
        <v>0</v>
      </c>
      <c r="LL112" s="131">
        <f>Juniori!LL37</f>
        <v>0</v>
      </c>
      <c r="LM112" s="131">
        <f>Juniori!LM37</f>
        <v>0</v>
      </c>
      <c r="LN112" s="131">
        <f>Juniori!LN37</f>
        <v>0</v>
      </c>
      <c r="LO112" s="131">
        <f>Juniori!LO37</f>
        <v>0</v>
      </c>
      <c r="LP112" s="131">
        <f>Juniori!LP37</f>
        <v>0</v>
      </c>
      <c r="LQ112" s="131">
        <f>Juniori!LQ37</f>
        <v>0</v>
      </c>
      <c r="LR112" s="131">
        <f>Juniori!LR37</f>
        <v>0</v>
      </c>
      <c r="LS112" s="131">
        <f>Juniori!LS37</f>
        <v>0</v>
      </c>
      <c r="LT112" s="131">
        <f>Juniori!LT37</f>
        <v>0</v>
      </c>
      <c r="LU112" s="131">
        <f>Juniori!LU37</f>
        <v>0</v>
      </c>
      <c r="LV112" s="131">
        <f>Juniori!LV37</f>
        <v>0</v>
      </c>
      <c r="LW112" s="131">
        <f>Juniori!LW37</f>
        <v>0</v>
      </c>
      <c r="LX112" s="131">
        <f>Juniori!LX37</f>
        <v>0</v>
      </c>
      <c r="LY112" s="131">
        <f>Juniori!LY37</f>
        <v>0</v>
      </c>
      <c r="LZ112" s="131">
        <f>Juniori!LZ37</f>
        <v>0</v>
      </c>
      <c r="MA112" s="131">
        <f>Juniori!MA37</f>
        <v>0</v>
      </c>
      <c r="MB112" s="131">
        <f>Juniori!MB37</f>
        <v>0</v>
      </c>
      <c r="MC112" s="131">
        <f>Juniori!MC37</f>
        <v>0</v>
      </c>
      <c r="MD112" s="131">
        <f>Juniori!MD37</f>
        <v>0</v>
      </c>
      <c r="ME112" s="131">
        <f>Juniori!ME37</f>
        <v>0</v>
      </c>
    </row>
    <row r="113" spans="1:343" s="1" customFormat="1" ht="18" customHeight="1" x14ac:dyDescent="0.2">
      <c r="A113" s="12">
        <v>94</v>
      </c>
      <c r="B113" s="11" t="s">
        <v>240</v>
      </c>
      <c r="C113" s="1">
        <v>11683</v>
      </c>
      <c r="D113" s="1">
        <v>2018</v>
      </c>
      <c r="E113" s="4" t="s">
        <v>239</v>
      </c>
      <c r="F113" s="1">
        <v>8004</v>
      </c>
      <c r="G113" s="9" t="s">
        <v>222</v>
      </c>
      <c r="H113" s="4" t="s">
        <v>34</v>
      </c>
      <c r="I113" s="1">
        <f t="shared" ref="I113:I186" si="11">SUM(K113:ME113)</f>
        <v>6</v>
      </c>
      <c r="J113" s="12">
        <f>Tabuľka3[[#This Row],[Stĺpec9]]</f>
        <v>6</v>
      </c>
      <c r="K113" s="131">
        <f>Seniori!K79</f>
        <v>0</v>
      </c>
      <c r="L113" s="131">
        <f>Seniori!L79</f>
        <v>0</v>
      </c>
      <c r="M113" s="131">
        <f>Seniori!M79</f>
        <v>6</v>
      </c>
      <c r="N113" s="131">
        <f>Seniori!N79</f>
        <v>0</v>
      </c>
      <c r="O113" s="131">
        <f>Seniori!O79</f>
        <v>0</v>
      </c>
      <c r="P113" s="131">
        <f>Seniori!P79</f>
        <v>0</v>
      </c>
      <c r="Q113" s="131">
        <f>Seniori!Q79</f>
        <v>0</v>
      </c>
      <c r="R113" s="131">
        <f>Seniori!R79</f>
        <v>0</v>
      </c>
      <c r="S113" s="131">
        <f>Seniori!S79</f>
        <v>0</v>
      </c>
      <c r="T113" s="131">
        <f>Seniori!T79</f>
        <v>0</v>
      </c>
      <c r="U113" s="131">
        <f>Seniori!U79</f>
        <v>0</v>
      </c>
      <c r="V113" s="131">
        <f>Seniori!V79</f>
        <v>0</v>
      </c>
      <c r="W113" s="131">
        <f>Seniori!W79</f>
        <v>0</v>
      </c>
      <c r="X113" s="131">
        <f>Seniori!X79</f>
        <v>0</v>
      </c>
      <c r="Y113" s="131">
        <f>Seniori!Y79</f>
        <v>0</v>
      </c>
      <c r="Z113" s="131">
        <f>Seniori!Z79</f>
        <v>0</v>
      </c>
      <c r="AA113" s="131">
        <f>Seniori!AA79</f>
        <v>0</v>
      </c>
      <c r="AB113" s="131">
        <f>Seniori!AB79</f>
        <v>0</v>
      </c>
      <c r="AC113" s="131">
        <f>Seniori!AC79</f>
        <v>0</v>
      </c>
      <c r="AD113" s="131">
        <f>Seniori!AD79</f>
        <v>0</v>
      </c>
      <c r="AE113" s="131">
        <f>Seniori!AE79</f>
        <v>0</v>
      </c>
      <c r="AF113" s="131">
        <f>Seniori!AF79</f>
        <v>0</v>
      </c>
      <c r="AG113" s="131">
        <f>Seniori!AG79</f>
        <v>0</v>
      </c>
      <c r="AH113" s="131">
        <f>Seniori!AH79</f>
        <v>0</v>
      </c>
      <c r="AI113" s="131">
        <f>Seniori!AI79</f>
        <v>0</v>
      </c>
      <c r="AJ113" s="131">
        <f>Seniori!AJ79</f>
        <v>0</v>
      </c>
      <c r="AK113" s="131">
        <f>Seniori!AK79</f>
        <v>0</v>
      </c>
      <c r="AL113" s="131">
        <f>Seniori!AL79</f>
        <v>0</v>
      </c>
      <c r="AM113" s="131">
        <f>Seniori!AM79</f>
        <v>0</v>
      </c>
      <c r="AN113" s="131">
        <f>Seniori!AN79</f>
        <v>0</v>
      </c>
      <c r="AO113" s="131">
        <f>Seniori!AO79</f>
        <v>0</v>
      </c>
      <c r="AP113" s="131">
        <f>Seniori!AP79</f>
        <v>0</v>
      </c>
      <c r="AQ113" s="131">
        <f>Seniori!AQ79</f>
        <v>0</v>
      </c>
      <c r="AR113" s="131">
        <f>Seniori!AR79</f>
        <v>0</v>
      </c>
      <c r="AS113" s="131">
        <f>Seniori!AS79</f>
        <v>0</v>
      </c>
      <c r="AT113" s="131">
        <f>Seniori!AT79</f>
        <v>0</v>
      </c>
      <c r="AU113" s="131">
        <f>Seniori!AU79</f>
        <v>0</v>
      </c>
      <c r="AV113" s="131">
        <f>Seniori!AV79</f>
        <v>0</v>
      </c>
      <c r="AW113" s="131">
        <f>Seniori!AW79</f>
        <v>0</v>
      </c>
      <c r="AX113" s="131">
        <f>Seniori!AX79</f>
        <v>0</v>
      </c>
      <c r="AY113" s="131">
        <f>Seniori!AY79</f>
        <v>0</v>
      </c>
      <c r="AZ113" s="131">
        <f>Seniori!AZ79</f>
        <v>0</v>
      </c>
      <c r="BA113" s="131">
        <f>Seniori!BA79</f>
        <v>0</v>
      </c>
      <c r="BB113" s="131">
        <f>Seniori!BB79</f>
        <v>0</v>
      </c>
      <c r="BC113" s="131">
        <f>Seniori!BC79</f>
        <v>0</v>
      </c>
      <c r="BD113" s="131">
        <f>Seniori!BD79</f>
        <v>0</v>
      </c>
      <c r="BE113" s="131">
        <f>Seniori!BE79</f>
        <v>0</v>
      </c>
      <c r="BF113" s="131">
        <f>Seniori!BF79</f>
        <v>0</v>
      </c>
      <c r="BG113" s="131">
        <f>Seniori!BG79</f>
        <v>0</v>
      </c>
      <c r="BH113" s="131">
        <f>Seniori!BH79</f>
        <v>0</v>
      </c>
      <c r="BI113" s="131">
        <f>Seniori!BI79</f>
        <v>0</v>
      </c>
      <c r="BJ113" s="131">
        <f>Seniori!BJ79</f>
        <v>0</v>
      </c>
      <c r="BK113" s="131">
        <f>Seniori!BK79</f>
        <v>0</v>
      </c>
      <c r="BL113" s="131">
        <f>Seniori!BL79</f>
        <v>0</v>
      </c>
      <c r="BM113" s="131">
        <f>Seniori!BM79</f>
        <v>0</v>
      </c>
      <c r="BN113" s="131">
        <f>Seniori!BN79</f>
        <v>0</v>
      </c>
      <c r="BO113" s="131">
        <f>Seniori!BO79</f>
        <v>0</v>
      </c>
      <c r="BP113" s="131">
        <f>Seniori!BP79</f>
        <v>0</v>
      </c>
      <c r="BQ113" s="131">
        <f>Seniori!BQ79</f>
        <v>0</v>
      </c>
      <c r="BR113" s="131">
        <f>Seniori!BR79</f>
        <v>0</v>
      </c>
      <c r="BS113" s="131">
        <f>Seniori!BS79</f>
        <v>0</v>
      </c>
      <c r="BT113" s="131">
        <f>Seniori!BT79</f>
        <v>0</v>
      </c>
      <c r="BU113" s="131">
        <f>Seniori!BU79</f>
        <v>0</v>
      </c>
      <c r="BV113" s="131">
        <f>Seniori!BV79</f>
        <v>0</v>
      </c>
      <c r="BW113" s="131">
        <f>Seniori!BW79</f>
        <v>0</v>
      </c>
      <c r="BX113" s="131">
        <f>Seniori!BX79</f>
        <v>0</v>
      </c>
      <c r="BY113" s="131">
        <f>Seniori!BY79</f>
        <v>0</v>
      </c>
      <c r="BZ113" s="131">
        <f>Seniori!BZ79</f>
        <v>0</v>
      </c>
      <c r="CA113" s="131">
        <f>Seniori!CA79</f>
        <v>0</v>
      </c>
      <c r="CB113" s="131">
        <f>Seniori!CB79</f>
        <v>0</v>
      </c>
      <c r="CC113" s="131">
        <f>Seniori!CC79</f>
        <v>0</v>
      </c>
      <c r="CD113" s="131">
        <f>Seniori!CD79</f>
        <v>0</v>
      </c>
      <c r="CE113" s="131">
        <f>Seniori!CE79</f>
        <v>0</v>
      </c>
      <c r="CF113" s="131">
        <f>Seniori!CF79</f>
        <v>0</v>
      </c>
      <c r="CG113" s="131">
        <f>Seniori!CG79</f>
        <v>0</v>
      </c>
      <c r="CH113" s="131">
        <f>Seniori!CH79</f>
        <v>0</v>
      </c>
      <c r="CI113" s="131">
        <f>Seniori!CI79</f>
        <v>0</v>
      </c>
      <c r="CJ113" s="131">
        <f>Seniori!CJ79</f>
        <v>0</v>
      </c>
      <c r="CK113" s="131">
        <f>Seniori!CK79</f>
        <v>0</v>
      </c>
      <c r="CL113" s="131">
        <f>Seniori!CL79</f>
        <v>0</v>
      </c>
      <c r="CM113" s="131">
        <f>Seniori!CM79</f>
        <v>0</v>
      </c>
      <c r="CN113" s="131">
        <f>Seniori!CN79</f>
        <v>0</v>
      </c>
      <c r="CO113" s="131">
        <f>Seniori!CO79</f>
        <v>0</v>
      </c>
      <c r="CP113" s="131">
        <f>Seniori!CP79</f>
        <v>0</v>
      </c>
      <c r="CQ113" s="131">
        <f>Seniori!CQ79</f>
        <v>0</v>
      </c>
      <c r="CR113" s="131">
        <f>Seniori!CR79</f>
        <v>0</v>
      </c>
      <c r="CS113" s="131">
        <f>Seniori!CS79</f>
        <v>0</v>
      </c>
      <c r="CT113" s="131">
        <f>Seniori!CT79</f>
        <v>0</v>
      </c>
      <c r="CU113" s="131">
        <f>Seniori!CU79</f>
        <v>0</v>
      </c>
      <c r="CV113" s="131">
        <f>Seniori!CV79</f>
        <v>0</v>
      </c>
      <c r="CW113" s="131">
        <f>Seniori!CW79</f>
        <v>0</v>
      </c>
      <c r="CX113" s="131">
        <f>Seniori!CX79</f>
        <v>0</v>
      </c>
      <c r="CY113" s="131">
        <f>Seniori!CY79</f>
        <v>0</v>
      </c>
      <c r="CZ113" s="131">
        <f>Seniori!CZ79</f>
        <v>0</v>
      </c>
      <c r="DA113" s="131">
        <f>Seniori!DA79</f>
        <v>0</v>
      </c>
      <c r="DB113" s="131">
        <f>Seniori!DB79</f>
        <v>0</v>
      </c>
      <c r="DC113" s="131">
        <f>Seniori!DC79</f>
        <v>0</v>
      </c>
      <c r="DD113" s="131">
        <f>Seniori!DD79</f>
        <v>0</v>
      </c>
      <c r="DE113" s="131">
        <f>Seniori!DE79</f>
        <v>0</v>
      </c>
      <c r="DF113" s="131">
        <f>Seniori!DF79</f>
        <v>0</v>
      </c>
      <c r="DG113" s="131">
        <f>Seniori!DG79</f>
        <v>0</v>
      </c>
      <c r="DH113" s="131">
        <f>Seniori!DH79</f>
        <v>0</v>
      </c>
      <c r="DI113" s="131">
        <f>Seniori!DI79</f>
        <v>0</v>
      </c>
      <c r="DJ113" s="131">
        <f>Seniori!DJ79</f>
        <v>0</v>
      </c>
      <c r="DK113" s="131">
        <f>Seniori!DK79</f>
        <v>0</v>
      </c>
      <c r="DL113" s="131">
        <f>Seniori!DL79</f>
        <v>0</v>
      </c>
      <c r="DM113" s="131">
        <f>Seniori!DM79</f>
        <v>0</v>
      </c>
      <c r="DN113" s="131">
        <f>Seniori!DN79</f>
        <v>0</v>
      </c>
      <c r="DO113" s="131">
        <f>Seniori!DO79</f>
        <v>0</v>
      </c>
      <c r="DP113" s="131">
        <f>Seniori!DP79</f>
        <v>0</v>
      </c>
      <c r="DQ113" s="131">
        <f>Seniori!DQ79</f>
        <v>0</v>
      </c>
      <c r="DR113" s="131">
        <f>Seniori!DR79</f>
        <v>0</v>
      </c>
      <c r="DS113" s="131">
        <f>Seniori!DS79</f>
        <v>0</v>
      </c>
      <c r="DT113" s="131">
        <f>Seniori!DT79</f>
        <v>0</v>
      </c>
      <c r="DU113" s="131">
        <f>Seniori!DU79</f>
        <v>0</v>
      </c>
      <c r="DV113" s="131">
        <f>Seniori!DV79</f>
        <v>0</v>
      </c>
      <c r="DW113" s="131">
        <f>Seniori!DW79</f>
        <v>0</v>
      </c>
      <c r="DX113" s="131">
        <f>Seniori!DX79</f>
        <v>0</v>
      </c>
      <c r="DY113" s="131">
        <f>Seniori!DY79</f>
        <v>0</v>
      </c>
      <c r="DZ113" s="131">
        <f>Seniori!DZ79</f>
        <v>0</v>
      </c>
      <c r="EA113" s="131">
        <f>Seniori!EA79</f>
        <v>0</v>
      </c>
      <c r="EB113" s="131">
        <f>Seniori!EB79</f>
        <v>0</v>
      </c>
      <c r="EC113" s="131">
        <f>Seniori!EC79</f>
        <v>0</v>
      </c>
      <c r="ED113" s="131">
        <f>Seniori!ED79</f>
        <v>0</v>
      </c>
      <c r="EE113" s="131">
        <f>Seniori!EE79</f>
        <v>0</v>
      </c>
      <c r="EF113" s="131">
        <f>Seniori!EF79</f>
        <v>0</v>
      </c>
      <c r="EG113" s="131">
        <f>Seniori!EG79</f>
        <v>0</v>
      </c>
      <c r="EH113" s="131">
        <f>Seniori!EH79</f>
        <v>0</v>
      </c>
      <c r="EI113" s="131">
        <f>Seniori!EI79</f>
        <v>0</v>
      </c>
      <c r="EJ113" s="131">
        <f>Seniori!EJ79</f>
        <v>0</v>
      </c>
      <c r="EK113" s="131">
        <f>Seniori!EK79</f>
        <v>0</v>
      </c>
      <c r="EL113" s="131">
        <f>Seniori!EL79</f>
        <v>0</v>
      </c>
      <c r="EM113" s="131">
        <f>Seniori!EM79</f>
        <v>0</v>
      </c>
      <c r="EN113" s="131">
        <f>Seniori!EN79</f>
        <v>0</v>
      </c>
      <c r="EO113" s="131">
        <f>Seniori!EO79</f>
        <v>0</v>
      </c>
      <c r="EP113" s="131">
        <f>Seniori!EP79</f>
        <v>0</v>
      </c>
      <c r="EQ113" s="131">
        <f>Seniori!EQ79</f>
        <v>0</v>
      </c>
      <c r="ER113" s="131">
        <f>Seniori!ER79</f>
        <v>0</v>
      </c>
      <c r="ES113" s="131">
        <f>Seniori!ES79</f>
        <v>0</v>
      </c>
      <c r="ET113" s="131">
        <f>Seniori!ET79</f>
        <v>0</v>
      </c>
      <c r="EU113" s="131">
        <f>Seniori!EU79</f>
        <v>0</v>
      </c>
      <c r="EV113" s="131">
        <f>Seniori!EV79</f>
        <v>0</v>
      </c>
      <c r="EW113" s="131">
        <f>Seniori!EW79</f>
        <v>0</v>
      </c>
      <c r="EX113" s="131">
        <f>Seniori!EX79</f>
        <v>0</v>
      </c>
      <c r="EY113" s="131">
        <f>Seniori!EY79</f>
        <v>0</v>
      </c>
      <c r="EZ113" s="131">
        <f>Seniori!EZ79</f>
        <v>0</v>
      </c>
      <c r="FA113" s="131">
        <f>Seniori!FA79</f>
        <v>0</v>
      </c>
      <c r="FB113" s="131">
        <f>Seniori!FB79</f>
        <v>0</v>
      </c>
      <c r="FC113" s="131">
        <f>Seniori!FC79</f>
        <v>0</v>
      </c>
      <c r="FD113" s="131">
        <f>Seniori!FD79</f>
        <v>0</v>
      </c>
      <c r="FE113" s="131">
        <f>Seniori!FE79</f>
        <v>0</v>
      </c>
      <c r="FF113" s="131">
        <f>Seniori!FF79</f>
        <v>0</v>
      </c>
      <c r="FG113" s="131">
        <f>Seniori!FG79</f>
        <v>0</v>
      </c>
      <c r="FH113" s="131">
        <f>Seniori!FH79</f>
        <v>0</v>
      </c>
      <c r="FI113" s="131">
        <f>Seniori!FI79</f>
        <v>0</v>
      </c>
      <c r="FJ113" s="131">
        <f>Seniori!FJ79</f>
        <v>0</v>
      </c>
      <c r="FK113" s="131">
        <f>Seniori!FK79</f>
        <v>0</v>
      </c>
      <c r="FL113" s="131">
        <f>Seniori!FL79</f>
        <v>0</v>
      </c>
      <c r="FM113" s="131">
        <f>Seniori!FM79</f>
        <v>0</v>
      </c>
      <c r="FN113" s="131">
        <f>Seniori!FN79</f>
        <v>0</v>
      </c>
      <c r="FO113" s="131">
        <f>Seniori!FO79</f>
        <v>0</v>
      </c>
      <c r="FP113" s="131">
        <f>Seniori!FP79</f>
        <v>0</v>
      </c>
      <c r="FQ113" s="131">
        <f>Seniori!FQ79</f>
        <v>0</v>
      </c>
      <c r="FR113" s="131">
        <f>Seniori!FR79</f>
        <v>0</v>
      </c>
      <c r="FS113" s="131">
        <f>Seniori!FS79</f>
        <v>0</v>
      </c>
      <c r="FT113" s="131">
        <f>Seniori!FT79</f>
        <v>0</v>
      </c>
      <c r="FU113" s="131">
        <f>Seniori!FU79</f>
        <v>0</v>
      </c>
      <c r="FV113" s="131">
        <f>Seniori!FV79</f>
        <v>0</v>
      </c>
      <c r="FW113" s="131">
        <f>Seniori!FW79</f>
        <v>0</v>
      </c>
      <c r="FX113" s="131">
        <f>Seniori!FX79</f>
        <v>0</v>
      </c>
      <c r="FY113" s="131">
        <f>Seniori!FY79</f>
        <v>0</v>
      </c>
      <c r="FZ113" s="131">
        <f>Seniori!FZ79</f>
        <v>0</v>
      </c>
      <c r="GA113" s="131">
        <f>Seniori!GA79</f>
        <v>0</v>
      </c>
      <c r="GB113" s="131">
        <f>Seniori!GB79</f>
        <v>0</v>
      </c>
      <c r="GC113" s="131">
        <f>Seniori!GC79</f>
        <v>0</v>
      </c>
      <c r="GD113" s="131">
        <f>Seniori!GD79</f>
        <v>0</v>
      </c>
      <c r="GE113" s="131">
        <f>Seniori!GE79</f>
        <v>0</v>
      </c>
      <c r="GF113" s="131">
        <f>Seniori!GF79</f>
        <v>0</v>
      </c>
      <c r="GG113" s="131">
        <f>Seniori!GG79</f>
        <v>0</v>
      </c>
      <c r="GH113" s="131">
        <f>Seniori!GH79</f>
        <v>0</v>
      </c>
      <c r="GI113" s="131">
        <f>Seniori!GI79</f>
        <v>0</v>
      </c>
      <c r="GJ113" s="131">
        <f>Seniori!GJ79</f>
        <v>0</v>
      </c>
      <c r="GK113" s="131">
        <f>Seniori!GK79</f>
        <v>0</v>
      </c>
      <c r="GL113" s="131">
        <f>Seniori!GL79</f>
        <v>0</v>
      </c>
      <c r="GM113" s="131">
        <f>Seniori!GM79</f>
        <v>0</v>
      </c>
      <c r="GN113" s="131">
        <f>Seniori!GN79</f>
        <v>0</v>
      </c>
      <c r="GO113" s="131">
        <f>Seniori!GO79</f>
        <v>0</v>
      </c>
      <c r="GP113" s="131">
        <f>Seniori!GP79</f>
        <v>0</v>
      </c>
      <c r="GQ113" s="131">
        <f>Seniori!GQ79</f>
        <v>0</v>
      </c>
      <c r="GR113" s="131">
        <f>Seniori!GR79</f>
        <v>0</v>
      </c>
      <c r="GS113" s="131">
        <f>Seniori!GS79</f>
        <v>0</v>
      </c>
      <c r="GT113" s="131">
        <f>Seniori!GT79</f>
        <v>0</v>
      </c>
      <c r="GU113" s="131">
        <f>Seniori!GU79</f>
        <v>0</v>
      </c>
      <c r="GV113" s="131">
        <f>Seniori!GV79</f>
        <v>0</v>
      </c>
      <c r="GW113" s="131">
        <f>Seniori!GW79</f>
        <v>0</v>
      </c>
      <c r="GX113" s="131">
        <f>Seniori!GX79</f>
        <v>0</v>
      </c>
      <c r="GY113" s="131">
        <f>Seniori!GY79</f>
        <v>0</v>
      </c>
      <c r="GZ113" s="131">
        <f>Seniori!GZ79</f>
        <v>0</v>
      </c>
      <c r="HA113" s="131">
        <f>Seniori!HA79</f>
        <v>0</v>
      </c>
      <c r="HB113" s="131">
        <f>Seniori!HB79</f>
        <v>0</v>
      </c>
      <c r="HC113" s="131">
        <f>Seniori!HC79</f>
        <v>0</v>
      </c>
      <c r="HD113" s="131">
        <f>Seniori!HD79</f>
        <v>0</v>
      </c>
      <c r="HE113" s="131">
        <f>Seniori!HE79</f>
        <v>0</v>
      </c>
      <c r="HF113" s="131">
        <f>Seniori!HF79</f>
        <v>0</v>
      </c>
      <c r="HG113" s="131">
        <f>Seniori!HG79</f>
        <v>0</v>
      </c>
      <c r="HH113" s="131">
        <f>Seniori!HH79</f>
        <v>0</v>
      </c>
      <c r="HI113" s="131">
        <f>Seniori!HI79</f>
        <v>0</v>
      </c>
      <c r="HJ113" s="131">
        <f>Seniori!HJ79</f>
        <v>0</v>
      </c>
      <c r="HK113" s="131">
        <f>Seniori!HK79</f>
        <v>0</v>
      </c>
      <c r="HL113" s="131">
        <f>Seniori!HL79</f>
        <v>0</v>
      </c>
      <c r="HM113" s="131">
        <f>Seniori!HM79</f>
        <v>0</v>
      </c>
      <c r="HN113" s="131">
        <f>Seniori!HN79</f>
        <v>0</v>
      </c>
      <c r="HO113" s="131">
        <f>Seniori!HO79</f>
        <v>0</v>
      </c>
      <c r="HP113" s="131">
        <f>Seniori!HP79</f>
        <v>0</v>
      </c>
      <c r="HQ113" s="131">
        <f>Seniori!HQ79</f>
        <v>0</v>
      </c>
      <c r="HR113" s="131">
        <f>Seniori!HR79</f>
        <v>0</v>
      </c>
      <c r="HS113" s="131">
        <f>Seniori!HS79</f>
        <v>0</v>
      </c>
      <c r="HT113" s="131">
        <f>Seniori!HT79</f>
        <v>0</v>
      </c>
      <c r="HU113" s="131">
        <f>Seniori!HU79</f>
        <v>0</v>
      </c>
      <c r="HV113" s="131">
        <f>Seniori!HV79</f>
        <v>0</v>
      </c>
      <c r="HW113" s="131">
        <f>Seniori!HW79</f>
        <v>0</v>
      </c>
      <c r="HX113" s="131">
        <f>Seniori!HX79</f>
        <v>0</v>
      </c>
      <c r="HY113" s="131">
        <f>Seniori!HY79</f>
        <v>0</v>
      </c>
      <c r="HZ113" s="131">
        <f>Seniori!HZ79</f>
        <v>0</v>
      </c>
      <c r="IA113" s="131">
        <f>Seniori!IA79</f>
        <v>0</v>
      </c>
      <c r="IB113" s="131">
        <f>Seniori!IB79</f>
        <v>0</v>
      </c>
      <c r="IC113" s="131">
        <f>Seniori!IC79</f>
        <v>0</v>
      </c>
      <c r="ID113" s="131">
        <f>Seniori!ID79</f>
        <v>0</v>
      </c>
      <c r="IE113" s="131">
        <f>Seniori!IE79</f>
        <v>0</v>
      </c>
      <c r="IF113" s="131">
        <f>Seniori!IF79</f>
        <v>0</v>
      </c>
      <c r="IG113" s="131">
        <f>Seniori!IG79</f>
        <v>0</v>
      </c>
      <c r="IH113" s="131">
        <f>Seniori!IH79</f>
        <v>0</v>
      </c>
      <c r="II113" s="131">
        <f>Seniori!II79</f>
        <v>0</v>
      </c>
      <c r="IJ113" s="131">
        <f>Seniori!IJ79</f>
        <v>0</v>
      </c>
      <c r="IK113" s="131">
        <f>Seniori!IK79</f>
        <v>0</v>
      </c>
      <c r="IL113" s="131">
        <f>Seniori!IL79</f>
        <v>0</v>
      </c>
      <c r="IM113" s="131">
        <f>Seniori!IM79</f>
        <v>0</v>
      </c>
      <c r="IN113" s="131">
        <f>Seniori!IN79</f>
        <v>0</v>
      </c>
      <c r="IO113" s="131">
        <f>Seniori!IO79</f>
        <v>0</v>
      </c>
      <c r="IP113" s="131">
        <f>Seniori!IP79</f>
        <v>0</v>
      </c>
      <c r="IQ113" s="131">
        <f>Seniori!IQ79</f>
        <v>0</v>
      </c>
      <c r="IR113" s="131">
        <f>Seniori!IR79</f>
        <v>0</v>
      </c>
      <c r="IS113" s="131">
        <f>Seniori!IS79</f>
        <v>0</v>
      </c>
      <c r="IT113" s="131">
        <f>Seniori!IT79</f>
        <v>0</v>
      </c>
      <c r="IU113" s="131">
        <f>Seniori!IU79</f>
        <v>0</v>
      </c>
      <c r="IV113" s="131">
        <f>Seniori!IV79</f>
        <v>0</v>
      </c>
      <c r="IW113" s="131">
        <f>Seniori!IW79</f>
        <v>0</v>
      </c>
      <c r="IX113" s="131">
        <f>Seniori!IX79</f>
        <v>0</v>
      </c>
      <c r="IY113" s="131">
        <f>Seniori!IY79</f>
        <v>0</v>
      </c>
      <c r="IZ113" s="131">
        <f>Seniori!IZ79</f>
        <v>0</v>
      </c>
      <c r="JA113" s="131">
        <f>Seniori!JA79</f>
        <v>0</v>
      </c>
      <c r="JB113" s="131">
        <f>Seniori!JB79</f>
        <v>0</v>
      </c>
      <c r="JC113" s="131">
        <f>Seniori!JC79</f>
        <v>0</v>
      </c>
      <c r="JD113" s="131">
        <f>Seniori!JD79</f>
        <v>0</v>
      </c>
      <c r="JE113" s="131">
        <f>Seniori!JE79</f>
        <v>0</v>
      </c>
      <c r="JF113" s="131">
        <f>Seniori!JF79</f>
        <v>0</v>
      </c>
      <c r="JG113" s="131">
        <f>Seniori!JG79</f>
        <v>0</v>
      </c>
      <c r="JH113" s="131">
        <f>Seniori!JH79</f>
        <v>0</v>
      </c>
      <c r="JI113" s="131">
        <f>Seniori!JI79</f>
        <v>0</v>
      </c>
      <c r="JJ113" s="131">
        <f>Seniori!JJ79</f>
        <v>0</v>
      </c>
      <c r="JK113" s="131">
        <f>Seniori!JK79</f>
        <v>0</v>
      </c>
      <c r="JL113" s="131">
        <f>Seniori!JL79</f>
        <v>0</v>
      </c>
      <c r="JM113" s="131">
        <f>Seniori!JM79</f>
        <v>0</v>
      </c>
      <c r="JN113" s="131">
        <f>Seniori!JN79</f>
        <v>0</v>
      </c>
      <c r="JO113" s="131">
        <f>Seniori!JO79</f>
        <v>0</v>
      </c>
      <c r="JP113" s="131">
        <f>Seniori!JP79</f>
        <v>0</v>
      </c>
      <c r="JQ113" s="131">
        <f>Seniori!JQ79</f>
        <v>0</v>
      </c>
      <c r="JR113" s="131">
        <f>Seniori!JR79</f>
        <v>0</v>
      </c>
      <c r="JS113" s="131">
        <f>Seniori!JS79</f>
        <v>0</v>
      </c>
      <c r="JT113" s="131">
        <f>Seniori!JT79</f>
        <v>0</v>
      </c>
      <c r="JU113" s="131">
        <f>Seniori!JU79</f>
        <v>0</v>
      </c>
      <c r="JV113" s="131">
        <f>Seniori!JV79</f>
        <v>0</v>
      </c>
      <c r="JW113" s="131">
        <f>Seniori!JW79</f>
        <v>0</v>
      </c>
      <c r="JX113" s="131">
        <f>Seniori!JX79</f>
        <v>0</v>
      </c>
      <c r="JY113" s="131">
        <f>Seniori!JY79</f>
        <v>0</v>
      </c>
      <c r="JZ113" s="131">
        <f>Seniori!JZ79</f>
        <v>0</v>
      </c>
      <c r="KA113" s="131">
        <f>Seniori!KA79</f>
        <v>0</v>
      </c>
      <c r="KB113" s="131">
        <f>Seniori!KB79</f>
        <v>0</v>
      </c>
      <c r="KC113" s="131">
        <f>Seniori!KC79</f>
        <v>0</v>
      </c>
      <c r="KD113" s="131">
        <f>Seniori!KD79</f>
        <v>0</v>
      </c>
      <c r="KE113" s="131">
        <f>Seniori!KE79</f>
        <v>0</v>
      </c>
      <c r="KF113" s="131">
        <f>Seniori!KF79</f>
        <v>0</v>
      </c>
      <c r="KG113" s="131">
        <f>Seniori!KG79</f>
        <v>0</v>
      </c>
      <c r="KH113" s="131">
        <f>Seniori!KH79</f>
        <v>0</v>
      </c>
      <c r="KI113" s="131">
        <f>Seniori!KI79</f>
        <v>0</v>
      </c>
      <c r="KJ113" s="131">
        <f>Seniori!KJ79</f>
        <v>0</v>
      </c>
      <c r="KK113" s="131">
        <f>Seniori!KK79</f>
        <v>0</v>
      </c>
      <c r="KL113" s="131">
        <f>Seniori!KL79</f>
        <v>0</v>
      </c>
      <c r="KM113" s="131">
        <f>Seniori!KM79</f>
        <v>0</v>
      </c>
      <c r="KN113" s="131">
        <f>Seniori!KN79</f>
        <v>0</v>
      </c>
      <c r="KO113" s="131">
        <f>Seniori!KO79</f>
        <v>0</v>
      </c>
      <c r="KP113" s="131">
        <f>Seniori!KP79</f>
        <v>0</v>
      </c>
      <c r="KQ113" s="131">
        <f>Seniori!KQ79</f>
        <v>0</v>
      </c>
      <c r="KR113" s="131">
        <f>Seniori!KR79</f>
        <v>0</v>
      </c>
      <c r="KS113" s="131">
        <f>Seniori!KS79</f>
        <v>0</v>
      </c>
      <c r="KT113" s="131">
        <f>Seniori!KT79</f>
        <v>0</v>
      </c>
      <c r="KU113" s="131">
        <f>Seniori!KU79</f>
        <v>0</v>
      </c>
      <c r="KV113" s="131">
        <f>Seniori!KV79</f>
        <v>0</v>
      </c>
      <c r="KW113" s="131">
        <f>Seniori!KW79</f>
        <v>0</v>
      </c>
      <c r="KX113" s="131">
        <f>Seniori!KX79</f>
        <v>0</v>
      </c>
      <c r="KY113" s="131">
        <f>Seniori!KY79</f>
        <v>0</v>
      </c>
      <c r="KZ113" s="131">
        <f>Seniori!KZ79</f>
        <v>0</v>
      </c>
      <c r="LA113" s="131">
        <f>Seniori!LA79</f>
        <v>0</v>
      </c>
      <c r="LB113" s="131">
        <f>Seniori!LB79</f>
        <v>0</v>
      </c>
      <c r="LC113" s="131">
        <f>Seniori!LC79</f>
        <v>0</v>
      </c>
      <c r="LD113" s="131">
        <f>Seniori!LD79</f>
        <v>0</v>
      </c>
      <c r="LE113" s="131">
        <f>Seniori!LE79</f>
        <v>0</v>
      </c>
      <c r="LF113" s="131">
        <f>Seniori!LF79</f>
        <v>0</v>
      </c>
      <c r="LG113" s="131">
        <f>Seniori!LG79</f>
        <v>0</v>
      </c>
      <c r="LH113" s="131">
        <f>Seniori!LH79</f>
        <v>0</v>
      </c>
      <c r="LI113" s="131">
        <f>Seniori!LI79</f>
        <v>0</v>
      </c>
      <c r="LJ113" s="131">
        <f>Seniori!LJ79</f>
        <v>0</v>
      </c>
      <c r="LK113" s="131">
        <f>Seniori!LK79</f>
        <v>0</v>
      </c>
      <c r="LL113" s="131">
        <f>Seniori!LL79</f>
        <v>0</v>
      </c>
      <c r="LM113" s="131">
        <f>Seniori!LM79</f>
        <v>0</v>
      </c>
      <c r="LN113" s="131">
        <f>Seniori!LN79</f>
        <v>0</v>
      </c>
      <c r="LO113" s="131">
        <f>Seniori!LO79</f>
        <v>0</v>
      </c>
      <c r="LP113" s="131">
        <f>Seniori!LP79</f>
        <v>0</v>
      </c>
      <c r="LQ113" s="131">
        <f>Seniori!LQ79</f>
        <v>0</v>
      </c>
      <c r="LR113" s="131">
        <f>Seniori!LR79</f>
        <v>0</v>
      </c>
      <c r="LS113" s="131">
        <f>Seniori!LS79</f>
        <v>0</v>
      </c>
      <c r="LT113" s="131">
        <f>Seniori!LT79</f>
        <v>0</v>
      </c>
      <c r="LU113" s="131">
        <f>Seniori!LU79</f>
        <v>0</v>
      </c>
      <c r="LV113" s="131">
        <f>Seniori!LV79</f>
        <v>0</v>
      </c>
      <c r="LW113" s="131">
        <f>Seniori!LW79</f>
        <v>0</v>
      </c>
      <c r="LX113" s="131">
        <f>Seniori!LX79</f>
        <v>0</v>
      </c>
      <c r="LY113" s="131">
        <f>Seniori!LY79</f>
        <v>0</v>
      </c>
      <c r="LZ113" s="131">
        <f>Seniori!LZ79</f>
        <v>0</v>
      </c>
      <c r="MA113" s="131">
        <f>Seniori!MA79</f>
        <v>0</v>
      </c>
      <c r="MB113" s="131">
        <f>Seniori!MB79</f>
        <v>0</v>
      </c>
      <c r="MC113" s="131">
        <f>Seniori!MC79</f>
        <v>0</v>
      </c>
      <c r="MD113" s="131">
        <f>Seniori!MD79</f>
        <v>0</v>
      </c>
      <c r="ME113" s="131">
        <f>Seniori!ME79</f>
        <v>0</v>
      </c>
    </row>
    <row r="114" spans="1:343" s="1" customFormat="1" ht="18" customHeight="1" x14ac:dyDescent="0.2">
      <c r="A114" s="12">
        <v>94</v>
      </c>
      <c r="B114" s="11" t="s">
        <v>355</v>
      </c>
      <c r="C114" s="1">
        <v>11749</v>
      </c>
      <c r="D114" s="1">
        <v>2009</v>
      </c>
      <c r="E114" s="4" t="s">
        <v>354</v>
      </c>
      <c r="F114" s="9">
        <v>7028</v>
      </c>
      <c r="G114" s="9" t="s">
        <v>222</v>
      </c>
      <c r="H114" s="4" t="s">
        <v>42</v>
      </c>
      <c r="I114" s="1">
        <f>SUM(K114:ME114)</f>
        <v>6</v>
      </c>
      <c r="J114" s="12">
        <f>Tabuľka3[[#This Row],[Stĺpec9]]</f>
        <v>6</v>
      </c>
      <c r="K114" s="131">
        <f>Seniori!K75</f>
        <v>0</v>
      </c>
      <c r="L114" s="131">
        <f>Seniori!L75</f>
        <v>0</v>
      </c>
      <c r="M114" s="131">
        <f>Seniori!M75</f>
        <v>0</v>
      </c>
      <c r="N114" s="131">
        <f>Seniori!N75</f>
        <v>0</v>
      </c>
      <c r="O114" s="131">
        <f>Seniori!O75</f>
        <v>0</v>
      </c>
      <c r="P114" s="131">
        <f>Seniori!P75</f>
        <v>0</v>
      </c>
      <c r="Q114" s="131">
        <f>Seniori!Q75</f>
        <v>0</v>
      </c>
      <c r="R114" s="131">
        <f>Seniori!R75</f>
        <v>0</v>
      </c>
      <c r="S114" s="131">
        <f>Seniori!S75</f>
        <v>0</v>
      </c>
      <c r="T114" s="131">
        <f>Seniori!T75</f>
        <v>0</v>
      </c>
      <c r="U114" s="131">
        <f>Seniori!U75</f>
        <v>0</v>
      </c>
      <c r="V114" s="131">
        <f>Seniori!V75</f>
        <v>0</v>
      </c>
      <c r="W114" s="131">
        <f>Seniori!W75</f>
        <v>0</v>
      </c>
      <c r="X114" s="131">
        <f>Seniori!X75</f>
        <v>0</v>
      </c>
      <c r="Y114" s="131">
        <f>Seniori!Y75</f>
        <v>0</v>
      </c>
      <c r="Z114" s="131">
        <f>Seniori!Z75</f>
        <v>0</v>
      </c>
      <c r="AA114" s="131">
        <f>Seniori!AA75</f>
        <v>0</v>
      </c>
      <c r="AB114" s="131">
        <f>Seniori!AB75</f>
        <v>0</v>
      </c>
      <c r="AC114" s="131">
        <f>Seniori!AC75</f>
        <v>0</v>
      </c>
      <c r="AD114" s="131">
        <f>Seniori!AD75</f>
        <v>0</v>
      </c>
      <c r="AE114" s="131">
        <f>Seniori!AE75</f>
        <v>0</v>
      </c>
      <c r="AF114" s="131">
        <f>Seniori!AF75</f>
        <v>0</v>
      </c>
      <c r="AG114" s="131">
        <f>Seniori!AG75</f>
        <v>0</v>
      </c>
      <c r="AH114" s="131">
        <f>Seniori!AH75</f>
        <v>0</v>
      </c>
      <c r="AI114" s="131">
        <f>Seniori!AI75</f>
        <v>0</v>
      </c>
      <c r="AJ114" s="131">
        <f>Seniori!AJ75</f>
        <v>0</v>
      </c>
      <c r="AK114" s="131">
        <f>Seniori!AK75</f>
        <v>0</v>
      </c>
      <c r="AL114" s="131">
        <f>Seniori!AL75</f>
        <v>0</v>
      </c>
      <c r="AM114" s="131">
        <f>Seniori!AM75</f>
        <v>0</v>
      </c>
      <c r="AN114" s="131">
        <f>Seniori!AN75</f>
        <v>0</v>
      </c>
      <c r="AO114" s="131">
        <f>Seniori!AO75</f>
        <v>0</v>
      </c>
      <c r="AP114" s="131">
        <f>Seniori!AP75</f>
        <v>0</v>
      </c>
      <c r="AQ114" s="131">
        <f>Seniori!AQ75</f>
        <v>0</v>
      </c>
      <c r="AR114" s="131">
        <f>Seniori!AR75</f>
        <v>0</v>
      </c>
      <c r="AS114" s="131">
        <f>Seniori!AS75</f>
        <v>0</v>
      </c>
      <c r="AT114" s="131">
        <f>Seniori!AT75</f>
        <v>0</v>
      </c>
      <c r="AU114" s="131">
        <f>Seniori!AU75</f>
        <v>0</v>
      </c>
      <c r="AV114" s="131">
        <f>Seniori!AV75</f>
        <v>0</v>
      </c>
      <c r="AW114" s="131">
        <f>Seniori!AW75</f>
        <v>0</v>
      </c>
      <c r="AX114" s="131">
        <f>Seniori!AX75</f>
        <v>0</v>
      </c>
      <c r="AY114" s="131">
        <f>Seniori!AY75</f>
        <v>0</v>
      </c>
      <c r="AZ114" s="131">
        <f>Seniori!AZ75</f>
        <v>0</v>
      </c>
      <c r="BA114" s="131">
        <f>Seniori!BA75</f>
        <v>0</v>
      </c>
      <c r="BB114" s="131">
        <f>Seniori!BB75</f>
        <v>0</v>
      </c>
      <c r="BC114" s="131">
        <f>Seniori!BC75</f>
        <v>0</v>
      </c>
      <c r="BD114" s="131">
        <f>Seniori!BD75</f>
        <v>0</v>
      </c>
      <c r="BE114" s="131">
        <f>Seniori!BE75</f>
        <v>0</v>
      </c>
      <c r="BF114" s="131">
        <f>Seniori!BF75</f>
        <v>0</v>
      </c>
      <c r="BG114" s="131">
        <f>Seniori!BG75</f>
        <v>0</v>
      </c>
      <c r="BH114" s="131">
        <f>Seniori!BH75</f>
        <v>0</v>
      </c>
      <c r="BI114" s="131" t="str">
        <f>Seniori!BI75</f>
        <v>x</v>
      </c>
      <c r="BJ114" s="131">
        <f>Seniori!BJ75</f>
        <v>0</v>
      </c>
      <c r="BK114" s="131">
        <f>Seniori!BK75</f>
        <v>0</v>
      </c>
      <c r="BL114" s="131">
        <f>Seniori!BL75</f>
        <v>0</v>
      </c>
      <c r="BM114" s="131">
        <f>Seniori!BM75</f>
        <v>0</v>
      </c>
      <c r="BN114" s="131">
        <f>Seniori!BN75</f>
        <v>0</v>
      </c>
      <c r="BO114" s="131">
        <f>Seniori!BO75</f>
        <v>0</v>
      </c>
      <c r="BP114" s="131">
        <f>Seniori!BP75</f>
        <v>0</v>
      </c>
      <c r="BQ114" s="131">
        <f>Seniori!BQ75</f>
        <v>0</v>
      </c>
      <c r="BR114" s="131">
        <f>Seniori!BR75</f>
        <v>0</v>
      </c>
      <c r="BS114" s="131">
        <f>Seniori!BS75</f>
        <v>0</v>
      </c>
      <c r="BT114" s="131">
        <f>Seniori!BT75</f>
        <v>0</v>
      </c>
      <c r="BU114" s="131">
        <f>Seniori!BU75</f>
        <v>0</v>
      </c>
      <c r="BV114" s="131">
        <f>Seniori!BV75</f>
        <v>0</v>
      </c>
      <c r="BW114" s="131">
        <f>Seniori!BW75</f>
        <v>0</v>
      </c>
      <c r="BX114" s="131">
        <f>Seniori!BX75</f>
        <v>0</v>
      </c>
      <c r="BY114" s="131">
        <f>Seniori!BY75</f>
        <v>0</v>
      </c>
      <c r="BZ114" s="131">
        <f>Seniori!BZ75</f>
        <v>0</v>
      </c>
      <c r="CA114" s="131">
        <f>Seniori!CA75</f>
        <v>0</v>
      </c>
      <c r="CB114" s="131">
        <f>Seniori!CB75</f>
        <v>0</v>
      </c>
      <c r="CC114" s="131">
        <f>Seniori!CC75</f>
        <v>0</v>
      </c>
      <c r="CD114" s="131">
        <f>Seniori!CD75</f>
        <v>0</v>
      </c>
      <c r="CE114" s="131">
        <f>Seniori!CE75</f>
        <v>0</v>
      </c>
      <c r="CF114" s="131">
        <f>Seniori!CF75</f>
        <v>0</v>
      </c>
      <c r="CG114" s="131">
        <f>Seniori!CG75</f>
        <v>0</v>
      </c>
      <c r="CH114" s="131">
        <f>Seniori!CH75</f>
        <v>0</v>
      </c>
      <c r="CI114" s="131">
        <f>Seniori!CI75</f>
        <v>0</v>
      </c>
      <c r="CJ114" s="131">
        <f>Seniori!CJ75</f>
        <v>0</v>
      </c>
      <c r="CK114" s="131">
        <f>Seniori!CK75</f>
        <v>0</v>
      </c>
      <c r="CL114" s="131">
        <f>Seniori!CL75</f>
        <v>0</v>
      </c>
      <c r="CM114" s="131">
        <f>Seniori!CM75</f>
        <v>0</v>
      </c>
      <c r="CN114" s="131">
        <f>Seniori!CN75</f>
        <v>0</v>
      </c>
      <c r="CO114" s="131">
        <f>Seniori!CO75</f>
        <v>0</v>
      </c>
      <c r="CP114" s="131">
        <f>Seniori!CP75</f>
        <v>0</v>
      </c>
      <c r="CQ114" s="131">
        <f>Seniori!CQ75</f>
        <v>0</v>
      </c>
      <c r="CR114" s="131">
        <f>Seniori!CR75</f>
        <v>0</v>
      </c>
      <c r="CS114" s="131">
        <f>Seniori!CS75</f>
        <v>0</v>
      </c>
      <c r="CT114" s="131">
        <f>Seniori!CT75</f>
        <v>0</v>
      </c>
      <c r="CU114" s="131">
        <f>Seniori!CU75</f>
        <v>0</v>
      </c>
      <c r="CV114" s="131">
        <f>Seniori!CV75</f>
        <v>0</v>
      </c>
      <c r="CW114" s="131">
        <f>Seniori!CW75</f>
        <v>0</v>
      </c>
      <c r="CX114" s="131">
        <f>Seniori!CX75</f>
        <v>0</v>
      </c>
      <c r="CY114" s="131">
        <f>Seniori!CY75</f>
        <v>0</v>
      </c>
      <c r="CZ114" s="131">
        <f>Seniori!CZ75</f>
        <v>0</v>
      </c>
      <c r="DA114" s="131">
        <f>Seniori!DA75</f>
        <v>0</v>
      </c>
      <c r="DB114" s="131">
        <f>Seniori!DB75</f>
        <v>0</v>
      </c>
      <c r="DC114" s="131">
        <f>Seniori!DC75</f>
        <v>0</v>
      </c>
      <c r="DD114" s="131" t="str">
        <f>Seniori!DD75</f>
        <v>x</v>
      </c>
      <c r="DE114" s="131" t="str">
        <f>Seniori!DE75</f>
        <v>x</v>
      </c>
      <c r="DF114" s="131">
        <f>Seniori!DF75</f>
        <v>0</v>
      </c>
      <c r="DG114" s="131">
        <f>Seniori!DG75</f>
        <v>0</v>
      </c>
      <c r="DH114" s="131">
        <f>Seniori!DH75</f>
        <v>0</v>
      </c>
      <c r="DI114" s="131">
        <f>Seniori!DI75</f>
        <v>0</v>
      </c>
      <c r="DJ114" s="131">
        <f>Seniori!DJ75</f>
        <v>0</v>
      </c>
      <c r="DK114" s="131">
        <f>Seniori!DK75</f>
        <v>0</v>
      </c>
      <c r="DL114" s="131">
        <f>Seniori!DL75</f>
        <v>0</v>
      </c>
      <c r="DM114" s="131">
        <f>Seniori!DM75</f>
        <v>0</v>
      </c>
      <c r="DN114" s="131">
        <f>Seniori!DN75</f>
        <v>0</v>
      </c>
      <c r="DO114" s="131">
        <f>Seniori!DO75</f>
        <v>0</v>
      </c>
      <c r="DP114" s="131">
        <f>Seniori!DP75</f>
        <v>0</v>
      </c>
      <c r="DQ114" s="131">
        <f>Seniori!DQ75</f>
        <v>0</v>
      </c>
      <c r="DR114" s="131">
        <f>Seniori!DR75</f>
        <v>0</v>
      </c>
      <c r="DS114" s="131">
        <f>Seniori!DS75</f>
        <v>0</v>
      </c>
      <c r="DT114" s="131">
        <f>Seniori!DT75</f>
        <v>0</v>
      </c>
      <c r="DU114" s="131">
        <f>Seniori!DU75</f>
        <v>0</v>
      </c>
      <c r="DV114" s="131">
        <f>Seniori!DV75</f>
        <v>0</v>
      </c>
      <c r="DW114" s="131">
        <f>Seniori!DW75</f>
        <v>0</v>
      </c>
      <c r="DX114" s="131">
        <f>Seniori!DX75</f>
        <v>0</v>
      </c>
      <c r="DY114" s="131">
        <f>Seniori!DY75</f>
        <v>0</v>
      </c>
      <c r="DZ114" s="131">
        <f>Seniori!DZ75</f>
        <v>0</v>
      </c>
      <c r="EA114" s="131">
        <f>Seniori!EA75</f>
        <v>0</v>
      </c>
      <c r="EB114" s="131">
        <f>Seniori!EB75</f>
        <v>0</v>
      </c>
      <c r="EC114" s="131">
        <f>Seniori!EC75</f>
        <v>0</v>
      </c>
      <c r="ED114" s="131">
        <f>Seniori!ED75</f>
        <v>0</v>
      </c>
      <c r="EE114" s="131">
        <f>Seniori!EE75</f>
        <v>0</v>
      </c>
      <c r="EF114" s="131">
        <f>Seniori!EF75</f>
        <v>0</v>
      </c>
      <c r="EG114" s="131">
        <f>Seniori!EG75</f>
        <v>0</v>
      </c>
      <c r="EH114" s="131">
        <f>Seniori!EH75</f>
        <v>0</v>
      </c>
      <c r="EI114" s="131">
        <f>Seniori!EI75</f>
        <v>0</v>
      </c>
      <c r="EJ114" s="131">
        <f>Seniori!EJ75</f>
        <v>0</v>
      </c>
      <c r="EK114" s="131">
        <f>Seniori!EK75</f>
        <v>0</v>
      </c>
      <c r="EL114" s="131">
        <f>Seniori!EL75</f>
        <v>0</v>
      </c>
      <c r="EM114" s="131">
        <f>Seniori!EM75</f>
        <v>0</v>
      </c>
      <c r="EN114" s="131">
        <f>Seniori!EN75</f>
        <v>0</v>
      </c>
      <c r="EO114" s="131">
        <f>Seniori!EO75</f>
        <v>0</v>
      </c>
      <c r="EP114" s="131">
        <f>Seniori!EP75</f>
        <v>0</v>
      </c>
      <c r="EQ114" s="131" t="str">
        <f>Seniori!EQ75</f>
        <v>x</v>
      </c>
      <c r="ER114" s="131" t="str">
        <f>Seniori!ER75</f>
        <v>x</v>
      </c>
      <c r="ES114" s="131">
        <f>Seniori!ES75</f>
        <v>0</v>
      </c>
      <c r="ET114" s="131">
        <f>Seniori!ET75</f>
        <v>0</v>
      </c>
      <c r="EU114" s="131">
        <f>Seniori!EU75</f>
        <v>0</v>
      </c>
      <c r="EV114" s="131">
        <f>Seniori!EV75</f>
        <v>0</v>
      </c>
      <c r="EW114" s="131">
        <f>Seniori!EW75</f>
        <v>0</v>
      </c>
      <c r="EX114" s="131">
        <f>Seniori!EX75</f>
        <v>0</v>
      </c>
      <c r="EY114" s="131">
        <f>Seniori!EY75</f>
        <v>0</v>
      </c>
      <c r="EZ114" s="131">
        <f>Seniori!EZ75</f>
        <v>0</v>
      </c>
      <c r="FA114" s="131">
        <f>Seniori!FA75</f>
        <v>0</v>
      </c>
      <c r="FB114" s="131">
        <f>Seniori!FB75</f>
        <v>0</v>
      </c>
      <c r="FC114" s="131">
        <f>Seniori!FC75</f>
        <v>0</v>
      </c>
      <c r="FD114" s="131">
        <f>Seniori!FD75</f>
        <v>0</v>
      </c>
      <c r="FE114" s="131">
        <f>Seniori!FE75</f>
        <v>0</v>
      </c>
      <c r="FF114" s="131">
        <f>Seniori!FF75</f>
        <v>0</v>
      </c>
      <c r="FG114" s="131">
        <f>Seniori!FG75</f>
        <v>0</v>
      </c>
      <c r="FH114" s="131">
        <f>Seniori!FH75</f>
        <v>0</v>
      </c>
      <c r="FI114" s="131">
        <f>Seniori!FI75</f>
        <v>0</v>
      </c>
      <c r="FJ114" s="131">
        <f>Seniori!FJ75</f>
        <v>0</v>
      </c>
      <c r="FK114" s="131">
        <f>Seniori!FK75</f>
        <v>0</v>
      </c>
      <c r="FL114" s="131">
        <f>Seniori!FL75</f>
        <v>0</v>
      </c>
      <c r="FM114" s="131">
        <f>Seniori!FM75</f>
        <v>0</v>
      </c>
      <c r="FN114" s="131">
        <f>Seniori!FN75</f>
        <v>0</v>
      </c>
      <c r="FO114" s="131">
        <f>Seniori!FO75</f>
        <v>0</v>
      </c>
      <c r="FP114" s="131">
        <f>Seniori!FP75</f>
        <v>0</v>
      </c>
      <c r="FQ114" s="131">
        <f>Seniori!FQ75</f>
        <v>0</v>
      </c>
      <c r="FR114" s="131">
        <f>Seniori!FR75</f>
        <v>0</v>
      </c>
      <c r="FS114" s="131">
        <f>Seniori!FS75</f>
        <v>0</v>
      </c>
      <c r="FT114" s="131">
        <f>Seniori!FT75</f>
        <v>0</v>
      </c>
      <c r="FU114" s="131">
        <f>Seniori!FU75</f>
        <v>0</v>
      </c>
      <c r="FV114" s="131">
        <f>Seniori!FV75</f>
        <v>0</v>
      </c>
      <c r="FW114" s="131">
        <f>Seniori!FW75</f>
        <v>0</v>
      </c>
      <c r="FX114" s="131">
        <f>Seniori!FX75</f>
        <v>0</v>
      </c>
      <c r="FY114" s="131">
        <f>Seniori!FY75</f>
        <v>0</v>
      </c>
      <c r="FZ114" s="131">
        <f>Seniori!FZ75</f>
        <v>0</v>
      </c>
      <c r="GA114" s="131">
        <f>Seniori!GA75</f>
        <v>0</v>
      </c>
      <c r="GB114" s="131">
        <f>Seniori!GB75</f>
        <v>0</v>
      </c>
      <c r="GC114" s="131">
        <f>Seniori!GC75</f>
        <v>0</v>
      </c>
      <c r="GD114" s="131">
        <f>Seniori!GD75</f>
        <v>0</v>
      </c>
      <c r="GE114" s="131">
        <f>Seniori!GE75</f>
        <v>0</v>
      </c>
      <c r="GF114" s="131">
        <f>Seniori!GF75</f>
        <v>0</v>
      </c>
      <c r="GG114" s="131">
        <f>Seniori!GG75</f>
        <v>0</v>
      </c>
      <c r="GH114" s="131">
        <f>Seniori!GH75</f>
        <v>0</v>
      </c>
      <c r="GI114" s="131">
        <f>Seniori!GI75</f>
        <v>0</v>
      </c>
      <c r="GJ114" s="131">
        <f>Seniori!GJ75</f>
        <v>0</v>
      </c>
      <c r="GK114" s="131">
        <f>Seniori!GK75</f>
        <v>0</v>
      </c>
      <c r="GL114" s="131">
        <f>Seniori!GL75</f>
        <v>0</v>
      </c>
      <c r="GM114" s="131">
        <f>Seniori!GM75</f>
        <v>0</v>
      </c>
      <c r="GN114" s="131">
        <f>Seniori!GN75</f>
        <v>0</v>
      </c>
      <c r="GO114" s="131">
        <f>Seniori!GO75</f>
        <v>0</v>
      </c>
      <c r="GP114" s="131">
        <f>Seniori!GP75</f>
        <v>0</v>
      </c>
      <c r="GQ114" s="131">
        <f>Seniori!GQ75</f>
        <v>0</v>
      </c>
      <c r="GR114" s="131">
        <f>Seniori!GR75</f>
        <v>0</v>
      </c>
      <c r="GS114" s="131">
        <f>Seniori!GS75</f>
        <v>0</v>
      </c>
      <c r="GT114" s="131">
        <f>Seniori!GT75</f>
        <v>0</v>
      </c>
      <c r="GU114" s="131">
        <f>Seniori!GU75</f>
        <v>0</v>
      </c>
      <c r="GV114" s="131">
        <f>Seniori!GV75</f>
        <v>0</v>
      </c>
      <c r="GW114" s="131">
        <f>Seniori!GW75</f>
        <v>0</v>
      </c>
      <c r="GX114" s="131">
        <f>Seniori!GX75</f>
        <v>0</v>
      </c>
      <c r="GY114" s="131">
        <f>Seniori!GY75</f>
        <v>0</v>
      </c>
      <c r="GZ114" s="131">
        <f>Seniori!GZ75</f>
        <v>0</v>
      </c>
      <c r="HA114" s="131">
        <f>Seniori!HA75</f>
        <v>0</v>
      </c>
      <c r="HB114" s="131">
        <f>Seniori!HB75</f>
        <v>0</v>
      </c>
      <c r="HC114" s="131">
        <f>Seniori!HC75</f>
        <v>0</v>
      </c>
      <c r="HD114" s="131">
        <f>Seniori!HD75</f>
        <v>0</v>
      </c>
      <c r="HE114" s="131">
        <f>Seniori!HE75</f>
        <v>0</v>
      </c>
      <c r="HF114" s="131">
        <f>Seniori!HF75</f>
        <v>0</v>
      </c>
      <c r="HG114" s="131">
        <f>Seniori!HG75</f>
        <v>0</v>
      </c>
      <c r="HH114" s="131">
        <f>Seniori!HH75</f>
        <v>0</v>
      </c>
      <c r="HI114" s="131">
        <f>Seniori!HI75</f>
        <v>0</v>
      </c>
      <c r="HJ114" s="131">
        <f>Seniori!HJ75</f>
        <v>0</v>
      </c>
      <c r="HK114" s="131">
        <f>Seniori!HK75</f>
        <v>0</v>
      </c>
      <c r="HL114" s="131">
        <f>Seniori!HL75</f>
        <v>0</v>
      </c>
      <c r="HM114" s="131">
        <f>Seniori!HM75</f>
        <v>0</v>
      </c>
      <c r="HN114" s="131">
        <f>Seniori!HN75</f>
        <v>0</v>
      </c>
      <c r="HO114" s="131">
        <f>Seniori!HO75</f>
        <v>0</v>
      </c>
      <c r="HP114" s="131">
        <f>Seniori!HP75</f>
        <v>0</v>
      </c>
      <c r="HQ114" s="131">
        <f>Seniori!HQ75</f>
        <v>0</v>
      </c>
      <c r="HR114" s="131">
        <f>Seniori!HR75</f>
        <v>0</v>
      </c>
      <c r="HS114" s="131">
        <f>Seniori!HS75</f>
        <v>0</v>
      </c>
      <c r="HT114" s="131">
        <f>Seniori!HT75</f>
        <v>0</v>
      </c>
      <c r="HU114" s="131">
        <f>Seniori!HU75</f>
        <v>0</v>
      </c>
      <c r="HV114" s="131">
        <f>Seniori!HV75</f>
        <v>0</v>
      </c>
      <c r="HW114" s="131">
        <f>Seniori!HW75</f>
        <v>0</v>
      </c>
      <c r="HX114" s="131">
        <f>Seniori!HX75</f>
        <v>0</v>
      </c>
      <c r="HY114" s="131">
        <f>Seniori!HY75</f>
        <v>0</v>
      </c>
      <c r="HZ114" s="131">
        <f>Seniori!HZ75</f>
        <v>0</v>
      </c>
      <c r="IA114" s="131">
        <f>Seniori!IA75</f>
        <v>0</v>
      </c>
      <c r="IB114" s="131">
        <f>Seniori!IB75</f>
        <v>0</v>
      </c>
      <c r="IC114" s="131">
        <f>Seniori!IC75</f>
        <v>0</v>
      </c>
      <c r="ID114" s="131">
        <f>Seniori!ID75</f>
        <v>0</v>
      </c>
      <c r="IE114" s="131">
        <f>Seniori!IE75</f>
        <v>0</v>
      </c>
      <c r="IF114" s="131">
        <f>Seniori!IF75</f>
        <v>0</v>
      </c>
      <c r="IG114" s="131">
        <f>Seniori!IG75</f>
        <v>0</v>
      </c>
      <c r="IH114" s="131">
        <f>Seniori!IH75</f>
        <v>0</v>
      </c>
      <c r="II114" s="131">
        <f>Seniori!II75</f>
        <v>0</v>
      </c>
      <c r="IJ114" s="131">
        <f>Seniori!IJ75</f>
        <v>0</v>
      </c>
      <c r="IK114" s="131">
        <f>Seniori!IK75</f>
        <v>0</v>
      </c>
      <c r="IL114" s="131">
        <f>Seniori!IL75</f>
        <v>0</v>
      </c>
      <c r="IM114" s="131">
        <f>Seniori!IM75</f>
        <v>0</v>
      </c>
      <c r="IN114" s="131">
        <f>Seniori!IN75</f>
        <v>0</v>
      </c>
      <c r="IO114" s="131">
        <f>Seniori!IO75</f>
        <v>0</v>
      </c>
      <c r="IP114" s="131">
        <f>Seniori!IP75</f>
        <v>0</v>
      </c>
      <c r="IQ114" s="131">
        <f>Seniori!IQ75</f>
        <v>0</v>
      </c>
      <c r="IR114" s="131">
        <f>Seniori!IR75</f>
        <v>0</v>
      </c>
      <c r="IS114" s="131">
        <f>Seniori!IS75</f>
        <v>0</v>
      </c>
      <c r="IT114" s="131">
        <f>Seniori!IT75</f>
        <v>0</v>
      </c>
      <c r="IU114" s="131">
        <f>Seniori!IU75</f>
        <v>0</v>
      </c>
      <c r="IV114" s="131">
        <f>Seniori!IV75</f>
        <v>0</v>
      </c>
      <c r="IW114" s="131">
        <f>Seniori!IW75</f>
        <v>0</v>
      </c>
      <c r="IX114" s="131">
        <f>Seniori!IX75</f>
        <v>0</v>
      </c>
      <c r="IY114" s="131">
        <f>Seniori!IY75</f>
        <v>0</v>
      </c>
      <c r="IZ114" s="131">
        <f>Seniori!IZ75</f>
        <v>0</v>
      </c>
      <c r="JA114" s="131">
        <f>Seniori!JA75</f>
        <v>0</v>
      </c>
      <c r="JB114" s="131">
        <f>Seniori!JB75</f>
        <v>0</v>
      </c>
      <c r="JC114" s="131">
        <f>Seniori!JC75</f>
        <v>0</v>
      </c>
      <c r="JD114" s="131">
        <f>Seniori!JD75</f>
        <v>0</v>
      </c>
      <c r="JE114" s="131">
        <f>Seniori!JE75</f>
        <v>0</v>
      </c>
      <c r="JF114" s="131">
        <f>Seniori!JF75</f>
        <v>0</v>
      </c>
      <c r="JG114" s="131">
        <f>Seniori!JG75</f>
        <v>0</v>
      </c>
      <c r="JH114" s="131">
        <f>Seniori!JH75</f>
        <v>0</v>
      </c>
      <c r="JI114" s="131">
        <f>Seniori!JI75</f>
        <v>0</v>
      </c>
      <c r="JJ114" s="131">
        <f>Seniori!JJ75</f>
        <v>0</v>
      </c>
      <c r="JK114" s="131">
        <f>Seniori!JK75</f>
        <v>0</v>
      </c>
      <c r="JL114" s="131">
        <f>Seniori!JL75</f>
        <v>0</v>
      </c>
      <c r="JM114" s="131">
        <f>Seniori!JM75</f>
        <v>0</v>
      </c>
      <c r="JN114" s="131">
        <f>Seniori!JN75</f>
        <v>0</v>
      </c>
      <c r="JO114" s="131">
        <f>Seniori!JO75</f>
        <v>0</v>
      </c>
      <c r="JP114" s="131">
        <f>Seniori!JP75</f>
        <v>0</v>
      </c>
      <c r="JQ114" s="131">
        <f>Seniori!JQ75</f>
        <v>0</v>
      </c>
      <c r="JR114" s="131">
        <f>Seniori!JR75</f>
        <v>0</v>
      </c>
      <c r="JS114" s="131">
        <f>Seniori!JS75</f>
        <v>0</v>
      </c>
      <c r="JT114" s="131">
        <f>Seniori!JT75</f>
        <v>0</v>
      </c>
      <c r="JU114" s="131">
        <f>Seniori!JU75</f>
        <v>0</v>
      </c>
      <c r="JV114" s="131">
        <f>Seniori!JV75</f>
        <v>0</v>
      </c>
      <c r="JW114" s="131">
        <f>Seniori!JW75</f>
        <v>0</v>
      </c>
      <c r="JX114" s="131">
        <f>Seniori!JX75</f>
        <v>0</v>
      </c>
      <c r="JY114" s="131">
        <f>Seniori!JY75</f>
        <v>0</v>
      </c>
      <c r="JZ114" s="131">
        <f>Seniori!JZ75</f>
        <v>0</v>
      </c>
      <c r="KA114" s="131">
        <f>Seniori!KA75</f>
        <v>0</v>
      </c>
      <c r="KB114" s="131">
        <f>Seniori!KB75</f>
        <v>0</v>
      </c>
      <c r="KC114" s="131">
        <f>Seniori!KC75</f>
        <v>0</v>
      </c>
      <c r="KD114" s="131">
        <f>Seniori!KD75</f>
        <v>0</v>
      </c>
      <c r="KE114" s="131">
        <f>Seniori!KE75</f>
        <v>0</v>
      </c>
      <c r="KF114" s="131">
        <f>Seniori!KF75</f>
        <v>0</v>
      </c>
      <c r="KG114" s="131">
        <f>Seniori!KG75</f>
        <v>0</v>
      </c>
      <c r="KH114" s="131">
        <f>Seniori!KH75</f>
        <v>0</v>
      </c>
      <c r="KI114" s="131">
        <f>Seniori!KI75</f>
        <v>0</v>
      </c>
      <c r="KJ114" s="131">
        <f>Seniori!KJ75</f>
        <v>0</v>
      </c>
      <c r="KK114" s="131">
        <f>Seniori!KK75</f>
        <v>0</v>
      </c>
      <c r="KL114" s="131">
        <f>Seniori!KL75</f>
        <v>0</v>
      </c>
      <c r="KM114" s="131">
        <f>Seniori!KM75</f>
        <v>0</v>
      </c>
      <c r="KN114" s="131" t="str">
        <f>Seniori!KN75</f>
        <v>x</v>
      </c>
      <c r="KO114" s="131">
        <f>Seniori!KO75</f>
        <v>0</v>
      </c>
      <c r="KP114" s="131" t="str">
        <f>Seniori!KP75</f>
        <v>x</v>
      </c>
      <c r="KQ114" s="131">
        <f>Seniori!KQ75</f>
        <v>0</v>
      </c>
      <c r="KR114" s="131">
        <f>Seniori!KR75</f>
        <v>0</v>
      </c>
      <c r="KS114" s="131">
        <f>Seniori!KS75</f>
        <v>0</v>
      </c>
      <c r="KT114" s="131">
        <f>Seniori!KT75</f>
        <v>0</v>
      </c>
      <c r="KU114" s="131">
        <f>Seniori!KU75</f>
        <v>0</v>
      </c>
      <c r="KV114" s="131">
        <f>Seniori!KV75</f>
        <v>0</v>
      </c>
      <c r="KW114" s="131">
        <f>Seniori!KW75</f>
        <v>0</v>
      </c>
      <c r="KX114" s="131">
        <f>Seniori!KX75</f>
        <v>0</v>
      </c>
      <c r="KY114" s="131">
        <f>Seniori!KY75</f>
        <v>0</v>
      </c>
      <c r="KZ114" s="131">
        <f>Seniori!KZ75</f>
        <v>0</v>
      </c>
      <c r="LA114" s="131">
        <f>Seniori!LA75</f>
        <v>0</v>
      </c>
      <c r="LB114" s="131">
        <f>Seniori!LB75</f>
        <v>0</v>
      </c>
      <c r="LC114" s="131">
        <f>Seniori!LC75</f>
        <v>0</v>
      </c>
      <c r="LD114" s="131">
        <f>Seniori!LD75</f>
        <v>0</v>
      </c>
      <c r="LE114" s="131">
        <f>Seniori!LE75</f>
        <v>0</v>
      </c>
      <c r="LF114" s="131">
        <f>Seniori!LF75</f>
        <v>0</v>
      </c>
      <c r="LG114" s="131">
        <f>Seniori!LG75</f>
        <v>0</v>
      </c>
      <c r="LH114" s="131">
        <f>Seniori!LH75</f>
        <v>0</v>
      </c>
      <c r="LI114" s="131">
        <f>Seniori!LI75</f>
        <v>0</v>
      </c>
      <c r="LJ114" s="131">
        <f>Seniori!LJ75</f>
        <v>0</v>
      </c>
      <c r="LK114" s="131">
        <f>Seniori!LK75</f>
        <v>0</v>
      </c>
      <c r="LL114" s="131">
        <f>Seniori!LL75</f>
        <v>0</v>
      </c>
      <c r="LM114" s="131">
        <f>Seniori!LM75</f>
        <v>0</v>
      </c>
      <c r="LN114" s="131">
        <f>Seniori!LN75</f>
        <v>0</v>
      </c>
      <c r="LO114" s="131" t="str">
        <f>Seniori!LO75</f>
        <v>x</v>
      </c>
      <c r="LP114" s="131">
        <f>Seniori!LP75</f>
        <v>0</v>
      </c>
      <c r="LQ114" s="131">
        <f>Seniori!LQ75</f>
        <v>4</v>
      </c>
      <c r="LR114" s="131">
        <f>Seniori!LR75</f>
        <v>0</v>
      </c>
      <c r="LS114" s="131">
        <f>Seniori!LS75</f>
        <v>0</v>
      </c>
      <c r="LT114" s="131">
        <f>Seniori!LT75</f>
        <v>0</v>
      </c>
      <c r="LU114" s="131">
        <f>Seniori!LU75</f>
        <v>0</v>
      </c>
      <c r="LV114" s="131">
        <f>Seniori!LV75</f>
        <v>0</v>
      </c>
      <c r="LW114" s="131">
        <f>Seniori!LW75</f>
        <v>0</v>
      </c>
      <c r="LX114" s="131">
        <f>Seniori!LX75</f>
        <v>0</v>
      </c>
      <c r="LY114" s="131" t="str">
        <f>Seniori!LY75</f>
        <v>x</v>
      </c>
      <c r="LZ114" s="131">
        <f>Seniori!LZ75</f>
        <v>0</v>
      </c>
      <c r="MA114" s="131">
        <f>Seniori!MA75</f>
        <v>2</v>
      </c>
      <c r="MB114" s="131">
        <f>Seniori!MB75</f>
        <v>0</v>
      </c>
      <c r="MC114" s="131">
        <f>Seniori!MC75</f>
        <v>0</v>
      </c>
      <c r="MD114" s="131">
        <f>Seniori!MD75</f>
        <v>0</v>
      </c>
      <c r="ME114" s="131">
        <f>Seniori!ME75</f>
        <v>0</v>
      </c>
    </row>
    <row r="115" spans="1:343" s="1" customFormat="1" ht="18" customHeight="1" x14ac:dyDescent="0.2">
      <c r="A115" s="12">
        <v>94</v>
      </c>
      <c r="B115" s="11" t="s">
        <v>91</v>
      </c>
      <c r="C115" s="1">
        <v>10653</v>
      </c>
      <c r="D115" s="1">
        <v>2015</v>
      </c>
      <c r="E115" t="s">
        <v>90</v>
      </c>
      <c r="F115" s="1">
        <v>2443</v>
      </c>
      <c r="G115" s="1" t="s">
        <v>222</v>
      </c>
      <c r="H115" t="s">
        <v>92</v>
      </c>
      <c r="I115" s="1">
        <f t="shared" si="11"/>
        <v>6</v>
      </c>
      <c r="J115" s="12">
        <f>Tabuľka3[[#This Row],[Stĺpec9]]</f>
        <v>6</v>
      </c>
      <c r="K115" s="131">
        <f>Seniori!K81</f>
        <v>0</v>
      </c>
      <c r="L115" s="131">
        <f>Seniori!L81</f>
        <v>0</v>
      </c>
      <c r="M115" s="131">
        <f>Seniori!M81</f>
        <v>0</v>
      </c>
      <c r="N115" s="131">
        <f>Seniori!N81</f>
        <v>0</v>
      </c>
      <c r="O115" s="131">
        <f>Seniori!O81</f>
        <v>0</v>
      </c>
      <c r="P115" s="131">
        <f>Seniori!P81</f>
        <v>0</v>
      </c>
      <c r="Q115" s="131">
        <f>Seniori!Q81</f>
        <v>0</v>
      </c>
      <c r="R115" s="131">
        <f>Seniori!R81</f>
        <v>0</v>
      </c>
      <c r="S115" s="131">
        <f>Seniori!S81</f>
        <v>0</v>
      </c>
      <c r="T115" s="131">
        <f>Seniori!T81</f>
        <v>0</v>
      </c>
      <c r="U115" s="131">
        <f>Seniori!U81</f>
        <v>0</v>
      </c>
      <c r="V115" s="131">
        <f>Seniori!V81</f>
        <v>0</v>
      </c>
      <c r="W115" s="131">
        <f>Seniori!W81</f>
        <v>0</v>
      </c>
      <c r="X115" s="131">
        <f>Seniori!X81</f>
        <v>0</v>
      </c>
      <c r="Y115" s="131">
        <f>Seniori!Y81</f>
        <v>0</v>
      </c>
      <c r="Z115" s="131">
        <f>Seniori!Z81</f>
        <v>0</v>
      </c>
      <c r="AA115" s="131">
        <f>Seniori!AA81</f>
        <v>0</v>
      </c>
      <c r="AB115" s="131">
        <f>Seniori!AB81</f>
        <v>0</v>
      </c>
      <c r="AC115" s="131">
        <f>Seniori!AC81</f>
        <v>0</v>
      </c>
      <c r="AD115" s="131">
        <f>Seniori!AD81</f>
        <v>0</v>
      </c>
      <c r="AE115" s="131">
        <f>Seniori!AE81</f>
        <v>0</v>
      </c>
      <c r="AF115" s="131">
        <f>Seniori!AF81</f>
        <v>0</v>
      </c>
      <c r="AG115" s="131">
        <f>Seniori!AG81</f>
        <v>0</v>
      </c>
      <c r="AH115" s="131">
        <f>Seniori!AH81</f>
        <v>0</v>
      </c>
      <c r="AI115" s="131">
        <f>Seniori!AI81</f>
        <v>0</v>
      </c>
      <c r="AJ115" s="131">
        <f>Seniori!AJ81</f>
        <v>0</v>
      </c>
      <c r="AK115" s="131">
        <f>Seniori!AK81</f>
        <v>0</v>
      </c>
      <c r="AL115" s="131">
        <f>Seniori!AL81</f>
        <v>0</v>
      </c>
      <c r="AM115" s="131">
        <f>Seniori!AM81</f>
        <v>0</v>
      </c>
      <c r="AN115" s="131">
        <f>Seniori!AN81</f>
        <v>0</v>
      </c>
      <c r="AO115" s="131">
        <f>Seniori!AO81</f>
        <v>0</v>
      </c>
      <c r="AP115" s="131">
        <f>Seniori!AP81</f>
        <v>0</v>
      </c>
      <c r="AQ115" s="131">
        <f>Seniori!AQ81</f>
        <v>0</v>
      </c>
      <c r="AR115" s="131">
        <f>Seniori!AR81</f>
        <v>0</v>
      </c>
      <c r="AS115" s="131">
        <f>Seniori!AS81</f>
        <v>0</v>
      </c>
      <c r="AT115" s="131">
        <f>Seniori!AT81</f>
        <v>0</v>
      </c>
      <c r="AU115" s="131">
        <f>Seniori!AU81</f>
        <v>0</v>
      </c>
      <c r="AV115" s="131">
        <f>Seniori!AV81</f>
        <v>0</v>
      </c>
      <c r="AW115" s="131">
        <f>Seniori!AW81</f>
        <v>0</v>
      </c>
      <c r="AX115" s="131">
        <f>Seniori!AX81</f>
        <v>0</v>
      </c>
      <c r="AY115" s="131">
        <f>Seniori!AY81</f>
        <v>0</v>
      </c>
      <c r="AZ115" s="131">
        <f>Seniori!AZ81</f>
        <v>0</v>
      </c>
      <c r="BA115" s="131">
        <f>Seniori!BA81</f>
        <v>0</v>
      </c>
      <c r="BB115" s="131">
        <f>Seniori!BB81</f>
        <v>0</v>
      </c>
      <c r="BC115" s="131">
        <f>Seniori!BC81</f>
        <v>0</v>
      </c>
      <c r="BD115" s="131">
        <f>Seniori!BD81</f>
        <v>0</v>
      </c>
      <c r="BE115" s="131">
        <f>Seniori!BE81</f>
        <v>0</v>
      </c>
      <c r="BF115" s="131">
        <f>Seniori!BF81</f>
        <v>0</v>
      </c>
      <c r="BG115" s="131">
        <f>Seniori!BG81</f>
        <v>0</v>
      </c>
      <c r="BH115" s="131">
        <f>Seniori!BH81</f>
        <v>0</v>
      </c>
      <c r="BI115" s="131">
        <f>Seniori!BI81</f>
        <v>0</v>
      </c>
      <c r="BJ115" s="131">
        <f>Seniori!BJ81</f>
        <v>0</v>
      </c>
      <c r="BK115" s="131">
        <f>Seniori!BK81</f>
        <v>0</v>
      </c>
      <c r="BL115" s="131">
        <f>Seniori!BL81</f>
        <v>0</v>
      </c>
      <c r="BM115" s="131">
        <f>Seniori!BM81</f>
        <v>0</v>
      </c>
      <c r="BN115" s="131">
        <f>Seniori!BN81</f>
        <v>0</v>
      </c>
      <c r="BO115" s="131">
        <f>Seniori!BO81</f>
        <v>0</v>
      </c>
      <c r="BP115" s="131">
        <f>Seniori!BP81</f>
        <v>0</v>
      </c>
      <c r="BQ115" s="131">
        <f>Seniori!BQ81</f>
        <v>0</v>
      </c>
      <c r="BR115" s="131">
        <f>Seniori!BR81</f>
        <v>0</v>
      </c>
      <c r="BS115" s="131">
        <f>Seniori!BS81</f>
        <v>0</v>
      </c>
      <c r="BT115" s="131">
        <f>Seniori!BT81</f>
        <v>0</v>
      </c>
      <c r="BU115" s="131">
        <f>Seniori!BU81</f>
        <v>0</v>
      </c>
      <c r="BV115" s="131">
        <f>Seniori!BV81</f>
        <v>0</v>
      </c>
      <c r="BW115" s="131">
        <f>Seniori!BW81</f>
        <v>0</v>
      </c>
      <c r="BX115" s="131">
        <f>Seniori!BX81</f>
        <v>0</v>
      </c>
      <c r="BY115" s="131">
        <f>Seniori!BY81</f>
        <v>0</v>
      </c>
      <c r="BZ115" s="131">
        <f>Seniori!BZ81</f>
        <v>0</v>
      </c>
      <c r="CA115" s="131">
        <f>Seniori!CA81</f>
        <v>0</v>
      </c>
      <c r="CB115" s="131">
        <f>Seniori!CB81</f>
        <v>0</v>
      </c>
      <c r="CC115" s="131">
        <f>Seniori!CC81</f>
        <v>0</v>
      </c>
      <c r="CD115" s="131">
        <f>Seniori!CD81</f>
        <v>0</v>
      </c>
      <c r="CE115" s="131">
        <f>Seniori!CE81</f>
        <v>0</v>
      </c>
      <c r="CF115" s="131">
        <f>Seniori!CF81</f>
        <v>0</v>
      </c>
      <c r="CG115" s="131">
        <f>Seniori!CG81</f>
        <v>0</v>
      </c>
      <c r="CH115" s="131">
        <f>Seniori!CH81</f>
        <v>0</v>
      </c>
      <c r="CI115" s="131">
        <f>Seniori!CI81</f>
        <v>0</v>
      </c>
      <c r="CJ115" s="131">
        <f>Seniori!CJ81</f>
        <v>0</v>
      </c>
      <c r="CK115" s="131">
        <f>Seniori!CK81</f>
        <v>0</v>
      </c>
      <c r="CL115" s="131">
        <f>Seniori!CL81</f>
        <v>0</v>
      </c>
      <c r="CM115" s="131">
        <f>Seniori!CM81</f>
        <v>0</v>
      </c>
      <c r="CN115" s="131">
        <f>Seniori!CN81</f>
        <v>0</v>
      </c>
      <c r="CO115" s="131">
        <f>Seniori!CO81</f>
        <v>3</v>
      </c>
      <c r="CP115" s="131">
        <f>Seniori!CP81</f>
        <v>3</v>
      </c>
      <c r="CQ115" s="131">
        <f>Seniori!CQ81</f>
        <v>0</v>
      </c>
      <c r="CR115" s="131">
        <f>Seniori!CR81</f>
        <v>0</v>
      </c>
      <c r="CS115" s="131">
        <f>Seniori!CS81</f>
        <v>0</v>
      </c>
      <c r="CT115" s="131">
        <f>Seniori!CT81</f>
        <v>0</v>
      </c>
      <c r="CU115" s="131">
        <f>Seniori!CU81</f>
        <v>0</v>
      </c>
      <c r="CV115" s="131">
        <f>Seniori!CV81</f>
        <v>0</v>
      </c>
      <c r="CW115" s="131">
        <f>Seniori!CW81</f>
        <v>0</v>
      </c>
      <c r="CX115" s="131">
        <f>Seniori!CX81</f>
        <v>0</v>
      </c>
      <c r="CY115" s="131">
        <f>Seniori!CY81</f>
        <v>0</v>
      </c>
      <c r="CZ115" s="131">
        <f>Seniori!CZ81</f>
        <v>0</v>
      </c>
      <c r="DA115" s="131">
        <f>Seniori!DA81</f>
        <v>0</v>
      </c>
      <c r="DB115" s="131">
        <f>Seniori!DB81</f>
        <v>0</v>
      </c>
      <c r="DC115" s="131">
        <f>Seniori!DC81</f>
        <v>0</v>
      </c>
      <c r="DD115" s="131">
        <f>Seniori!DD81</f>
        <v>0</v>
      </c>
      <c r="DE115" s="131">
        <f>Seniori!DE81</f>
        <v>0</v>
      </c>
      <c r="DF115" s="131">
        <f>Seniori!DF81</f>
        <v>0</v>
      </c>
      <c r="DG115" s="131">
        <f>Seniori!DG81</f>
        <v>0</v>
      </c>
      <c r="DH115" s="131">
        <f>Seniori!DH81</f>
        <v>0</v>
      </c>
      <c r="DI115" s="131">
        <f>Seniori!DI81</f>
        <v>0</v>
      </c>
      <c r="DJ115" s="131">
        <f>Seniori!DJ81</f>
        <v>0</v>
      </c>
      <c r="DK115" s="131">
        <f>Seniori!DK81</f>
        <v>0</v>
      </c>
      <c r="DL115" s="131">
        <f>Seniori!DL81</f>
        <v>0</v>
      </c>
      <c r="DM115" s="131">
        <f>Seniori!DM81</f>
        <v>0</v>
      </c>
      <c r="DN115" s="131">
        <f>Seniori!DN81</f>
        <v>0</v>
      </c>
      <c r="DO115" s="131">
        <f>Seniori!DO81</f>
        <v>0</v>
      </c>
      <c r="DP115" s="131">
        <f>Seniori!DP81</f>
        <v>0</v>
      </c>
      <c r="DQ115" s="131">
        <f>Seniori!DQ81</f>
        <v>0</v>
      </c>
      <c r="DR115" s="131">
        <f>Seniori!DR81</f>
        <v>0</v>
      </c>
      <c r="DS115" s="131">
        <f>Seniori!DS81</f>
        <v>0</v>
      </c>
      <c r="DT115" s="131">
        <f>Seniori!DT81</f>
        <v>0</v>
      </c>
      <c r="DU115" s="131">
        <f>Seniori!DU81</f>
        <v>0</v>
      </c>
      <c r="DV115" s="131">
        <f>Seniori!DV81</f>
        <v>0</v>
      </c>
      <c r="DW115" s="131">
        <f>Seniori!DW81</f>
        <v>0</v>
      </c>
      <c r="DX115" s="131">
        <f>Seniori!DX81</f>
        <v>0</v>
      </c>
      <c r="DY115" s="131">
        <f>Seniori!DY81</f>
        <v>0</v>
      </c>
      <c r="DZ115" s="131">
        <f>Seniori!DZ81</f>
        <v>0</v>
      </c>
      <c r="EA115" s="131">
        <f>Seniori!EA81</f>
        <v>0</v>
      </c>
      <c r="EB115" s="131">
        <f>Seniori!EB81</f>
        <v>0</v>
      </c>
      <c r="EC115" s="131">
        <f>Seniori!EC81</f>
        <v>0</v>
      </c>
      <c r="ED115" s="131">
        <f>Seniori!ED81</f>
        <v>0</v>
      </c>
      <c r="EE115" s="131">
        <f>Seniori!EE81</f>
        <v>0</v>
      </c>
      <c r="EF115" s="131">
        <f>Seniori!EF81</f>
        <v>0</v>
      </c>
      <c r="EG115" s="131">
        <f>Seniori!EG81</f>
        <v>0</v>
      </c>
      <c r="EH115" s="131">
        <f>Seniori!EH81</f>
        <v>0</v>
      </c>
      <c r="EI115" s="131">
        <f>Seniori!EI81</f>
        <v>0</v>
      </c>
      <c r="EJ115" s="131">
        <f>Seniori!EJ81</f>
        <v>0</v>
      </c>
      <c r="EK115" s="131">
        <f>Seniori!EK81</f>
        <v>0</v>
      </c>
      <c r="EL115" s="131">
        <f>Seniori!EL81</f>
        <v>0</v>
      </c>
      <c r="EM115" s="131">
        <f>Seniori!EM81</f>
        <v>0</v>
      </c>
      <c r="EN115" s="131">
        <f>Seniori!EN81</f>
        <v>0</v>
      </c>
      <c r="EO115" s="131">
        <f>Seniori!EO81</f>
        <v>0</v>
      </c>
      <c r="EP115" s="131">
        <f>Seniori!EP81</f>
        <v>0</v>
      </c>
      <c r="EQ115" s="131">
        <f>Seniori!EQ81</f>
        <v>0</v>
      </c>
      <c r="ER115" s="131">
        <f>Seniori!ER81</f>
        <v>0</v>
      </c>
      <c r="ES115" s="131">
        <f>Seniori!ES81</f>
        <v>0</v>
      </c>
      <c r="ET115" s="131">
        <f>Seniori!ET81</f>
        <v>0</v>
      </c>
      <c r="EU115" s="131">
        <f>Seniori!EU81</f>
        <v>0</v>
      </c>
      <c r="EV115" s="131">
        <f>Seniori!EV81</f>
        <v>0</v>
      </c>
      <c r="EW115" s="131">
        <f>Seniori!EW81</f>
        <v>0</v>
      </c>
      <c r="EX115" s="131">
        <f>Seniori!EX81</f>
        <v>0</v>
      </c>
      <c r="EY115" s="131">
        <f>Seniori!EY81</f>
        <v>0</v>
      </c>
      <c r="EZ115" s="131">
        <f>Seniori!EZ81</f>
        <v>0</v>
      </c>
      <c r="FA115" s="131">
        <f>Seniori!FA81</f>
        <v>0</v>
      </c>
      <c r="FB115" s="131">
        <f>Seniori!FB81</f>
        <v>0</v>
      </c>
      <c r="FC115" s="131">
        <f>Seniori!FC81</f>
        <v>0</v>
      </c>
      <c r="FD115" s="131">
        <f>Seniori!FD81</f>
        <v>0</v>
      </c>
      <c r="FE115" s="131">
        <f>Seniori!FE81</f>
        <v>0</v>
      </c>
      <c r="FF115" s="131">
        <f>Seniori!FF81</f>
        <v>0</v>
      </c>
      <c r="FG115" s="131">
        <f>Seniori!FG81</f>
        <v>0</v>
      </c>
      <c r="FH115" s="131">
        <f>Seniori!FH81</f>
        <v>0</v>
      </c>
      <c r="FI115" s="131">
        <f>Seniori!FI81</f>
        <v>0</v>
      </c>
      <c r="FJ115" s="131">
        <f>Seniori!FJ81</f>
        <v>0</v>
      </c>
      <c r="FK115" s="131">
        <f>Seniori!FK81</f>
        <v>0</v>
      </c>
      <c r="FL115" s="131">
        <f>Seniori!FL81</f>
        <v>0</v>
      </c>
      <c r="FM115" s="131">
        <f>Seniori!FM81</f>
        <v>0</v>
      </c>
      <c r="FN115" s="131">
        <f>Seniori!FN81</f>
        <v>0</v>
      </c>
      <c r="FO115" s="131">
        <f>Seniori!FO81</f>
        <v>0</v>
      </c>
      <c r="FP115" s="131">
        <f>Seniori!FP81</f>
        <v>0</v>
      </c>
      <c r="FQ115" s="131">
        <f>Seniori!FQ81</f>
        <v>0</v>
      </c>
      <c r="FR115" s="131">
        <f>Seniori!FR81</f>
        <v>0</v>
      </c>
      <c r="FS115" s="131">
        <f>Seniori!FS81</f>
        <v>0</v>
      </c>
      <c r="FT115" s="131">
        <f>Seniori!FT81</f>
        <v>0</v>
      </c>
      <c r="FU115" s="131">
        <f>Seniori!FU81</f>
        <v>0</v>
      </c>
      <c r="FV115" s="131">
        <f>Seniori!FV81</f>
        <v>0</v>
      </c>
      <c r="FW115" s="131">
        <f>Seniori!FW81</f>
        <v>0</v>
      </c>
      <c r="FX115" s="131">
        <f>Seniori!FX81</f>
        <v>0</v>
      </c>
      <c r="FY115" s="131">
        <f>Seniori!FY81</f>
        <v>0</v>
      </c>
      <c r="FZ115" s="131">
        <f>Seniori!FZ81</f>
        <v>0</v>
      </c>
      <c r="GA115" s="131">
        <f>Seniori!GA81</f>
        <v>0</v>
      </c>
      <c r="GB115" s="131">
        <f>Seniori!GB81</f>
        <v>0</v>
      </c>
      <c r="GC115" s="131">
        <f>Seniori!GC81</f>
        <v>0</v>
      </c>
      <c r="GD115" s="131">
        <f>Seniori!GD81</f>
        <v>0</v>
      </c>
      <c r="GE115" s="131">
        <f>Seniori!GE81</f>
        <v>0</v>
      </c>
      <c r="GF115" s="131">
        <f>Seniori!GF81</f>
        <v>0</v>
      </c>
      <c r="GG115" s="131">
        <f>Seniori!GG81</f>
        <v>0</v>
      </c>
      <c r="GH115" s="131">
        <f>Seniori!GH81</f>
        <v>0</v>
      </c>
      <c r="GI115" s="131">
        <f>Seniori!GI81</f>
        <v>0</v>
      </c>
      <c r="GJ115" s="131">
        <f>Seniori!GJ81</f>
        <v>0</v>
      </c>
      <c r="GK115" s="131">
        <f>Seniori!GK81</f>
        <v>0</v>
      </c>
      <c r="GL115" s="131">
        <f>Seniori!GL81</f>
        <v>0</v>
      </c>
      <c r="GM115" s="131">
        <f>Seniori!GM81</f>
        <v>0</v>
      </c>
      <c r="GN115" s="131">
        <f>Seniori!GN81</f>
        <v>0</v>
      </c>
      <c r="GO115" s="131">
        <f>Seniori!GO81</f>
        <v>0</v>
      </c>
      <c r="GP115" s="131">
        <f>Seniori!GP81</f>
        <v>0</v>
      </c>
      <c r="GQ115" s="131">
        <f>Seniori!GQ81</f>
        <v>0</v>
      </c>
      <c r="GR115" s="131">
        <f>Seniori!GR81</f>
        <v>0</v>
      </c>
      <c r="GS115" s="131">
        <f>Seniori!GS81</f>
        <v>0</v>
      </c>
      <c r="GT115" s="131">
        <f>Seniori!GT81</f>
        <v>0</v>
      </c>
      <c r="GU115" s="131">
        <f>Seniori!GU81</f>
        <v>0</v>
      </c>
      <c r="GV115" s="131">
        <f>Seniori!GV81</f>
        <v>0</v>
      </c>
      <c r="GW115" s="131">
        <f>Seniori!GW81</f>
        <v>0</v>
      </c>
      <c r="GX115" s="131">
        <f>Seniori!GX81</f>
        <v>0</v>
      </c>
      <c r="GY115" s="131">
        <f>Seniori!GY81</f>
        <v>0</v>
      </c>
      <c r="GZ115" s="131">
        <f>Seniori!GZ81</f>
        <v>0</v>
      </c>
      <c r="HA115" s="131">
        <f>Seniori!HA81</f>
        <v>0</v>
      </c>
      <c r="HB115" s="131">
        <f>Seniori!HB81</f>
        <v>0</v>
      </c>
      <c r="HC115" s="131">
        <f>Seniori!HC81</f>
        <v>0</v>
      </c>
      <c r="HD115" s="131">
        <f>Seniori!HD81</f>
        <v>0</v>
      </c>
      <c r="HE115" s="131">
        <f>Seniori!HE81</f>
        <v>0</v>
      </c>
      <c r="HF115" s="131">
        <f>Seniori!HF81</f>
        <v>0</v>
      </c>
      <c r="HG115" s="131">
        <f>Seniori!HG81</f>
        <v>0</v>
      </c>
      <c r="HH115" s="131">
        <f>Seniori!HH81</f>
        <v>0</v>
      </c>
      <c r="HI115" s="131">
        <f>Seniori!HI81</f>
        <v>0</v>
      </c>
      <c r="HJ115" s="131">
        <f>Seniori!HJ81</f>
        <v>0</v>
      </c>
      <c r="HK115" s="131">
        <f>Seniori!HK81</f>
        <v>0</v>
      </c>
      <c r="HL115" s="131">
        <f>Seniori!HL81</f>
        <v>0</v>
      </c>
      <c r="HM115" s="131">
        <f>Seniori!HM81</f>
        <v>0</v>
      </c>
      <c r="HN115" s="131">
        <f>Seniori!HN81</f>
        <v>0</v>
      </c>
      <c r="HO115" s="131">
        <f>Seniori!HO81</f>
        <v>0</v>
      </c>
      <c r="HP115" s="131">
        <f>Seniori!HP81</f>
        <v>0</v>
      </c>
      <c r="HQ115" s="131">
        <f>Seniori!HQ81</f>
        <v>0</v>
      </c>
      <c r="HR115" s="131">
        <f>Seniori!HR81</f>
        <v>0</v>
      </c>
      <c r="HS115" s="131">
        <f>Seniori!HS81</f>
        <v>0</v>
      </c>
      <c r="HT115" s="131">
        <f>Seniori!HT81</f>
        <v>0</v>
      </c>
      <c r="HU115" s="131">
        <f>Seniori!HU81</f>
        <v>0</v>
      </c>
      <c r="HV115" s="131">
        <f>Seniori!HV81</f>
        <v>0</v>
      </c>
      <c r="HW115" s="131">
        <f>Seniori!HW81</f>
        <v>0</v>
      </c>
      <c r="HX115" s="131">
        <f>Seniori!HX81</f>
        <v>0</v>
      </c>
      <c r="HY115" s="131">
        <f>Seniori!HY81</f>
        <v>0</v>
      </c>
      <c r="HZ115" s="131">
        <f>Seniori!HZ81</f>
        <v>0</v>
      </c>
      <c r="IA115" s="131">
        <f>Seniori!IA81</f>
        <v>0</v>
      </c>
      <c r="IB115" s="131">
        <f>Seniori!IB81</f>
        <v>0</v>
      </c>
      <c r="IC115" s="131">
        <f>Seniori!IC81</f>
        <v>0</v>
      </c>
      <c r="ID115" s="131">
        <f>Seniori!ID81</f>
        <v>0</v>
      </c>
      <c r="IE115" s="131">
        <f>Seniori!IE81</f>
        <v>0</v>
      </c>
      <c r="IF115" s="131">
        <f>Seniori!IF81</f>
        <v>0</v>
      </c>
      <c r="IG115" s="131">
        <f>Seniori!IG81</f>
        <v>0</v>
      </c>
      <c r="IH115" s="131">
        <f>Seniori!IH81</f>
        <v>0</v>
      </c>
      <c r="II115" s="131">
        <f>Seniori!II81</f>
        <v>0</v>
      </c>
      <c r="IJ115" s="131">
        <f>Seniori!IJ81</f>
        <v>0</v>
      </c>
      <c r="IK115" s="131">
        <f>Seniori!IK81</f>
        <v>0</v>
      </c>
      <c r="IL115" s="131">
        <f>Seniori!IL81</f>
        <v>0</v>
      </c>
      <c r="IM115" s="131">
        <f>Seniori!IM81</f>
        <v>0</v>
      </c>
      <c r="IN115" s="131">
        <f>Seniori!IN81</f>
        <v>0</v>
      </c>
      <c r="IO115" s="131">
        <f>Seniori!IO81</f>
        <v>0</v>
      </c>
      <c r="IP115" s="131">
        <f>Seniori!IP81</f>
        <v>0</v>
      </c>
      <c r="IQ115" s="131">
        <f>Seniori!IQ81</f>
        <v>0</v>
      </c>
      <c r="IR115" s="131">
        <f>Seniori!IR81</f>
        <v>0</v>
      </c>
      <c r="IS115" s="131">
        <f>Seniori!IS81</f>
        <v>0</v>
      </c>
      <c r="IT115" s="131">
        <f>Seniori!IT81</f>
        <v>0</v>
      </c>
      <c r="IU115" s="131">
        <f>Seniori!IU81</f>
        <v>0</v>
      </c>
      <c r="IV115" s="131">
        <f>Seniori!IV81</f>
        <v>0</v>
      </c>
      <c r="IW115" s="131">
        <f>Seniori!IW81</f>
        <v>0</v>
      </c>
      <c r="IX115" s="131">
        <f>Seniori!IX81</f>
        <v>0</v>
      </c>
      <c r="IY115" s="131">
        <f>Seniori!IY81</f>
        <v>0</v>
      </c>
      <c r="IZ115" s="131">
        <f>Seniori!IZ81</f>
        <v>0</v>
      </c>
      <c r="JA115" s="131">
        <f>Seniori!JA81</f>
        <v>0</v>
      </c>
      <c r="JB115" s="131">
        <f>Seniori!JB81</f>
        <v>0</v>
      </c>
      <c r="JC115" s="131">
        <f>Seniori!JC81</f>
        <v>0</v>
      </c>
      <c r="JD115" s="131">
        <f>Seniori!JD81</f>
        <v>0</v>
      </c>
      <c r="JE115" s="131">
        <f>Seniori!JE81</f>
        <v>0</v>
      </c>
      <c r="JF115" s="131">
        <f>Seniori!JF81</f>
        <v>0</v>
      </c>
      <c r="JG115" s="131">
        <f>Seniori!JG81</f>
        <v>0</v>
      </c>
      <c r="JH115" s="131">
        <f>Seniori!JH81</f>
        <v>0</v>
      </c>
      <c r="JI115" s="131">
        <f>Seniori!JI81</f>
        <v>0</v>
      </c>
      <c r="JJ115" s="131">
        <f>Seniori!JJ81</f>
        <v>0</v>
      </c>
      <c r="JK115" s="131">
        <f>Seniori!JK81</f>
        <v>0</v>
      </c>
      <c r="JL115" s="131">
        <f>Seniori!JL81</f>
        <v>0</v>
      </c>
      <c r="JM115" s="131">
        <f>Seniori!JM81</f>
        <v>0</v>
      </c>
      <c r="JN115" s="131">
        <f>Seniori!JN81</f>
        <v>0</v>
      </c>
      <c r="JO115" s="131">
        <f>Seniori!JO81</f>
        <v>0</v>
      </c>
      <c r="JP115" s="131">
        <f>Seniori!JP81</f>
        <v>0</v>
      </c>
      <c r="JQ115" s="131">
        <f>Seniori!JQ81</f>
        <v>0</v>
      </c>
      <c r="JR115" s="131">
        <f>Seniori!JR81</f>
        <v>0</v>
      </c>
      <c r="JS115" s="131">
        <f>Seniori!JS81</f>
        <v>0</v>
      </c>
      <c r="JT115" s="131">
        <f>Seniori!JT81</f>
        <v>0</v>
      </c>
      <c r="JU115" s="131">
        <f>Seniori!JU81</f>
        <v>0</v>
      </c>
      <c r="JV115" s="131">
        <f>Seniori!JV81</f>
        <v>0</v>
      </c>
      <c r="JW115" s="131">
        <f>Seniori!JW81</f>
        <v>0</v>
      </c>
      <c r="JX115" s="131">
        <f>Seniori!JX81</f>
        <v>0</v>
      </c>
      <c r="JY115" s="131">
        <f>Seniori!JY81</f>
        <v>0</v>
      </c>
      <c r="JZ115" s="131">
        <f>Seniori!JZ81</f>
        <v>0</v>
      </c>
      <c r="KA115" s="131">
        <f>Seniori!KA81</f>
        <v>0</v>
      </c>
      <c r="KB115" s="131">
        <f>Seniori!KB81</f>
        <v>0</v>
      </c>
      <c r="KC115" s="131">
        <f>Seniori!KC81</f>
        <v>0</v>
      </c>
      <c r="KD115" s="131">
        <f>Seniori!KD81</f>
        <v>0</v>
      </c>
      <c r="KE115" s="131">
        <f>Seniori!KE81</f>
        <v>0</v>
      </c>
      <c r="KF115" s="131">
        <f>Seniori!KF81</f>
        <v>0</v>
      </c>
      <c r="KG115" s="131">
        <f>Seniori!KG81</f>
        <v>0</v>
      </c>
      <c r="KH115" s="131">
        <f>Seniori!KH81</f>
        <v>0</v>
      </c>
      <c r="KI115" s="131">
        <f>Seniori!KI81</f>
        <v>0</v>
      </c>
      <c r="KJ115" s="131">
        <f>Seniori!KJ81</f>
        <v>0</v>
      </c>
      <c r="KK115" s="131">
        <f>Seniori!KK81</f>
        <v>0</v>
      </c>
      <c r="KL115" s="131">
        <f>Seniori!KL81</f>
        <v>0</v>
      </c>
      <c r="KM115" s="131">
        <f>Seniori!KM81</f>
        <v>0</v>
      </c>
      <c r="KN115" s="131">
        <f>Seniori!KN81</f>
        <v>0</v>
      </c>
      <c r="KO115" s="131">
        <f>Seniori!KO81</f>
        <v>0</v>
      </c>
      <c r="KP115" s="131">
        <f>Seniori!KP81</f>
        <v>0</v>
      </c>
      <c r="KQ115" s="131">
        <f>Seniori!KQ81</f>
        <v>0</v>
      </c>
      <c r="KR115" s="131">
        <f>Seniori!KR81</f>
        <v>0</v>
      </c>
      <c r="KS115" s="131">
        <f>Seniori!KS81</f>
        <v>0</v>
      </c>
      <c r="KT115" s="131">
        <f>Seniori!KT81</f>
        <v>0</v>
      </c>
      <c r="KU115" s="131">
        <f>Seniori!KU81</f>
        <v>0</v>
      </c>
      <c r="KV115" s="131">
        <f>Seniori!KV81</f>
        <v>0</v>
      </c>
      <c r="KW115" s="131">
        <f>Seniori!KW81</f>
        <v>0</v>
      </c>
      <c r="KX115" s="131">
        <f>Seniori!KX81</f>
        <v>0</v>
      </c>
      <c r="KY115" s="131">
        <f>Seniori!KY81</f>
        <v>0</v>
      </c>
      <c r="KZ115" s="131">
        <f>Seniori!KZ81</f>
        <v>0</v>
      </c>
      <c r="LA115" s="131">
        <f>Seniori!LA81</f>
        <v>0</v>
      </c>
      <c r="LB115" s="131">
        <f>Seniori!LB81</f>
        <v>0</v>
      </c>
      <c r="LC115" s="131">
        <f>Seniori!LC81</f>
        <v>0</v>
      </c>
      <c r="LD115" s="131">
        <f>Seniori!LD81</f>
        <v>0</v>
      </c>
      <c r="LE115" s="131">
        <f>Seniori!LE81</f>
        <v>0</v>
      </c>
      <c r="LF115" s="131">
        <f>Seniori!LF81</f>
        <v>0</v>
      </c>
      <c r="LG115" s="131">
        <f>Seniori!LG81</f>
        <v>0</v>
      </c>
      <c r="LH115" s="131">
        <f>Seniori!LH81</f>
        <v>0</v>
      </c>
      <c r="LI115" s="131">
        <f>Seniori!LI81</f>
        <v>0</v>
      </c>
      <c r="LJ115" s="131">
        <f>Seniori!LJ81</f>
        <v>0</v>
      </c>
      <c r="LK115" s="131">
        <f>Seniori!LK81</f>
        <v>0</v>
      </c>
      <c r="LL115" s="131">
        <f>Seniori!LL81</f>
        <v>0</v>
      </c>
      <c r="LM115" s="131">
        <f>Seniori!LM81</f>
        <v>0</v>
      </c>
      <c r="LN115" s="131">
        <f>Seniori!LN81</f>
        <v>0</v>
      </c>
      <c r="LO115" s="131">
        <f>Seniori!LO81</f>
        <v>0</v>
      </c>
      <c r="LP115" s="131">
        <f>Seniori!LP81</f>
        <v>0</v>
      </c>
      <c r="LQ115" s="131">
        <f>Seniori!LQ81</f>
        <v>0</v>
      </c>
      <c r="LR115" s="131">
        <f>Seniori!LR81</f>
        <v>0</v>
      </c>
      <c r="LS115" s="131">
        <f>Seniori!LS81</f>
        <v>0</v>
      </c>
      <c r="LT115" s="131">
        <f>Seniori!LT81</f>
        <v>0</v>
      </c>
      <c r="LU115" s="131">
        <f>Seniori!LU81</f>
        <v>0</v>
      </c>
      <c r="LV115" s="131">
        <f>Seniori!LV81</f>
        <v>0</v>
      </c>
      <c r="LW115" s="131">
        <f>Seniori!LW81</f>
        <v>0</v>
      </c>
      <c r="LX115" s="131">
        <f>Seniori!LX81</f>
        <v>0</v>
      </c>
      <c r="LY115" s="131">
        <f>Seniori!LY81</f>
        <v>0</v>
      </c>
      <c r="LZ115" s="131">
        <f>Seniori!LZ81</f>
        <v>0</v>
      </c>
      <c r="MA115" s="131">
        <f>Seniori!MA81</f>
        <v>0</v>
      </c>
      <c r="MB115" s="131">
        <f>Seniori!MB81</f>
        <v>0</v>
      </c>
      <c r="MC115" s="131">
        <f>Seniori!MC81</f>
        <v>0</v>
      </c>
      <c r="MD115" s="131">
        <f>Seniori!MD81</f>
        <v>0</v>
      </c>
      <c r="ME115" s="131">
        <f>Seniori!ME81</f>
        <v>0</v>
      </c>
    </row>
    <row r="116" spans="1:343" s="1" customFormat="1" ht="18" customHeight="1" x14ac:dyDescent="0.2">
      <c r="A116" s="12">
        <v>101</v>
      </c>
      <c r="B116" s="86" t="s">
        <v>194</v>
      </c>
      <c r="C116" s="81">
        <v>10031</v>
      </c>
      <c r="D116" s="81">
        <v>2003</v>
      </c>
      <c r="E116" s="4" t="s">
        <v>184</v>
      </c>
      <c r="F116" s="1">
        <v>8610</v>
      </c>
      <c r="G116" s="9" t="s">
        <v>220</v>
      </c>
      <c r="H116" t="s">
        <v>83</v>
      </c>
      <c r="I116" s="1">
        <f t="shared" si="11"/>
        <v>5</v>
      </c>
      <c r="J116" s="12">
        <f>Tabuľka3[[#This Row],[Stĺpec9]]</f>
        <v>5</v>
      </c>
      <c r="K116" s="131">
        <f>Juniori!K34</f>
        <v>0</v>
      </c>
      <c r="L116" s="131">
        <f>Juniori!L34</f>
        <v>0</v>
      </c>
      <c r="M116" s="131">
        <f>Juniori!M34</f>
        <v>0</v>
      </c>
      <c r="N116" s="131">
        <f>Juniori!N34</f>
        <v>0</v>
      </c>
      <c r="O116" s="131">
        <f>Juniori!O34</f>
        <v>0</v>
      </c>
      <c r="P116" s="131">
        <f>Juniori!P34</f>
        <v>0</v>
      </c>
      <c r="Q116" s="131">
        <f>Juniori!Q34</f>
        <v>0</v>
      </c>
      <c r="R116" s="131">
        <f>Juniori!R34</f>
        <v>0</v>
      </c>
      <c r="S116" s="131">
        <f>Juniori!S34</f>
        <v>0</v>
      </c>
      <c r="T116" s="131">
        <f>Juniori!T34</f>
        <v>0</v>
      </c>
      <c r="U116" s="131">
        <f>Juniori!U34</f>
        <v>0</v>
      </c>
      <c r="V116" s="131">
        <f>Juniori!V34</f>
        <v>0</v>
      </c>
      <c r="W116" s="131">
        <f>Juniori!W34</f>
        <v>0</v>
      </c>
      <c r="X116" s="131">
        <f>Juniori!X34</f>
        <v>0</v>
      </c>
      <c r="Y116" s="131">
        <f>Juniori!Y34</f>
        <v>0</v>
      </c>
      <c r="Z116" s="131">
        <f>Juniori!Z34</f>
        <v>0</v>
      </c>
      <c r="AA116" s="131">
        <f>Juniori!AA34</f>
        <v>0</v>
      </c>
      <c r="AB116" s="131">
        <f>Juniori!AB34</f>
        <v>0</v>
      </c>
      <c r="AC116" s="131">
        <f>Juniori!AC34</f>
        <v>0</v>
      </c>
      <c r="AD116" s="131">
        <f>Juniori!AD34</f>
        <v>0</v>
      </c>
      <c r="AE116" s="131">
        <f>Juniori!AE34</f>
        <v>0</v>
      </c>
      <c r="AF116" s="131">
        <f>Juniori!AF34</f>
        <v>0</v>
      </c>
      <c r="AG116" s="131">
        <f>Juniori!AG34</f>
        <v>0</v>
      </c>
      <c r="AH116" s="131">
        <f>Juniori!AH34</f>
        <v>0</v>
      </c>
      <c r="AI116" s="131">
        <f>Juniori!AI34</f>
        <v>2</v>
      </c>
      <c r="AJ116" s="131">
        <f>Juniori!AJ34</f>
        <v>0</v>
      </c>
      <c r="AK116" s="131" t="str">
        <f>Juniori!AK34</f>
        <v>x</v>
      </c>
      <c r="AL116" s="131">
        <f>Juniori!AL34</f>
        <v>0</v>
      </c>
      <c r="AM116" s="131">
        <f>Juniori!AM34</f>
        <v>0</v>
      </c>
      <c r="AN116" s="131">
        <f>Juniori!AN34</f>
        <v>0</v>
      </c>
      <c r="AO116" s="131">
        <f>Juniori!AO34</f>
        <v>0</v>
      </c>
      <c r="AP116" s="131">
        <f>Juniori!AP34</f>
        <v>0</v>
      </c>
      <c r="AQ116" s="131">
        <f>Juniori!AQ34</f>
        <v>0</v>
      </c>
      <c r="AR116" s="131">
        <f>Juniori!AR34</f>
        <v>0</v>
      </c>
      <c r="AS116" s="131">
        <f>Juniori!AS34</f>
        <v>0</v>
      </c>
      <c r="AT116" s="131">
        <f>Juniori!AT34</f>
        <v>0</v>
      </c>
      <c r="AU116" s="131">
        <f>Juniori!AU34</f>
        <v>0</v>
      </c>
      <c r="AV116" s="131">
        <f>Juniori!AV34</f>
        <v>0</v>
      </c>
      <c r="AW116" s="131">
        <f>Juniori!AW34</f>
        <v>0</v>
      </c>
      <c r="AX116" s="131">
        <f>Juniori!AX34</f>
        <v>0</v>
      </c>
      <c r="AY116" s="131">
        <f>Juniori!AY34</f>
        <v>0</v>
      </c>
      <c r="AZ116" s="131">
        <f>Juniori!AZ34</f>
        <v>0</v>
      </c>
      <c r="BA116" s="131">
        <f>Juniori!BA34</f>
        <v>0</v>
      </c>
      <c r="BB116" s="131">
        <f>Juniori!BB34</f>
        <v>0</v>
      </c>
      <c r="BC116" s="131">
        <f>Juniori!BC34</f>
        <v>0</v>
      </c>
      <c r="BD116" s="131">
        <f>Juniori!BD34</f>
        <v>0</v>
      </c>
      <c r="BE116" s="131">
        <f>Juniori!BE34</f>
        <v>0</v>
      </c>
      <c r="BF116" s="131">
        <f>Juniori!BF34</f>
        <v>0</v>
      </c>
      <c r="BG116" s="131">
        <f>Juniori!BG34</f>
        <v>0</v>
      </c>
      <c r="BH116" s="131">
        <f>Juniori!BH34</f>
        <v>0</v>
      </c>
      <c r="BI116" s="131">
        <f>Juniori!BI34</f>
        <v>1</v>
      </c>
      <c r="BJ116" s="131">
        <f>Juniori!BJ34</f>
        <v>0</v>
      </c>
      <c r="BK116" s="131" t="str">
        <f>Juniori!BK34</f>
        <v>x</v>
      </c>
      <c r="BL116" s="131">
        <f>Juniori!BL34</f>
        <v>0</v>
      </c>
      <c r="BM116" s="131">
        <f>Juniori!BM34</f>
        <v>0</v>
      </c>
      <c r="BN116" s="131">
        <f>Juniori!BN34</f>
        <v>0</v>
      </c>
      <c r="BO116" s="131">
        <f>Juniori!BO34</f>
        <v>0</v>
      </c>
      <c r="BP116" s="131">
        <f>Juniori!BP34</f>
        <v>0</v>
      </c>
      <c r="BQ116" s="131">
        <f>Juniori!BQ34</f>
        <v>0</v>
      </c>
      <c r="BR116" s="131">
        <f>Juniori!BR34</f>
        <v>0</v>
      </c>
      <c r="BS116" s="131">
        <f>Juniori!BS34</f>
        <v>0</v>
      </c>
      <c r="BT116" s="131">
        <f>Juniori!BT34</f>
        <v>0</v>
      </c>
      <c r="BU116" s="131">
        <f>Juniori!BU34</f>
        <v>0</v>
      </c>
      <c r="BV116" s="131">
        <f>Juniori!BV34</f>
        <v>0</v>
      </c>
      <c r="BW116" s="131">
        <f>Juniori!BW34</f>
        <v>0</v>
      </c>
      <c r="BX116" s="131">
        <f>Juniori!BX34</f>
        <v>0</v>
      </c>
      <c r="BY116" s="131">
        <f>Juniori!BY34</f>
        <v>0</v>
      </c>
      <c r="BZ116" s="131">
        <f>Juniori!BZ34</f>
        <v>0</v>
      </c>
      <c r="CA116" s="131">
        <f>Juniori!CA34</f>
        <v>0</v>
      </c>
      <c r="CB116" s="131">
        <f>Juniori!CB34</f>
        <v>0</v>
      </c>
      <c r="CC116" s="131">
        <f>Juniori!CC34</f>
        <v>0</v>
      </c>
      <c r="CD116" s="131">
        <f>Juniori!CD34</f>
        <v>0</v>
      </c>
      <c r="CE116" s="131">
        <f>Juniori!CE34</f>
        <v>0</v>
      </c>
      <c r="CF116" s="131">
        <f>Juniori!CF34</f>
        <v>0</v>
      </c>
      <c r="CG116" s="131">
        <f>Juniori!CG34</f>
        <v>0</v>
      </c>
      <c r="CH116" s="131">
        <f>Juniori!CH34</f>
        <v>0</v>
      </c>
      <c r="CI116" s="131">
        <f>Juniori!CI34</f>
        <v>0</v>
      </c>
      <c r="CJ116" s="131">
        <f>Juniori!CJ34</f>
        <v>0</v>
      </c>
      <c r="CK116" s="131">
        <f>Juniori!CK34</f>
        <v>0</v>
      </c>
      <c r="CL116" s="131">
        <f>Juniori!CL34</f>
        <v>0</v>
      </c>
      <c r="CM116" s="131">
        <f>Juniori!CM34</f>
        <v>0</v>
      </c>
      <c r="CN116" s="131">
        <f>Juniori!CN34</f>
        <v>0</v>
      </c>
      <c r="CO116" s="131">
        <f>Juniori!CO34</f>
        <v>0</v>
      </c>
      <c r="CP116" s="131">
        <f>Juniori!CP34</f>
        <v>0</v>
      </c>
      <c r="CQ116" s="131">
        <f>Juniori!CQ34</f>
        <v>0</v>
      </c>
      <c r="CR116" s="131">
        <f>Juniori!CR34</f>
        <v>0</v>
      </c>
      <c r="CS116" s="131">
        <f>Juniori!CS34</f>
        <v>0</v>
      </c>
      <c r="CT116" s="131">
        <f>Juniori!CT34</f>
        <v>0</v>
      </c>
      <c r="CU116" s="131">
        <f>Juniori!CU34</f>
        <v>0</v>
      </c>
      <c r="CV116" s="131">
        <f>Juniori!CV34</f>
        <v>0</v>
      </c>
      <c r="CW116" s="131">
        <f>Juniori!CW34</f>
        <v>0</v>
      </c>
      <c r="CX116" s="131">
        <f>Juniori!CX34</f>
        <v>0</v>
      </c>
      <c r="CY116" s="131">
        <f>Juniori!CY34</f>
        <v>0</v>
      </c>
      <c r="CZ116" s="131">
        <f>Juniori!CZ34</f>
        <v>0</v>
      </c>
      <c r="DA116" s="131">
        <f>Juniori!DA34</f>
        <v>0</v>
      </c>
      <c r="DB116" s="131">
        <f>Juniori!DB34</f>
        <v>0</v>
      </c>
      <c r="DC116" s="131">
        <f>Juniori!DC34</f>
        <v>0</v>
      </c>
      <c r="DD116" s="131">
        <f>Juniori!DD34</f>
        <v>0</v>
      </c>
      <c r="DE116" s="131" t="str">
        <f>Juniori!DE34</f>
        <v>x</v>
      </c>
      <c r="DF116" s="131">
        <f>Juniori!DF34</f>
        <v>0</v>
      </c>
      <c r="DG116" s="131">
        <f>Juniori!DG34</f>
        <v>0</v>
      </c>
      <c r="DH116" s="131">
        <f>Juniori!DH34</f>
        <v>0</v>
      </c>
      <c r="DI116" s="131">
        <f>Juniori!DI34</f>
        <v>0</v>
      </c>
      <c r="DJ116" s="131">
        <f>Juniori!DJ34</f>
        <v>0</v>
      </c>
      <c r="DK116" s="131">
        <f>Juniori!DK34</f>
        <v>0</v>
      </c>
      <c r="DL116" s="131">
        <f>Juniori!DL34</f>
        <v>2</v>
      </c>
      <c r="DM116" s="131">
        <f>Juniori!DM34</f>
        <v>0</v>
      </c>
      <c r="DN116" s="131">
        <f>Juniori!DN34</f>
        <v>0</v>
      </c>
      <c r="DO116" s="131">
        <f>Juniori!DO34</f>
        <v>0</v>
      </c>
      <c r="DP116" s="131">
        <f>Juniori!DP34</f>
        <v>0</v>
      </c>
      <c r="DQ116" s="131">
        <f>Juniori!DQ34</f>
        <v>0</v>
      </c>
      <c r="DR116" s="131">
        <f>Juniori!DR34</f>
        <v>0</v>
      </c>
      <c r="DS116" s="131">
        <f>Juniori!DS34</f>
        <v>0</v>
      </c>
      <c r="DT116" s="131">
        <f>Juniori!DT34</f>
        <v>0</v>
      </c>
      <c r="DU116" s="131">
        <f>Juniori!DU34</f>
        <v>0</v>
      </c>
      <c r="DV116" s="131">
        <f>Juniori!DV34</f>
        <v>0</v>
      </c>
      <c r="DW116" s="131">
        <f>Juniori!DW34</f>
        <v>0</v>
      </c>
      <c r="DX116" s="131">
        <f>Juniori!DX34</f>
        <v>0</v>
      </c>
      <c r="DY116" s="131">
        <f>Juniori!DY34</f>
        <v>0</v>
      </c>
      <c r="DZ116" s="131">
        <f>Juniori!DZ34</f>
        <v>0</v>
      </c>
      <c r="EA116" s="131">
        <f>Juniori!EA34</f>
        <v>0</v>
      </c>
      <c r="EB116" s="131">
        <f>Juniori!EB34</f>
        <v>0</v>
      </c>
      <c r="EC116" s="131">
        <f>Juniori!EC34</f>
        <v>0</v>
      </c>
      <c r="ED116" s="131">
        <f>Juniori!ED34</f>
        <v>0</v>
      </c>
      <c r="EE116" s="131">
        <f>Juniori!EE34</f>
        <v>0</v>
      </c>
      <c r="EF116" s="131">
        <f>Juniori!EF34</f>
        <v>0</v>
      </c>
      <c r="EG116" s="131">
        <f>Juniori!EG34</f>
        <v>0</v>
      </c>
      <c r="EH116" s="131">
        <f>Juniori!EH34</f>
        <v>0</v>
      </c>
      <c r="EI116" s="131">
        <f>Juniori!EI34</f>
        <v>0</v>
      </c>
      <c r="EJ116" s="131">
        <f>Juniori!EJ34</f>
        <v>0</v>
      </c>
      <c r="EK116" s="131">
        <f>Juniori!EK34</f>
        <v>0</v>
      </c>
      <c r="EL116" s="131">
        <f>Juniori!EL34</f>
        <v>0</v>
      </c>
      <c r="EM116" s="131">
        <f>Juniori!EM34</f>
        <v>0</v>
      </c>
      <c r="EN116" s="131">
        <f>Juniori!EN34</f>
        <v>0</v>
      </c>
      <c r="EO116" s="131">
        <f>Juniori!EO34</f>
        <v>0</v>
      </c>
      <c r="EP116" s="131">
        <f>Juniori!EP34</f>
        <v>0</v>
      </c>
      <c r="EQ116" s="131">
        <f>Juniori!EQ34</f>
        <v>0</v>
      </c>
      <c r="ER116" s="131">
        <f>Juniori!ER34</f>
        <v>0</v>
      </c>
      <c r="ES116" s="131">
        <f>Juniori!ES34</f>
        <v>0</v>
      </c>
      <c r="ET116" s="131">
        <f>Juniori!ET34</f>
        <v>0</v>
      </c>
      <c r="EU116" s="131">
        <f>Juniori!EU34</f>
        <v>0</v>
      </c>
      <c r="EV116" s="131">
        <f>Juniori!EV34</f>
        <v>0</v>
      </c>
      <c r="EW116" s="131">
        <f>Juniori!EW34</f>
        <v>0</v>
      </c>
      <c r="EX116" s="131">
        <f>Juniori!EX34</f>
        <v>0</v>
      </c>
      <c r="EY116" s="131">
        <f>Juniori!EY34</f>
        <v>0</v>
      </c>
      <c r="EZ116" s="131">
        <f>Juniori!EZ34</f>
        <v>0</v>
      </c>
      <c r="FA116" s="131">
        <f>Juniori!FA34</f>
        <v>0</v>
      </c>
      <c r="FB116" s="131">
        <f>Juniori!FB34</f>
        <v>0</v>
      </c>
      <c r="FC116" s="131">
        <f>Juniori!FC34</f>
        <v>0</v>
      </c>
      <c r="FD116" s="131">
        <f>Juniori!FD34</f>
        <v>0</v>
      </c>
      <c r="FE116" s="131">
        <f>Juniori!FE34</f>
        <v>0</v>
      </c>
      <c r="FF116" s="131">
        <f>Juniori!FF34</f>
        <v>0</v>
      </c>
      <c r="FG116" s="131">
        <f>Juniori!FG34</f>
        <v>0</v>
      </c>
      <c r="FH116" s="131">
        <f>Juniori!FH34</f>
        <v>0</v>
      </c>
      <c r="FI116" s="131">
        <f>Juniori!FI34</f>
        <v>0</v>
      </c>
      <c r="FJ116" s="131">
        <f>Juniori!FJ34</f>
        <v>0</v>
      </c>
      <c r="FK116" s="131">
        <f>Juniori!FK34</f>
        <v>0</v>
      </c>
      <c r="FL116" s="131">
        <f>Juniori!FL34</f>
        <v>0</v>
      </c>
      <c r="FM116" s="131">
        <f>Juniori!FM34</f>
        <v>0</v>
      </c>
      <c r="FN116" s="131">
        <f>Juniori!FN34</f>
        <v>0</v>
      </c>
      <c r="FO116" s="131">
        <f>Juniori!FO34</f>
        <v>0</v>
      </c>
      <c r="FP116" s="131">
        <f>Juniori!FP34</f>
        <v>0</v>
      </c>
      <c r="FQ116" s="131">
        <f>Juniori!FQ34</f>
        <v>0</v>
      </c>
      <c r="FR116" s="131">
        <f>Juniori!FR34</f>
        <v>0</v>
      </c>
      <c r="FS116" s="131">
        <f>Juniori!FS34</f>
        <v>0</v>
      </c>
      <c r="FT116" s="131">
        <f>Juniori!FT34</f>
        <v>0</v>
      </c>
      <c r="FU116" s="131">
        <f>Juniori!FU34</f>
        <v>0</v>
      </c>
      <c r="FV116" s="131">
        <f>Juniori!FV34</f>
        <v>0</v>
      </c>
      <c r="FW116" s="131">
        <f>Juniori!FW34</f>
        <v>0</v>
      </c>
      <c r="FX116" s="131">
        <f>Juniori!FX34</f>
        <v>0</v>
      </c>
      <c r="FY116" s="131">
        <f>Juniori!FY34</f>
        <v>0</v>
      </c>
      <c r="FZ116" s="131">
        <f>Juniori!FZ34</f>
        <v>0</v>
      </c>
      <c r="GA116" s="131">
        <f>Juniori!GA34</f>
        <v>0</v>
      </c>
      <c r="GB116" s="131">
        <f>Juniori!GB34</f>
        <v>0</v>
      </c>
      <c r="GC116" s="131">
        <f>Juniori!GC34</f>
        <v>0</v>
      </c>
      <c r="GD116" s="131">
        <f>Juniori!GD34</f>
        <v>0</v>
      </c>
      <c r="GE116" s="131">
        <f>Juniori!GE34</f>
        <v>0</v>
      </c>
      <c r="GF116" s="131">
        <f>Juniori!GF34</f>
        <v>0</v>
      </c>
      <c r="GG116" s="131">
        <f>Juniori!GG34</f>
        <v>0</v>
      </c>
      <c r="GH116" s="131">
        <f>Juniori!GH34</f>
        <v>0</v>
      </c>
      <c r="GI116" s="131">
        <f>Juniori!GI34</f>
        <v>0</v>
      </c>
      <c r="GJ116" s="131">
        <f>Juniori!GJ34</f>
        <v>0</v>
      </c>
      <c r="GK116" s="131">
        <f>Juniori!GK34</f>
        <v>0</v>
      </c>
      <c r="GL116" s="131">
        <f>Juniori!GL34</f>
        <v>0</v>
      </c>
      <c r="GM116" s="131">
        <f>Juniori!GM34</f>
        <v>0</v>
      </c>
      <c r="GN116" s="131">
        <f>Juniori!GN34</f>
        <v>0</v>
      </c>
      <c r="GO116" s="131">
        <f>Juniori!GO34</f>
        <v>0</v>
      </c>
      <c r="GP116" s="131">
        <f>Juniori!GP34</f>
        <v>0</v>
      </c>
      <c r="GQ116" s="131">
        <f>Juniori!GQ34</f>
        <v>0</v>
      </c>
      <c r="GR116" s="131">
        <f>Juniori!GR34</f>
        <v>0</v>
      </c>
      <c r="GS116" s="131">
        <f>Juniori!GS34</f>
        <v>0</v>
      </c>
      <c r="GT116" s="131">
        <f>Juniori!GT34</f>
        <v>0</v>
      </c>
      <c r="GU116" s="131">
        <f>Juniori!GU34</f>
        <v>0</v>
      </c>
      <c r="GV116" s="131">
        <f>Juniori!GV34</f>
        <v>0</v>
      </c>
      <c r="GW116" s="131">
        <f>Juniori!GW34</f>
        <v>0</v>
      </c>
      <c r="GX116" s="131">
        <f>Juniori!GX34</f>
        <v>0</v>
      </c>
      <c r="GY116" s="131">
        <f>Juniori!GY34</f>
        <v>0</v>
      </c>
      <c r="GZ116" s="131">
        <f>Juniori!GZ34</f>
        <v>0</v>
      </c>
      <c r="HA116" s="131">
        <f>Juniori!HA34</f>
        <v>0</v>
      </c>
      <c r="HB116" s="131">
        <f>Juniori!HB34</f>
        <v>0</v>
      </c>
      <c r="HC116" s="131">
        <f>Juniori!HC34</f>
        <v>0</v>
      </c>
      <c r="HD116" s="131">
        <f>Juniori!HD34</f>
        <v>0</v>
      </c>
      <c r="HE116" s="131">
        <f>Juniori!HE34</f>
        <v>0</v>
      </c>
      <c r="HF116" s="131">
        <f>Juniori!HF34</f>
        <v>0</v>
      </c>
      <c r="HG116" s="131">
        <f>Juniori!HG34</f>
        <v>0</v>
      </c>
      <c r="HH116" s="131">
        <f>Juniori!HH34</f>
        <v>0</v>
      </c>
      <c r="HI116" s="131">
        <f>Juniori!HI34</f>
        <v>0</v>
      </c>
      <c r="HJ116" s="131">
        <f>Juniori!HJ34</f>
        <v>0</v>
      </c>
      <c r="HK116" s="131">
        <f>Juniori!HK34</f>
        <v>0</v>
      </c>
      <c r="HL116" s="131">
        <f>Juniori!HL34</f>
        <v>0</v>
      </c>
      <c r="HM116" s="131">
        <f>Juniori!HM34</f>
        <v>0</v>
      </c>
      <c r="HN116" s="131">
        <f>Juniori!HN34</f>
        <v>0</v>
      </c>
      <c r="HO116" s="131">
        <f>Juniori!HO34</f>
        <v>0</v>
      </c>
      <c r="HP116" s="131">
        <f>Juniori!HP34</f>
        <v>0</v>
      </c>
      <c r="HQ116" s="131">
        <f>Juniori!HQ34</f>
        <v>0</v>
      </c>
      <c r="HR116" s="131">
        <f>Juniori!HR34</f>
        <v>0</v>
      </c>
      <c r="HS116" s="131">
        <f>Juniori!HS34</f>
        <v>0</v>
      </c>
      <c r="HT116" s="131">
        <f>Juniori!HT34</f>
        <v>0</v>
      </c>
      <c r="HU116" s="131">
        <f>Juniori!HU34</f>
        <v>0</v>
      </c>
      <c r="HV116" s="131">
        <f>Juniori!HV34</f>
        <v>0</v>
      </c>
      <c r="HW116" s="131">
        <f>Juniori!HW34</f>
        <v>0</v>
      </c>
      <c r="HX116" s="131">
        <f>Juniori!HX34</f>
        <v>0</v>
      </c>
      <c r="HY116" s="131">
        <f>Juniori!HY34</f>
        <v>0</v>
      </c>
      <c r="HZ116" s="131">
        <f>Juniori!HZ34</f>
        <v>0</v>
      </c>
      <c r="IA116" s="131">
        <f>Juniori!IA34</f>
        <v>0</v>
      </c>
      <c r="IB116" s="131">
        <f>Juniori!IB34</f>
        <v>0</v>
      </c>
      <c r="IC116" s="131">
        <f>Juniori!IC34</f>
        <v>0</v>
      </c>
      <c r="ID116" s="131">
        <f>Juniori!ID34</f>
        <v>0</v>
      </c>
      <c r="IE116" s="131">
        <f>Juniori!IE34</f>
        <v>0</v>
      </c>
      <c r="IF116" s="131">
        <f>Juniori!IF34</f>
        <v>0</v>
      </c>
      <c r="IG116" s="131">
        <f>Juniori!IG34</f>
        <v>0</v>
      </c>
      <c r="IH116" s="131">
        <f>Juniori!IH34</f>
        <v>0</v>
      </c>
      <c r="II116" s="131">
        <f>Juniori!II34</f>
        <v>0</v>
      </c>
      <c r="IJ116" s="131">
        <f>Juniori!IJ34</f>
        <v>0</v>
      </c>
      <c r="IK116" s="131">
        <f>Juniori!IK34</f>
        <v>0</v>
      </c>
      <c r="IL116" s="131">
        <f>Juniori!IL34</f>
        <v>0</v>
      </c>
      <c r="IM116" s="131">
        <f>Juniori!IM34</f>
        <v>0</v>
      </c>
      <c r="IN116" s="131">
        <f>Juniori!IN34</f>
        <v>0</v>
      </c>
      <c r="IO116" s="131">
        <f>Juniori!IO34</f>
        <v>0</v>
      </c>
      <c r="IP116" s="131">
        <f>Juniori!IP34</f>
        <v>0</v>
      </c>
      <c r="IQ116" s="131">
        <f>Juniori!IQ34</f>
        <v>0</v>
      </c>
      <c r="IR116" s="131">
        <f>Juniori!IR34</f>
        <v>0</v>
      </c>
      <c r="IS116" s="131">
        <f>Juniori!IS34</f>
        <v>0</v>
      </c>
      <c r="IT116" s="131">
        <f>Juniori!IT34</f>
        <v>0</v>
      </c>
      <c r="IU116" s="131">
        <f>Juniori!IU34</f>
        <v>0</v>
      </c>
      <c r="IV116" s="131">
        <f>Juniori!IV34</f>
        <v>0</v>
      </c>
      <c r="IW116" s="131">
        <f>Juniori!IW34</f>
        <v>0</v>
      </c>
      <c r="IX116" s="131">
        <f>Juniori!IX34</f>
        <v>0</v>
      </c>
      <c r="IY116" s="131">
        <f>Juniori!IY34</f>
        <v>0</v>
      </c>
      <c r="IZ116" s="131">
        <f>Juniori!IZ34</f>
        <v>0</v>
      </c>
      <c r="JA116" s="131">
        <f>Juniori!JA34</f>
        <v>0</v>
      </c>
      <c r="JB116" s="131">
        <f>Juniori!JB34</f>
        <v>0</v>
      </c>
      <c r="JC116" s="131">
        <f>Juniori!JC34</f>
        <v>0</v>
      </c>
      <c r="JD116" s="131">
        <f>Juniori!JD34</f>
        <v>0</v>
      </c>
      <c r="JE116" s="131">
        <f>Juniori!JE34</f>
        <v>0</v>
      </c>
      <c r="JF116" s="131">
        <f>Juniori!JF34</f>
        <v>0</v>
      </c>
      <c r="JG116" s="131">
        <f>Juniori!JG34</f>
        <v>0</v>
      </c>
      <c r="JH116" s="131">
        <f>Juniori!JH34</f>
        <v>0</v>
      </c>
      <c r="JI116" s="131">
        <f>Juniori!JI34</f>
        <v>0</v>
      </c>
      <c r="JJ116" s="131">
        <f>Juniori!JJ34</f>
        <v>0</v>
      </c>
      <c r="JK116" s="131">
        <f>Juniori!JK34</f>
        <v>0</v>
      </c>
      <c r="JL116" s="131">
        <f>Juniori!JL34</f>
        <v>0</v>
      </c>
      <c r="JM116" s="131">
        <f>Juniori!JM34</f>
        <v>0</v>
      </c>
      <c r="JN116" s="131">
        <f>Juniori!JN34</f>
        <v>0</v>
      </c>
      <c r="JO116" s="131">
        <f>Juniori!JO34</f>
        <v>0</v>
      </c>
      <c r="JP116" s="131">
        <f>Juniori!JP34</f>
        <v>0</v>
      </c>
      <c r="JQ116" s="131">
        <f>Juniori!JQ34</f>
        <v>0</v>
      </c>
      <c r="JR116" s="131">
        <f>Juniori!JR34</f>
        <v>0</v>
      </c>
      <c r="JS116" s="131">
        <f>Juniori!JS34</f>
        <v>0</v>
      </c>
      <c r="JT116" s="131">
        <f>Juniori!JT34</f>
        <v>0</v>
      </c>
      <c r="JU116" s="131">
        <f>Juniori!JU34</f>
        <v>0</v>
      </c>
      <c r="JV116" s="131">
        <f>Juniori!JV34</f>
        <v>0</v>
      </c>
      <c r="JW116" s="131">
        <f>Juniori!JW34</f>
        <v>0</v>
      </c>
      <c r="JX116" s="131">
        <f>Juniori!JX34</f>
        <v>0</v>
      </c>
      <c r="JY116" s="131">
        <f>Juniori!JY34</f>
        <v>0</v>
      </c>
      <c r="JZ116" s="131">
        <f>Juniori!JZ34</f>
        <v>0</v>
      </c>
      <c r="KA116" s="131">
        <f>Juniori!KA34</f>
        <v>0</v>
      </c>
      <c r="KB116" s="131">
        <f>Juniori!KB34</f>
        <v>0</v>
      </c>
      <c r="KC116" s="131">
        <f>Juniori!KC34</f>
        <v>0</v>
      </c>
      <c r="KD116" s="131">
        <f>Juniori!KD34</f>
        <v>0</v>
      </c>
      <c r="KE116" s="131">
        <f>Juniori!KE34</f>
        <v>0</v>
      </c>
      <c r="KF116" s="131">
        <f>Juniori!KF34</f>
        <v>0</v>
      </c>
      <c r="KG116" s="131">
        <f>Juniori!KG34</f>
        <v>0</v>
      </c>
      <c r="KH116" s="131">
        <f>Juniori!KH34</f>
        <v>0</v>
      </c>
      <c r="KI116" s="131">
        <f>Juniori!KI34</f>
        <v>0</v>
      </c>
      <c r="KJ116" s="131">
        <f>Juniori!KJ34</f>
        <v>0</v>
      </c>
      <c r="KK116" s="131">
        <f>Juniori!KK34</f>
        <v>0</v>
      </c>
      <c r="KL116" s="131">
        <f>Juniori!KL34</f>
        <v>0</v>
      </c>
      <c r="KM116" s="131">
        <f>Juniori!KM34</f>
        <v>0</v>
      </c>
      <c r="KN116" s="131">
        <f>Juniori!KN34</f>
        <v>0</v>
      </c>
      <c r="KO116" s="131">
        <f>Juniori!KO34</f>
        <v>0</v>
      </c>
      <c r="KP116" s="131" t="str">
        <f>Juniori!KP34</f>
        <v>x</v>
      </c>
      <c r="KQ116" s="131">
        <f>Juniori!KQ34</f>
        <v>0</v>
      </c>
      <c r="KR116" s="131">
        <f>Juniori!KR34</f>
        <v>0</v>
      </c>
      <c r="KS116" s="131">
        <f>Juniori!KS34</f>
        <v>0</v>
      </c>
      <c r="KT116" s="131">
        <f>Juniori!KT34</f>
        <v>0</v>
      </c>
      <c r="KU116" s="131">
        <f>Juniori!KU34</f>
        <v>0</v>
      </c>
      <c r="KV116" s="131">
        <f>Juniori!KV34</f>
        <v>0</v>
      </c>
      <c r="KW116" s="131" t="str">
        <f>Juniori!KW34</f>
        <v>x</v>
      </c>
      <c r="KX116" s="131">
        <f>Juniori!KX34</f>
        <v>0</v>
      </c>
      <c r="KY116" s="131">
        <f>Juniori!KY34</f>
        <v>0</v>
      </c>
      <c r="KZ116" s="131">
        <f>Juniori!KZ34</f>
        <v>0</v>
      </c>
      <c r="LA116" s="131">
        <f>Juniori!LA34</f>
        <v>0</v>
      </c>
      <c r="LB116" s="131">
        <f>Juniori!LB34</f>
        <v>0</v>
      </c>
      <c r="LC116" s="131">
        <f>Juniori!LC34</f>
        <v>0</v>
      </c>
      <c r="LD116" s="131">
        <f>Juniori!LD34</f>
        <v>0</v>
      </c>
      <c r="LE116" s="131">
        <f>Juniori!LE34</f>
        <v>0</v>
      </c>
      <c r="LF116" s="131">
        <f>Juniori!LF34</f>
        <v>0</v>
      </c>
      <c r="LG116" s="131">
        <f>Juniori!LG34</f>
        <v>0</v>
      </c>
      <c r="LH116" s="131">
        <f>Juniori!LH34</f>
        <v>0</v>
      </c>
      <c r="LI116" s="131">
        <f>Juniori!LI34</f>
        <v>0</v>
      </c>
      <c r="LJ116" s="131">
        <f>Juniori!LJ34</f>
        <v>0</v>
      </c>
      <c r="LK116" s="131">
        <f>Juniori!LK34</f>
        <v>0</v>
      </c>
      <c r="LL116" s="131">
        <f>Juniori!LL34</f>
        <v>0</v>
      </c>
      <c r="LM116" s="131">
        <f>Juniori!LM34</f>
        <v>0</v>
      </c>
      <c r="LN116" s="131">
        <f>Juniori!LN34</f>
        <v>0</v>
      </c>
      <c r="LO116" s="131">
        <f>Juniori!LO34</f>
        <v>0</v>
      </c>
      <c r="LP116" s="131">
        <f>Juniori!LP34</f>
        <v>0</v>
      </c>
      <c r="LQ116" s="131">
        <f>Juniori!LQ34</f>
        <v>0</v>
      </c>
      <c r="LR116" s="131">
        <f>Juniori!LR34</f>
        <v>0</v>
      </c>
      <c r="LS116" s="131">
        <f>Juniori!LS34</f>
        <v>0</v>
      </c>
      <c r="LT116" s="131">
        <f>Juniori!LT34</f>
        <v>0</v>
      </c>
      <c r="LU116" s="131">
        <f>Juniori!LU34</f>
        <v>0</v>
      </c>
      <c r="LV116" s="131">
        <f>Juniori!LV34</f>
        <v>0</v>
      </c>
      <c r="LW116" s="131">
        <f>Juniori!LW34</f>
        <v>0</v>
      </c>
      <c r="LX116" s="131">
        <f>Juniori!LX34</f>
        <v>0</v>
      </c>
      <c r="LY116" s="131">
        <f>Juniori!LY34</f>
        <v>0</v>
      </c>
      <c r="LZ116" s="131">
        <f>Juniori!LZ34</f>
        <v>0</v>
      </c>
      <c r="MA116" s="131">
        <f>Juniori!MA34</f>
        <v>0</v>
      </c>
      <c r="MB116" s="131">
        <f>Juniori!MB34</f>
        <v>0</v>
      </c>
      <c r="MC116" s="131">
        <f>Juniori!MC34</f>
        <v>0</v>
      </c>
      <c r="MD116" s="131">
        <f>Juniori!MD34</f>
        <v>0</v>
      </c>
      <c r="ME116" s="131">
        <f>Juniori!ME34</f>
        <v>0</v>
      </c>
    </row>
    <row r="117" spans="1:343" s="1" customFormat="1" ht="18" customHeight="1" x14ac:dyDescent="0.2">
      <c r="A117" s="12">
        <v>101</v>
      </c>
      <c r="B117" s="11" t="s">
        <v>202</v>
      </c>
      <c r="C117" s="1">
        <v>9925</v>
      </c>
      <c r="E117" s="4" t="s">
        <v>201</v>
      </c>
      <c r="F117" s="1">
        <v>8401</v>
      </c>
      <c r="G117" s="9" t="s">
        <v>220</v>
      </c>
      <c r="H117" s="4" t="s">
        <v>203</v>
      </c>
      <c r="I117" s="1">
        <f>SUM(K117:ME117)</f>
        <v>5</v>
      </c>
      <c r="J117" s="12">
        <f>Tabuľka3[[#This Row],[Stĺpec9]]</f>
        <v>5</v>
      </c>
      <c r="K117" s="131">
        <f>Juniori!K39</f>
        <v>0</v>
      </c>
      <c r="L117" s="131">
        <f>Juniori!L39</f>
        <v>0</v>
      </c>
      <c r="M117" s="131">
        <f>Juniori!M39</f>
        <v>0</v>
      </c>
      <c r="N117" s="131">
        <f>Juniori!N39</f>
        <v>0</v>
      </c>
      <c r="O117" s="131">
        <f>Juniori!O39</f>
        <v>0</v>
      </c>
      <c r="P117" s="131">
        <f>Juniori!P39</f>
        <v>0</v>
      </c>
      <c r="Q117" s="131">
        <f>Juniori!Q39</f>
        <v>0</v>
      </c>
      <c r="R117" s="131">
        <f>Juniori!R39</f>
        <v>0</v>
      </c>
      <c r="S117" s="131">
        <f>Juniori!S39</f>
        <v>0</v>
      </c>
      <c r="T117" s="131">
        <f>Juniori!T39</f>
        <v>0</v>
      </c>
      <c r="U117" s="131">
        <f>Juniori!U39</f>
        <v>0</v>
      </c>
      <c r="V117" s="131">
        <f>Juniori!V39</f>
        <v>0</v>
      </c>
      <c r="W117" s="131">
        <f>Juniori!W39</f>
        <v>0</v>
      </c>
      <c r="X117" s="131">
        <f>Juniori!X39</f>
        <v>0</v>
      </c>
      <c r="Y117" s="131">
        <f>Juniori!Y39</f>
        <v>0</v>
      </c>
      <c r="Z117" s="131">
        <f>Juniori!Z39</f>
        <v>0</v>
      </c>
      <c r="AA117" s="131">
        <f>Juniori!AA39</f>
        <v>0</v>
      </c>
      <c r="AB117" s="131">
        <f>Juniori!AB39</f>
        <v>0</v>
      </c>
      <c r="AC117" s="131">
        <f>Juniori!AC39</f>
        <v>0</v>
      </c>
      <c r="AD117" s="131">
        <f>Juniori!AD39</f>
        <v>0</v>
      </c>
      <c r="AE117" s="131">
        <f>Juniori!AE39</f>
        <v>0</v>
      </c>
      <c r="AF117" s="131">
        <f>Juniori!AF39</f>
        <v>0</v>
      </c>
      <c r="AG117" s="131">
        <f>Juniori!AG39</f>
        <v>0</v>
      </c>
      <c r="AH117" s="131">
        <f>Juniori!AH39</f>
        <v>0</v>
      </c>
      <c r="AI117" s="131">
        <f>Juniori!AI39</f>
        <v>0</v>
      </c>
      <c r="AJ117" s="131">
        <f>Juniori!AJ39</f>
        <v>0</v>
      </c>
      <c r="AK117" s="131">
        <f>Juniori!AK39</f>
        <v>0</v>
      </c>
      <c r="AL117" s="131">
        <f>Juniori!AL39</f>
        <v>0</v>
      </c>
      <c r="AM117" s="131">
        <f>Juniori!AM39</f>
        <v>0</v>
      </c>
      <c r="AN117" s="131">
        <f>Juniori!AN39</f>
        <v>0</v>
      </c>
      <c r="AO117" s="131">
        <f>Juniori!AO39</f>
        <v>0</v>
      </c>
      <c r="AP117" s="131">
        <f>Juniori!AP39</f>
        <v>0</v>
      </c>
      <c r="AQ117" s="131">
        <f>Juniori!AQ39</f>
        <v>0</v>
      </c>
      <c r="AR117" s="131">
        <f>Juniori!AR39</f>
        <v>0</v>
      </c>
      <c r="AS117" s="131">
        <f>Juniori!AS39</f>
        <v>0</v>
      </c>
      <c r="AT117" s="131">
        <f>Juniori!AT39</f>
        <v>0</v>
      </c>
      <c r="AU117" s="131">
        <f>Juniori!AU39</f>
        <v>0</v>
      </c>
      <c r="AV117" s="131">
        <f>Juniori!AV39</f>
        <v>0</v>
      </c>
      <c r="AW117" s="131">
        <f>Juniori!AW39</f>
        <v>0</v>
      </c>
      <c r="AX117" s="131">
        <f>Juniori!AX39</f>
        <v>0</v>
      </c>
      <c r="AY117" s="131">
        <f>Juniori!AY39</f>
        <v>0</v>
      </c>
      <c r="AZ117" s="131">
        <f>Juniori!AZ39</f>
        <v>0</v>
      </c>
      <c r="BA117" s="131">
        <f>Juniori!BA39</f>
        <v>0</v>
      </c>
      <c r="BB117" s="131">
        <f>Juniori!BB39</f>
        <v>0</v>
      </c>
      <c r="BC117" s="131">
        <f>Juniori!BC39</f>
        <v>0</v>
      </c>
      <c r="BD117" s="131">
        <f>Juniori!BD39</f>
        <v>0</v>
      </c>
      <c r="BE117" s="131">
        <f>Juniori!BE39</f>
        <v>0</v>
      </c>
      <c r="BF117" s="131">
        <f>Juniori!BF39</f>
        <v>0</v>
      </c>
      <c r="BG117" s="131">
        <f>Juniori!BG39</f>
        <v>0</v>
      </c>
      <c r="BH117" s="131">
        <f>Juniori!BH39</f>
        <v>0</v>
      </c>
      <c r="BI117" s="131">
        <f>Juniori!BI39</f>
        <v>0</v>
      </c>
      <c r="BJ117" s="131">
        <f>Juniori!BJ39</f>
        <v>0</v>
      </c>
      <c r="BK117" s="131">
        <f>Juniori!BK39</f>
        <v>0</v>
      </c>
      <c r="BL117" s="131">
        <f>Juniori!BL39</f>
        <v>0</v>
      </c>
      <c r="BM117" s="131">
        <f>Juniori!BM39</f>
        <v>0</v>
      </c>
      <c r="BN117" s="131">
        <f>Juniori!BN39</f>
        <v>0</v>
      </c>
      <c r="BO117" s="131">
        <f>Juniori!BO39</f>
        <v>0</v>
      </c>
      <c r="BP117" s="131">
        <f>Juniori!BP39</f>
        <v>0</v>
      </c>
      <c r="BQ117" s="131">
        <f>Juniori!BQ39</f>
        <v>0</v>
      </c>
      <c r="BR117" s="131">
        <f>Juniori!BR39</f>
        <v>0</v>
      </c>
      <c r="BS117" s="131">
        <f>Juniori!BS39</f>
        <v>0</v>
      </c>
      <c r="BT117" s="131">
        <f>Juniori!BT39</f>
        <v>0</v>
      </c>
      <c r="BU117" s="131">
        <f>Juniori!BU39</f>
        <v>0</v>
      </c>
      <c r="BV117" s="131">
        <f>Juniori!BV39</f>
        <v>0</v>
      </c>
      <c r="BW117" s="131">
        <f>Juniori!BW39</f>
        <v>0</v>
      </c>
      <c r="BX117" s="131">
        <f>Juniori!BX39</f>
        <v>0</v>
      </c>
      <c r="BY117" s="131">
        <f>Juniori!BY39</f>
        <v>0</v>
      </c>
      <c r="BZ117" s="131">
        <f>Juniori!BZ39</f>
        <v>0</v>
      </c>
      <c r="CA117" s="131">
        <f>Juniori!CA39</f>
        <v>0</v>
      </c>
      <c r="CB117" s="131">
        <f>Juniori!CB39</f>
        <v>0</v>
      </c>
      <c r="CC117" s="131">
        <f>Juniori!CC39</f>
        <v>0</v>
      </c>
      <c r="CD117" s="131">
        <f>Juniori!CD39</f>
        <v>0</v>
      </c>
      <c r="CE117" s="131">
        <f>Juniori!CE39</f>
        <v>0</v>
      </c>
      <c r="CF117" s="131">
        <f>Juniori!CF39</f>
        <v>0</v>
      </c>
      <c r="CG117" s="131">
        <f>Juniori!CG39</f>
        <v>0</v>
      </c>
      <c r="CH117" s="131">
        <f>Juniori!CH39</f>
        <v>0</v>
      </c>
      <c r="CI117" s="131">
        <f>Juniori!CI39</f>
        <v>0</v>
      </c>
      <c r="CJ117" s="131">
        <f>Juniori!CJ39</f>
        <v>0</v>
      </c>
      <c r="CK117" s="131">
        <f>Juniori!CK39</f>
        <v>0</v>
      </c>
      <c r="CL117" s="131">
        <f>Juniori!CL39</f>
        <v>0</v>
      </c>
      <c r="CM117" s="131">
        <f>Juniori!CM39</f>
        <v>0</v>
      </c>
      <c r="CN117" s="131">
        <f>Juniori!CN39</f>
        <v>0</v>
      </c>
      <c r="CO117" s="131">
        <f>Juniori!CO39</f>
        <v>0</v>
      </c>
      <c r="CP117" s="131">
        <f>Juniori!CP39</f>
        <v>0</v>
      </c>
      <c r="CQ117" s="131">
        <f>Juniori!CQ39</f>
        <v>0</v>
      </c>
      <c r="CR117" s="131">
        <f>Juniori!CR39</f>
        <v>0</v>
      </c>
      <c r="CS117" s="131">
        <f>Juniori!CS39</f>
        <v>0</v>
      </c>
      <c r="CT117" s="131">
        <f>Juniori!CT39</f>
        <v>0</v>
      </c>
      <c r="CU117" s="131">
        <f>Juniori!CU39</f>
        <v>0</v>
      </c>
      <c r="CV117" s="131">
        <f>Juniori!CV39</f>
        <v>0</v>
      </c>
      <c r="CW117" s="131">
        <f>Juniori!CW39</f>
        <v>0</v>
      </c>
      <c r="CX117" s="131">
        <f>Juniori!CX39</f>
        <v>0</v>
      </c>
      <c r="CY117" s="131">
        <f>Juniori!CY39</f>
        <v>0</v>
      </c>
      <c r="CZ117" s="131">
        <f>Juniori!CZ39</f>
        <v>0</v>
      </c>
      <c r="DA117" s="131">
        <f>Juniori!DA39</f>
        <v>0</v>
      </c>
      <c r="DB117" s="131">
        <f>Juniori!DB39</f>
        <v>0</v>
      </c>
      <c r="DC117" s="131">
        <f>Juniori!DC39</f>
        <v>0</v>
      </c>
      <c r="DD117" s="131">
        <f>Juniori!DD39</f>
        <v>0</v>
      </c>
      <c r="DE117" s="131">
        <f>Juniori!DE39</f>
        <v>0</v>
      </c>
      <c r="DF117" s="131">
        <f>Juniori!DF39</f>
        <v>0</v>
      </c>
      <c r="DG117" s="131">
        <f>Juniori!DG39</f>
        <v>0</v>
      </c>
      <c r="DH117" s="131">
        <f>Juniori!DH39</f>
        <v>0</v>
      </c>
      <c r="DI117" s="131">
        <f>Juniori!DI39</f>
        <v>0</v>
      </c>
      <c r="DJ117" s="131">
        <f>Juniori!DJ39</f>
        <v>0</v>
      </c>
      <c r="DK117" s="131">
        <f>Juniori!DK39</f>
        <v>0</v>
      </c>
      <c r="DL117" s="131">
        <f>Juniori!DL39</f>
        <v>0</v>
      </c>
      <c r="DM117" s="131">
        <f>Juniori!DM39</f>
        <v>0</v>
      </c>
      <c r="DN117" s="131">
        <f>Juniori!DN39</f>
        <v>0</v>
      </c>
      <c r="DO117" s="131">
        <f>Juniori!DO39</f>
        <v>0</v>
      </c>
      <c r="DP117" s="131">
        <f>Juniori!DP39</f>
        <v>0</v>
      </c>
      <c r="DQ117" s="131">
        <f>Juniori!DQ39</f>
        <v>0</v>
      </c>
      <c r="DR117" s="131">
        <f>Juniori!DR39</f>
        <v>0</v>
      </c>
      <c r="DS117" s="131">
        <f>Juniori!DS39</f>
        <v>0</v>
      </c>
      <c r="DT117" s="131">
        <f>Juniori!DT39</f>
        <v>0</v>
      </c>
      <c r="DU117" s="131">
        <f>Juniori!DU39</f>
        <v>0</v>
      </c>
      <c r="DV117" s="131">
        <f>Juniori!DV39</f>
        <v>0</v>
      </c>
      <c r="DW117" s="131">
        <f>Juniori!DW39</f>
        <v>0</v>
      </c>
      <c r="DX117" s="131">
        <f>Juniori!DX39</f>
        <v>0</v>
      </c>
      <c r="DY117" s="131">
        <f>Juniori!DY39</f>
        <v>0</v>
      </c>
      <c r="DZ117" s="131">
        <f>Juniori!DZ39</f>
        <v>0</v>
      </c>
      <c r="EA117" s="131">
        <f>Juniori!EA39</f>
        <v>0</v>
      </c>
      <c r="EB117" s="131">
        <f>Juniori!EB39</f>
        <v>0</v>
      </c>
      <c r="EC117" s="131">
        <f>Juniori!EC39</f>
        <v>0</v>
      </c>
      <c r="ED117" s="131">
        <f>Juniori!ED39</f>
        <v>0</v>
      </c>
      <c r="EE117" s="131">
        <f>Juniori!EE39</f>
        <v>0</v>
      </c>
      <c r="EF117" s="131">
        <f>Juniori!EF39</f>
        <v>0</v>
      </c>
      <c r="EG117" s="131">
        <f>Juniori!EG39</f>
        <v>0</v>
      </c>
      <c r="EH117" s="131">
        <f>Juniori!EH39</f>
        <v>0</v>
      </c>
      <c r="EI117" s="131">
        <f>Juniori!EI39</f>
        <v>0</v>
      </c>
      <c r="EJ117" s="131">
        <f>Juniori!EJ39</f>
        <v>0</v>
      </c>
      <c r="EK117" s="131">
        <f>Juniori!EK39</f>
        <v>0</v>
      </c>
      <c r="EL117" s="131">
        <f>Juniori!EL39</f>
        <v>0</v>
      </c>
      <c r="EM117" s="131">
        <f>Juniori!EM39</f>
        <v>0</v>
      </c>
      <c r="EN117" s="131">
        <f>Juniori!EN39</f>
        <v>0</v>
      </c>
      <c r="EO117" s="131">
        <f>Juniori!EO39</f>
        <v>0</v>
      </c>
      <c r="EP117" s="131">
        <f>Juniori!EP39</f>
        <v>0</v>
      </c>
      <c r="EQ117" s="131">
        <f>Juniori!EQ39</f>
        <v>0</v>
      </c>
      <c r="ER117" s="131">
        <f>Juniori!ER39</f>
        <v>0</v>
      </c>
      <c r="ES117" s="131">
        <f>Juniori!ES39</f>
        <v>0</v>
      </c>
      <c r="ET117" s="131">
        <f>Juniori!ET39</f>
        <v>0</v>
      </c>
      <c r="EU117" s="131">
        <f>Juniori!EU39</f>
        <v>0</v>
      </c>
      <c r="EV117" s="131">
        <f>Juniori!EV39</f>
        <v>0</v>
      </c>
      <c r="EW117" s="131">
        <f>Juniori!EW39</f>
        <v>0</v>
      </c>
      <c r="EX117" s="131">
        <f>Juniori!EX39</f>
        <v>0</v>
      </c>
      <c r="EY117" s="131">
        <f>Juniori!EY39</f>
        <v>0</v>
      </c>
      <c r="EZ117" s="131">
        <f>Juniori!EZ39</f>
        <v>0</v>
      </c>
      <c r="FA117" s="131">
        <f>Juniori!FA39</f>
        <v>0</v>
      </c>
      <c r="FB117" s="131">
        <f>Juniori!FB39</f>
        <v>0</v>
      </c>
      <c r="FC117" s="131">
        <f>Juniori!FC39</f>
        <v>0</v>
      </c>
      <c r="FD117" s="131">
        <f>Juniori!FD39</f>
        <v>0</v>
      </c>
      <c r="FE117" s="131">
        <f>Juniori!FE39</f>
        <v>0</v>
      </c>
      <c r="FF117" s="131">
        <f>Juniori!FF39</f>
        <v>0</v>
      </c>
      <c r="FG117" s="131">
        <f>Juniori!FG39</f>
        <v>0</v>
      </c>
      <c r="FH117" s="131">
        <f>Juniori!FH39</f>
        <v>0</v>
      </c>
      <c r="FI117" s="131">
        <f>Juniori!FI39</f>
        <v>0</v>
      </c>
      <c r="FJ117" s="131">
        <f>Juniori!FJ39</f>
        <v>0</v>
      </c>
      <c r="FK117" s="131">
        <f>Juniori!FK39</f>
        <v>0</v>
      </c>
      <c r="FL117" s="131">
        <f>Juniori!FL39</f>
        <v>0</v>
      </c>
      <c r="FM117" s="131">
        <f>Juniori!FM39</f>
        <v>0</v>
      </c>
      <c r="FN117" s="131">
        <f>Juniori!FN39</f>
        <v>0</v>
      </c>
      <c r="FO117" s="131">
        <f>Juniori!FO39</f>
        <v>0</v>
      </c>
      <c r="FP117" s="131">
        <f>Juniori!FP39</f>
        <v>0</v>
      </c>
      <c r="FQ117" s="131">
        <f>Juniori!FQ39</f>
        <v>0</v>
      </c>
      <c r="FR117" s="131">
        <f>Juniori!FR39</f>
        <v>0</v>
      </c>
      <c r="FS117" s="131">
        <f>Juniori!FS39</f>
        <v>0</v>
      </c>
      <c r="FT117" s="131">
        <f>Juniori!FT39</f>
        <v>0</v>
      </c>
      <c r="FU117" s="131">
        <f>Juniori!FU39</f>
        <v>0</v>
      </c>
      <c r="FV117" s="131">
        <f>Juniori!FV39</f>
        <v>0</v>
      </c>
      <c r="FW117" s="131">
        <f>Juniori!FW39</f>
        <v>0</v>
      </c>
      <c r="FX117" s="131">
        <f>Juniori!FX39</f>
        <v>0</v>
      </c>
      <c r="FY117" s="131">
        <f>Juniori!FY39</f>
        <v>0</v>
      </c>
      <c r="FZ117" s="131">
        <f>Juniori!FZ39</f>
        <v>0</v>
      </c>
      <c r="GA117" s="131">
        <f>Juniori!GA39</f>
        <v>0</v>
      </c>
      <c r="GB117" s="131">
        <f>Juniori!GB39</f>
        <v>0</v>
      </c>
      <c r="GC117" s="131">
        <f>Juniori!GC39</f>
        <v>0</v>
      </c>
      <c r="GD117" s="131">
        <f>Juniori!GD39</f>
        <v>0</v>
      </c>
      <c r="GE117" s="131">
        <f>Juniori!GE39</f>
        <v>0</v>
      </c>
      <c r="GF117" s="131">
        <f>Juniori!GF39</f>
        <v>0</v>
      </c>
      <c r="GG117" s="131">
        <f>Juniori!GG39</f>
        <v>0</v>
      </c>
      <c r="GH117" s="131">
        <f>Juniori!GH39</f>
        <v>0</v>
      </c>
      <c r="GI117" s="131">
        <f>Juniori!GI39</f>
        <v>0</v>
      </c>
      <c r="GJ117" s="131">
        <f>Juniori!GJ39</f>
        <v>0</v>
      </c>
      <c r="GK117" s="131">
        <f>Juniori!GK39</f>
        <v>0</v>
      </c>
      <c r="GL117" s="131">
        <f>Juniori!GL39</f>
        <v>0</v>
      </c>
      <c r="GM117" s="131">
        <f>Juniori!GM39</f>
        <v>0</v>
      </c>
      <c r="GN117" s="131">
        <f>Juniori!GN39</f>
        <v>0</v>
      </c>
      <c r="GO117" s="131">
        <f>Juniori!GO39</f>
        <v>0</v>
      </c>
      <c r="GP117" s="131">
        <f>Juniori!GP39</f>
        <v>0</v>
      </c>
      <c r="GQ117" s="131">
        <f>Juniori!GQ39</f>
        <v>0</v>
      </c>
      <c r="GR117" s="131">
        <f>Juniori!GR39</f>
        <v>0</v>
      </c>
      <c r="GS117" s="131">
        <f>Juniori!GS39</f>
        <v>0</v>
      </c>
      <c r="GT117" s="131">
        <f>Juniori!GT39</f>
        <v>0</v>
      </c>
      <c r="GU117" s="131">
        <f>Juniori!GU39</f>
        <v>0</v>
      </c>
      <c r="GV117" s="131">
        <f>Juniori!GV39</f>
        <v>0</v>
      </c>
      <c r="GW117" s="131">
        <f>Juniori!GW39</f>
        <v>0</v>
      </c>
      <c r="GX117" s="131">
        <f>Juniori!GX39</f>
        <v>0</v>
      </c>
      <c r="GY117" s="131">
        <f>Juniori!GY39</f>
        <v>0</v>
      </c>
      <c r="GZ117" s="131">
        <f>Juniori!GZ39</f>
        <v>0</v>
      </c>
      <c r="HA117" s="131">
        <f>Juniori!HA39</f>
        <v>0</v>
      </c>
      <c r="HB117" s="131">
        <f>Juniori!HB39</f>
        <v>0</v>
      </c>
      <c r="HC117" s="131">
        <f>Juniori!HC39</f>
        <v>0</v>
      </c>
      <c r="HD117" s="131">
        <f>Juniori!HD39</f>
        <v>0</v>
      </c>
      <c r="HE117" s="131">
        <f>Juniori!HE39</f>
        <v>0</v>
      </c>
      <c r="HF117" s="131">
        <f>Juniori!HF39</f>
        <v>0</v>
      </c>
      <c r="HG117" s="131">
        <f>Juniori!HG39</f>
        <v>0</v>
      </c>
      <c r="HH117" s="131">
        <f>Juniori!HH39</f>
        <v>0</v>
      </c>
      <c r="HI117" s="131">
        <f>Juniori!HI39</f>
        <v>0</v>
      </c>
      <c r="HJ117" s="131">
        <f>Juniori!HJ39</f>
        <v>0</v>
      </c>
      <c r="HK117" s="131">
        <f>Juniori!HK39</f>
        <v>0</v>
      </c>
      <c r="HL117" s="131">
        <f>Juniori!HL39</f>
        <v>0</v>
      </c>
      <c r="HM117" s="131">
        <f>Juniori!HM39</f>
        <v>0</v>
      </c>
      <c r="HN117" s="131">
        <f>Juniori!HN39</f>
        <v>0</v>
      </c>
      <c r="HO117" s="131">
        <f>Juniori!HO39</f>
        <v>0</v>
      </c>
      <c r="HP117" s="131">
        <f>Juniori!HP39</f>
        <v>0</v>
      </c>
      <c r="HQ117" s="131">
        <f>Juniori!HQ39</f>
        <v>0</v>
      </c>
      <c r="HR117" s="131">
        <f>Juniori!HR39</f>
        <v>0</v>
      </c>
      <c r="HS117" s="131">
        <f>Juniori!HS39</f>
        <v>0</v>
      </c>
      <c r="HT117" s="131">
        <f>Juniori!HT39</f>
        <v>0</v>
      </c>
      <c r="HU117" s="131">
        <f>Juniori!HU39</f>
        <v>0</v>
      </c>
      <c r="HV117" s="131">
        <f>Juniori!HV39</f>
        <v>0</v>
      </c>
      <c r="HW117" s="131">
        <f>Juniori!HW39</f>
        <v>0</v>
      </c>
      <c r="HX117" s="131">
        <f>Juniori!HX39</f>
        <v>0</v>
      </c>
      <c r="HY117" s="131">
        <f>Juniori!HY39</f>
        <v>0</v>
      </c>
      <c r="HZ117" s="131">
        <f>Juniori!HZ39</f>
        <v>0</v>
      </c>
      <c r="IA117" s="131">
        <f>Juniori!IA39</f>
        <v>0</v>
      </c>
      <c r="IB117" s="131">
        <f>Juniori!IB39</f>
        <v>0</v>
      </c>
      <c r="IC117" s="131">
        <f>Juniori!IC39</f>
        <v>0</v>
      </c>
      <c r="ID117" s="131">
        <f>Juniori!ID39</f>
        <v>0</v>
      </c>
      <c r="IE117" s="131">
        <f>Juniori!IE39</f>
        <v>0</v>
      </c>
      <c r="IF117" s="131">
        <f>Juniori!IF39</f>
        <v>0</v>
      </c>
      <c r="IG117" s="131">
        <f>Juniori!IG39</f>
        <v>0</v>
      </c>
      <c r="IH117" s="131">
        <f>Juniori!IH39</f>
        <v>0</v>
      </c>
      <c r="II117" s="131">
        <f>Juniori!II39</f>
        <v>0</v>
      </c>
      <c r="IJ117" s="131" t="str">
        <f>Juniori!IJ39</f>
        <v>x</v>
      </c>
      <c r="IK117" s="131" t="str">
        <f>Juniori!IK39</f>
        <v>x</v>
      </c>
      <c r="IL117" s="131">
        <f>Juniori!IL39</f>
        <v>0</v>
      </c>
      <c r="IM117" s="131">
        <f>Juniori!IM39</f>
        <v>0</v>
      </c>
      <c r="IN117" s="131">
        <f>Juniori!IN39</f>
        <v>0</v>
      </c>
      <c r="IO117" s="131" t="str">
        <f>Juniori!IO39</f>
        <v>x</v>
      </c>
      <c r="IP117" s="131">
        <f>Juniori!IP39</f>
        <v>5</v>
      </c>
      <c r="IQ117" s="131">
        <f>Juniori!IQ39</f>
        <v>0</v>
      </c>
      <c r="IR117" s="131">
        <f>Juniori!IR39</f>
        <v>0</v>
      </c>
      <c r="IS117" s="131">
        <f>Juniori!IS39</f>
        <v>0</v>
      </c>
      <c r="IT117" s="131">
        <f>Juniori!IT39</f>
        <v>0</v>
      </c>
      <c r="IU117" s="131">
        <f>Juniori!IU39</f>
        <v>0</v>
      </c>
      <c r="IV117" s="131">
        <f>Juniori!IV39</f>
        <v>0</v>
      </c>
      <c r="IW117" s="131">
        <f>Juniori!IW39</f>
        <v>0</v>
      </c>
      <c r="IX117" s="131">
        <f>Juniori!IX39</f>
        <v>0</v>
      </c>
      <c r="IY117" s="131">
        <f>Juniori!IY39</f>
        <v>0</v>
      </c>
      <c r="IZ117" s="131">
        <f>Juniori!IZ39</f>
        <v>0</v>
      </c>
      <c r="JA117" s="131">
        <f>Juniori!JA39</f>
        <v>0</v>
      </c>
      <c r="JB117" s="131">
        <f>Juniori!JB39</f>
        <v>0</v>
      </c>
      <c r="JC117" s="131">
        <f>Juniori!JC39</f>
        <v>0</v>
      </c>
      <c r="JD117" s="131">
        <f>Juniori!JD39</f>
        <v>0</v>
      </c>
      <c r="JE117" s="131">
        <f>Juniori!JE39</f>
        <v>0</v>
      </c>
      <c r="JF117" s="131">
        <f>Juniori!JF39</f>
        <v>0</v>
      </c>
      <c r="JG117" s="131">
        <f>Juniori!JG39</f>
        <v>0</v>
      </c>
      <c r="JH117" s="131">
        <f>Juniori!JH39</f>
        <v>0</v>
      </c>
      <c r="JI117" s="131">
        <f>Juniori!JI39</f>
        <v>0</v>
      </c>
      <c r="JJ117" s="131">
        <f>Juniori!JJ39</f>
        <v>0</v>
      </c>
      <c r="JK117" s="131">
        <f>Juniori!JK39</f>
        <v>0</v>
      </c>
      <c r="JL117" s="131">
        <f>Juniori!JL39</f>
        <v>0</v>
      </c>
      <c r="JM117" s="131">
        <f>Juniori!JM39</f>
        <v>0</v>
      </c>
      <c r="JN117" s="131">
        <f>Juniori!JN39</f>
        <v>0</v>
      </c>
      <c r="JO117" s="131">
        <f>Juniori!JO39</f>
        <v>0</v>
      </c>
      <c r="JP117" s="131">
        <f>Juniori!JP39</f>
        <v>0</v>
      </c>
      <c r="JQ117" s="131">
        <f>Juniori!JQ39</f>
        <v>0</v>
      </c>
      <c r="JR117" s="131">
        <f>Juniori!JR39</f>
        <v>0</v>
      </c>
      <c r="JS117" s="131">
        <f>Juniori!JS39</f>
        <v>0</v>
      </c>
      <c r="JT117" s="131">
        <f>Juniori!JT39</f>
        <v>0</v>
      </c>
      <c r="JU117" s="131">
        <f>Juniori!JU39</f>
        <v>0</v>
      </c>
      <c r="JV117" s="131">
        <f>Juniori!JV39</f>
        <v>0</v>
      </c>
      <c r="JW117" s="131">
        <f>Juniori!JW39</f>
        <v>0</v>
      </c>
      <c r="JX117" s="131">
        <f>Juniori!JX39</f>
        <v>0</v>
      </c>
      <c r="JY117" s="131">
        <f>Juniori!JY39</f>
        <v>0</v>
      </c>
      <c r="JZ117" s="131">
        <f>Juniori!JZ39</f>
        <v>0</v>
      </c>
      <c r="KA117" s="131">
        <f>Juniori!KA39</f>
        <v>0</v>
      </c>
      <c r="KB117" s="131">
        <f>Juniori!KB39</f>
        <v>0</v>
      </c>
      <c r="KC117" s="131">
        <f>Juniori!KC39</f>
        <v>0</v>
      </c>
      <c r="KD117" s="131">
        <f>Juniori!KD39</f>
        <v>0</v>
      </c>
      <c r="KE117" s="131">
        <f>Juniori!KE39</f>
        <v>0</v>
      </c>
      <c r="KF117" s="131">
        <f>Juniori!KF39</f>
        <v>0</v>
      </c>
      <c r="KG117" s="131">
        <f>Juniori!KG39</f>
        <v>0</v>
      </c>
      <c r="KH117" s="131">
        <f>Juniori!KH39</f>
        <v>0</v>
      </c>
      <c r="KI117" s="131">
        <f>Juniori!KI39</f>
        <v>0</v>
      </c>
      <c r="KJ117" s="131">
        <f>Juniori!KJ39</f>
        <v>0</v>
      </c>
      <c r="KK117" s="131">
        <f>Juniori!KK39</f>
        <v>0</v>
      </c>
      <c r="KL117" s="131">
        <f>Juniori!KL39</f>
        <v>0</v>
      </c>
      <c r="KM117" s="131">
        <f>Juniori!KM39</f>
        <v>0</v>
      </c>
      <c r="KN117" s="131">
        <f>Juniori!KN39</f>
        <v>0</v>
      </c>
      <c r="KO117" s="131">
        <f>Juniori!KO39</f>
        <v>0</v>
      </c>
      <c r="KP117" s="131">
        <f>Juniori!KP39</f>
        <v>0</v>
      </c>
      <c r="KQ117" s="131">
        <f>Juniori!KQ39</f>
        <v>0</v>
      </c>
      <c r="KR117" s="131">
        <f>Juniori!KR39</f>
        <v>0</v>
      </c>
      <c r="KS117" s="131">
        <f>Juniori!KS39</f>
        <v>0</v>
      </c>
      <c r="KT117" s="131">
        <f>Juniori!KT39</f>
        <v>0</v>
      </c>
      <c r="KU117" s="131">
        <f>Juniori!KU39</f>
        <v>0</v>
      </c>
      <c r="KV117" s="131">
        <f>Juniori!KV39</f>
        <v>0</v>
      </c>
      <c r="KW117" s="131">
        <f>Juniori!KW39</f>
        <v>0</v>
      </c>
      <c r="KX117" s="131">
        <f>Juniori!KX39</f>
        <v>0</v>
      </c>
      <c r="KY117" s="131">
        <f>Juniori!KY39</f>
        <v>0</v>
      </c>
      <c r="KZ117" s="131">
        <f>Juniori!KZ39</f>
        <v>0</v>
      </c>
      <c r="LA117" s="131">
        <f>Juniori!LA39</f>
        <v>0</v>
      </c>
      <c r="LB117" s="131">
        <f>Juniori!LB39</f>
        <v>0</v>
      </c>
      <c r="LC117" s="131">
        <f>Juniori!LC39</f>
        <v>0</v>
      </c>
      <c r="LD117" s="131">
        <f>Juniori!LD39</f>
        <v>0</v>
      </c>
      <c r="LE117" s="131">
        <f>Juniori!LE39</f>
        <v>0</v>
      </c>
      <c r="LF117" s="131">
        <f>Juniori!LF39</f>
        <v>0</v>
      </c>
      <c r="LG117" s="131">
        <f>Juniori!LG39</f>
        <v>0</v>
      </c>
      <c r="LH117" s="131">
        <f>Juniori!LH39</f>
        <v>0</v>
      </c>
      <c r="LI117" s="131">
        <f>Juniori!LI39</f>
        <v>0</v>
      </c>
      <c r="LJ117" s="131">
        <f>Juniori!LJ39</f>
        <v>0</v>
      </c>
      <c r="LK117" s="131">
        <f>Juniori!LK39</f>
        <v>0</v>
      </c>
      <c r="LL117" s="131">
        <f>Juniori!LL39</f>
        <v>0</v>
      </c>
      <c r="LM117" s="131">
        <f>Juniori!LM39</f>
        <v>0</v>
      </c>
      <c r="LN117" s="131">
        <f>Juniori!LN39</f>
        <v>0</v>
      </c>
      <c r="LO117" s="131">
        <f>Juniori!LO39</f>
        <v>0</v>
      </c>
      <c r="LP117" s="131">
        <f>Juniori!LP39</f>
        <v>0</v>
      </c>
      <c r="LQ117" s="131">
        <f>Juniori!LQ39</f>
        <v>0</v>
      </c>
      <c r="LR117" s="131">
        <f>Juniori!LR39</f>
        <v>0</v>
      </c>
      <c r="LS117" s="131">
        <f>Juniori!LS39</f>
        <v>0</v>
      </c>
      <c r="LT117" s="131">
        <f>Juniori!LT39</f>
        <v>0</v>
      </c>
      <c r="LU117" s="131">
        <f>Juniori!LU39</f>
        <v>0</v>
      </c>
      <c r="LV117" s="131">
        <f>Juniori!LV39</f>
        <v>0</v>
      </c>
      <c r="LW117" s="131">
        <f>Juniori!LW39</f>
        <v>0</v>
      </c>
      <c r="LX117" s="131">
        <f>Juniori!LX39</f>
        <v>0</v>
      </c>
      <c r="LY117" s="131">
        <f>Juniori!LY39</f>
        <v>0</v>
      </c>
      <c r="LZ117" s="131">
        <f>Juniori!LZ39</f>
        <v>0</v>
      </c>
      <c r="MA117" s="131">
        <f>Juniori!MA39</f>
        <v>0</v>
      </c>
      <c r="MB117" s="131">
        <f>Juniori!MB39</f>
        <v>0</v>
      </c>
      <c r="MC117" s="131">
        <f>Juniori!MC39</f>
        <v>0</v>
      </c>
      <c r="MD117" s="131">
        <f>Juniori!MD39</f>
        <v>0</v>
      </c>
      <c r="ME117" s="131">
        <f>Juniori!ME39</f>
        <v>0</v>
      </c>
    </row>
    <row r="118" spans="1:343" s="1" customFormat="1" ht="18" customHeight="1" x14ac:dyDescent="0.2">
      <c r="A118" s="12">
        <v>101</v>
      </c>
      <c r="B118" s="11" t="s">
        <v>571</v>
      </c>
      <c r="C118" s="1">
        <v>11382</v>
      </c>
      <c r="E118" s="4" t="s">
        <v>568</v>
      </c>
      <c r="F118" s="1">
        <v>8989</v>
      </c>
      <c r="G118" s="9" t="s">
        <v>222</v>
      </c>
      <c r="H118" s="4" t="s">
        <v>570</v>
      </c>
      <c r="I118" s="1">
        <f>SUM(K118:ME118)</f>
        <v>5</v>
      </c>
      <c r="J118" s="39">
        <f>Tabuľka3[[#This Row],[Stĺpec9]]</f>
        <v>5</v>
      </c>
      <c r="K118" s="131">
        <f>Seniori!K64</f>
        <v>0</v>
      </c>
      <c r="L118" s="131">
        <f>Seniori!L64</f>
        <v>0</v>
      </c>
      <c r="M118" s="131">
        <f>Seniori!M64</f>
        <v>0</v>
      </c>
      <c r="N118" s="131">
        <f>Seniori!N64</f>
        <v>0</v>
      </c>
      <c r="O118" s="131">
        <f>Seniori!O64</f>
        <v>0</v>
      </c>
      <c r="P118" s="131">
        <f>Seniori!P64</f>
        <v>0</v>
      </c>
      <c r="Q118" s="131">
        <f>Seniori!Q64</f>
        <v>0</v>
      </c>
      <c r="R118" s="131">
        <f>Seniori!R64</f>
        <v>0</v>
      </c>
      <c r="S118" s="131">
        <f>Seniori!S64</f>
        <v>0</v>
      </c>
      <c r="T118" s="131">
        <f>Seniori!T64</f>
        <v>0</v>
      </c>
      <c r="U118" s="131">
        <f>Seniori!U64</f>
        <v>0</v>
      </c>
      <c r="V118" s="131">
        <f>Seniori!V64</f>
        <v>0</v>
      </c>
      <c r="W118" s="131">
        <f>Seniori!W64</f>
        <v>0</v>
      </c>
      <c r="X118" s="131">
        <f>Seniori!X64</f>
        <v>0</v>
      </c>
      <c r="Y118" s="131">
        <f>Seniori!Y64</f>
        <v>0</v>
      </c>
      <c r="Z118" s="131">
        <f>Seniori!Z64</f>
        <v>0</v>
      </c>
      <c r="AA118" s="131">
        <f>Seniori!AA64</f>
        <v>0</v>
      </c>
      <c r="AB118" s="131">
        <f>Seniori!AB64</f>
        <v>0</v>
      </c>
      <c r="AC118" s="131">
        <f>Seniori!AC64</f>
        <v>0</v>
      </c>
      <c r="AD118" s="131">
        <f>Seniori!AD64</f>
        <v>0</v>
      </c>
      <c r="AE118" s="131">
        <f>Seniori!AE64</f>
        <v>0</v>
      </c>
      <c r="AF118" s="131">
        <f>Seniori!AF64</f>
        <v>0</v>
      </c>
      <c r="AG118" s="131">
        <f>Seniori!AG64</f>
        <v>0</v>
      </c>
      <c r="AH118" s="131">
        <f>Seniori!AH64</f>
        <v>0</v>
      </c>
      <c r="AI118" s="131">
        <f>Seniori!AI64</f>
        <v>0</v>
      </c>
      <c r="AJ118" s="131">
        <f>Seniori!AJ64</f>
        <v>0</v>
      </c>
      <c r="AK118" s="131">
        <f>Seniori!AK64</f>
        <v>0</v>
      </c>
      <c r="AL118" s="131">
        <f>Seniori!AL64</f>
        <v>0</v>
      </c>
      <c r="AM118" s="131">
        <f>Seniori!AM64</f>
        <v>0</v>
      </c>
      <c r="AN118" s="131">
        <f>Seniori!AN64</f>
        <v>0</v>
      </c>
      <c r="AO118" s="131">
        <f>Seniori!AO64</f>
        <v>0</v>
      </c>
      <c r="AP118" s="131">
        <f>Seniori!AP64</f>
        <v>0</v>
      </c>
      <c r="AQ118" s="131">
        <f>Seniori!AQ64</f>
        <v>0</v>
      </c>
      <c r="AR118" s="131">
        <f>Seniori!AR64</f>
        <v>0</v>
      </c>
      <c r="AS118" s="131">
        <f>Seniori!AS64</f>
        <v>0</v>
      </c>
      <c r="AT118" s="131">
        <f>Seniori!AT64</f>
        <v>0</v>
      </c>
      <c r="AU118" s="131">
        <f>Seniori!AU64</f>
        <v>0</v>
      </c>
      <c r="AV118" s="131">
        <f>Seniori!AV64</f>
        <v>0</v>
      </c>
      <c r="AW118" s="131">
        <f>Seniori!AW64</f>
        <v>0</v>
      </c>
      <c r="AX118" s="131">
        <f>Seniori!AX64</f>
        <v>0</v>
      </c>
      <c r="AY118" s="131">
        <f>Seniori!AY64</f>
        <v>0</v>
      </c>
      <c r="AZ118" s="131">
        <f>Seniori!AZ64</f>
        <v>0</v>
      </c>
      <c r="BA118" s="131">
        <f>Seniori!BA64</f>
        <v>0</v>
      </c>
      <c r="BB118" s="131">
        <f>Seniori!BB64</f>
        <v>0</v>
      </c>
      <c r="BC118" s="131">
        <f>Seniori!BC64</f>
        <v>0</v>
      </c>
      <c r="BD118" s="131">
        <f>Seniori!BD64</f>
        <v>0</v>
      </c>
      <c r="BE118" s="131">
        <f>Seniori!BE64</f>
        <v>0</v>
      </c>
      <c r="BF118" s="131">
        <f>Seniori!BF64</f>
        <v>0</v>
      </c>
      <c r="BG118" s="131">
        <f>Seniori!BG64</f>
        <v>0</v>
      </c>
      <c r="BH118" s="131">
        <f>Seniori!BH64</f>
        <v>0</v>
      </c>
      <c r="BI118" s="131">
        <f>Seniori!BI64</f>
        <v>0</v>
      </c>
      <c r="BJ118" s="131">
        <f>Seniori!BJ64</f>
        <v>0</v>
      </c>
      <c r="BK118" s="131">
        <f>Seniori!BK64</f>
        <v>0</v>
      </c>
      <c r="BL118" s="131">
        <f>Seniori!BL64</f>
        <v>0</v>
      </c>
      <c r="BM118" s="131">
        <f>Seniori!BM64</f>
        <v>0</v>
      </c>
      <c r="BN118" s="131">
        <f>Seniori!BN64</f>
        <v>0</v>
      </c>
      <c r="BO118" s="131">
        <f>Seniori!BO64</f>
        <v>0</v>
      </c>
      <c r="BP118" s="131">
        <f>Seniori!BP64</f>
        <v>0</v>
      </c>
      <c r="BQ118" s="131">
        <f>Seniori!BQ64</f>
        <v>0</v>
      </c>
      <c r="BR118" s="131">
        <f>Seniori!BR64</f>
        <v>0</v>
      </c>
      <c r="BS118" s="131">
        <f>Seniori!BS64</f>
        <v>0</v>
      </c>
      <c r="BT118" s="131">
        <f>Seniori!BT64</f>
        <v>0</v>
      </c>
      <c r="BU118" s="131">
        <f>Seniori!BU64</f>
        <v>0</v>
      </c>
      <c r="BV118" s="131">
        <f>Seniori!BV64</f>
        <v>0</v>
      </c>
      <c r="BW118" s="131">
        <f>Seniori!BW64</f>
        <v>0</v>
      </c>
      <c r="BX118" s="131">
        <f>Seniori!BX64</f>
        <v>0</v>
      </c>
      <c r="BY118" s="131">
        <f>Seniori!BY64</f>
        <v>0</v>
      </c>
      <c r="BZ118" s="131">
        <f>Seniori!BZ64</f>
        <v>0</v>
      </c>
      <c r="CA118" s="131">
        <f>Seniori!CA64</f>
        <v>0</v>
      </c>
      <c r="CB118" s="131">
        <f>Seniori!CB64</f>
        <v>0</v>
      </c>
      <c r="CC118" s="131">
        <f>Seniori!CC64</f>
        <v>0</v>
      </c>
      <c r="CD118" s="131">
        <f>Seniori!CD64</f>
        <v>0</v>
      </c>
      <c r="CE118" s="131">
        <f>Seniori!CE64</f>
        <v>0</v>
      </c>
      <c r="CF118" s="131">
        <f>Seniori!CF64</f>
        <v>0</v>
      </c>
      <c r="CG118" s="131">
        <f>Seniori!CG64</f>
        <v>0</v>
      </c>
      <c r="CH118" s="131">
        <f>Seniori!CH64</f>
        <v>0</v>
      </c>
      <c r="CI118" s="131">
        <f>Seniori!CI64</f>
        <v>0</v>
      </c>
      <c r="CJ118" s="131">
        <f>Seniori!CJ64</f>
        <v>0</v>
      </c>
      <c r="CK118" s="131">
        <f>Seniori!CK64</f>
        <v>0</v>
      </c>
      <c r="CL118" s="131">
        <f>Seniori!CL64</f>
        <v>0</v>
      </c>
      <c r="CM118" s="131">
        <f>Seniori!CM64</f>
        <v>0</v>
      </c>
      <c r="CN118" s="131">
        <f>Seniori!CN64</f>
        <v>0</v>
      </c>
      <c r="CO118" s="131">
        <f>Seniori!CO64</f>
        <v>0</v>
      </c>
      <c r="CP118" s="131">
        <f>Seniori!CP64</f>
        <v>0</v>
      </c>
      <c r="CQ118" s="131">
        <f>Seniori!CQ64</f>
        <v>0</v>
      </c>
      <c r="CR118" s="131">
        <f>Seniori!CR64</f>
        <v>0</v>
      </c>
      <c r="CS118" s="131">
        <f>Seniori!CS64</f>
        <v>0</v>
      </c>
      <c r="CT118" s="131">
        <f>Seniori!CT64</f>
        <v>0</v>
      </c>
      <c r="CU118" s="131">
        <f>Seniori!CU64</f>
        <v>0</v>
      </c>
      <c r="CV118" s="131">
        <f>Seniori!CV64</f>
        <v>0</v>
      </c>
      <c r="CW118" s="131">
        <f>Seniori!CW64</f>
        <v>0</v>
      </c>
      <c r="CX118" s="131">
        <f>Seniori!CX64</f>
        <v>0</v>
      </c>
      <c r="CY118" s="131">
        <f>Seniori!CY64</f>
        <v>0</v>
      </c>
      <c r="CZ118" s="131">
        <f>Seniori!CZ64</f>
        <v>0</v>
      </c>
      <c r="DA118" s="131">
        <f>Seniori!DA64</f>
        <v>0</v>
      </c>
      <c r="DB118" s="131">
        <f>Seniori!DB64</f>
        <v>0</v>
      </c>
      <c r="DC118" s="131">
        <f>Seniori!DC64</f>
        <v>0</v>
      </c>
      <c r="DD118" s="131">
        <f>Seniori!DD64</f>
        <v>0</v>
      </c>
      <c r="DE118" s="131">
        <f>Seniori!DE64</f>
        <v>0</v>
      </c>
      <c r="DF118" s="131">
        <f>Seniori!DF64</f>
        <v>0</v>
      </c>
      <c r="DG118" s="131">
        <f>Seniori!DG64</f>
        <v>0</v>
      </c>
      <c r="DH118" s="131">
        <f>Seniori!DH64</f>
        <v>0</v>
      </c>
      <c r="DI118" s="131">
        <f>Seniori!DI64</f>
        <v>0</v>
      </c>
      <c r="DJ118" s="131">
        <f>Seniori!DJ64</f>
        <v>0</v>
      </c>
      <c r="DK118" s="131">
        <f>Seniori!DK64</f>
        <v>0</v>
      </c>
      <c r="DL118" s="131">
        <f>Seniori!DL64</f>
        <v>0</v>
      </c>
      <c r="DM118" s="131">
        <f>Seniori!DM64</f>
        <v>0</v>
      </c>
      <c r="DN118" s="131">
        <f>Seniori!DN64</f>
        <v>0</v>
      </c>
      <c r="DO118" s="131">
        <f>Seniori!DO64</f>
        <v>0</v>
      </c>
      <c r="DP118" s="131">
        <f>Seniori!DP64</f>
        <v>0</v>
      </c>
      <c r="DQ118" s="131">
        <f>Seniori!DQ64</f>
        <v>0</v>
      </c>
      <c r="DR118" s="131">
        <f>Seniori!DR64</f>
        <v>0</v>
      </c>
      <c r="DS118" s="131">
        <f>Seniori!DS64</f>
        <v>0</v>
      </c>
      <c r="DT118" s="131">
        <f>Seniori!DT64</f>
        <v>0</v>
      </c>
      <c r="DU118" s="131">
        <f>Seniori!DU64</f>
        <v>0</v>
      </c>
      <c r="DV118" s="131">
        <f>Seniori!DV64</f>
        <v>0</v>
      </c>
      <c r="DW118" s="131">
        <f>Seniori!DW64</f>
        <v>0</v>
      </c>
      <c r="DX118" s="131">
        <f>Seniori!DX64</f>
        <v>0</v>
      </c>
      <c r="DY118" s="131">
        <f>Seniori!DY64</f>
        <v>0</v>
      </c>
      <c r="DZ118" s="131">
        <f>Seniori!DZ64</f>
        <v>0</v>
      </c>
      <c r="EA118" s="131">
        <f>Seniori!EA64</f>
        <v>0</v>
      </c>
      <c r="EB118" s="131">
        <f>Seniori!EB64</f>
        <v>0</v>
      </c>
      <c r="EC118" s="131">
        <f>Seniori!EC64</f>
        <v>0</v>
      </c>
      <c r="ED118" s="131">
        <f>Seniori!ED64</f>
        <v>0</v>
      </c>
      <c r="EE118" s="131">
        <f>Seniori!EE64</f>
        <v>0</v>
      </c>
      <c r="EF118" s="131">
        <f>Seniori!EF64</f>
        <v>0</v>
      </c>
      <c r="EG118" s="131">
        <f>Seniori!EG64</f>
        <v>0</v>
      </c>
      <c r="EH118" s="131">
        <f>Seniori!EH64</f>
        <v>0</v>
      </c>
      <c r="EI118" s="131">
        <f>Seniori!EI64</f>
        <v>0</v>
      </c>
      <c r="EJ118" s="131">
        <f>Seniori!EJ64</f>
        <v>0</v>
      </c>
      <c r="EK118" s="131">
        <f>Seniori!EK64</f>
        <v>0</v>
      </c>
      <c r="EL118" s="131">
        <f>Seniori!EL64</f>
        <v>0</v>
      </c>
      <c r="EM118" s="131">
        <f>Seniori!EM64</f>
        <v>0</v>
      </c>
      <c r="EN118" s="131">
        <f>Seniori!EN64</f>
        <v>0</v>
      </c>
      <c r="EO118" s="131">
        <f>Seniori!EO64</f>
        <v>0</v>
      </c>
      <c r="EP118" s="131">
        <f>Seniori!EP64</f>
        <v>0</v>
      </c>
      <c r="EQ118" s="131">
        <f>Seniori!EQ64</f>
        <v>0</v>
      </c>
      <c r="ER118" s="131">
        <f>Seniori!ER64</f>
        <v>0</v>
      </c>
      <c r="ES118" s="131">
        <f>Seniori!ES64</f>
        <v>0</v>
      </c>
      <c r="ET118" s="131">
        <f>Seniori!ET64</f>
        <v>0</v>
      </c>
      <c r="EU118" s="131">
        <f>Seniori!EU64</f>
        <v>0</v>
      </c>
      <c r="EV118" s="131">
        <f>Seniori!EV64</f>
        <v>0</v>
      </c>
      <c r="EW118" s="131">
        <f>Seniori!EW64</f>
        <v>0</v>
      </c>
      <c r="EX118" s="131">
        <f>Seniori!EX64</f>
        <v>0</v>
      </c>
      <c r="EY118" s="131">
        <f>Seniori!EY64</f>
        <v>0</v>
      </c>
      <c r="EZ118" s="131">
        <f>Seniori!EZ64</f>
        <v>0</v>
      </c>
      <c r="FA118" s="131">
        <f>Seniori!FA64</f>
        <v>0</v>
      </c>
      <c r="FB118" s="131">
        <f>Seniori!FB64</f>
        <v>0</v>
      </c>
      <c r="FC118" s="131">
        <f>Seniori!FC64</f>
        <v>0</v>
      </c>
      <c r="FD118" s="131">
        <f>Seniori!FD64</f>
        <v>0</v>
      </c>
      <c r="FE118" s="131">
        <f>Seniori!FE64</f>
        <v>0</v>
      </c>
      <c r="FF118" s="131">
        <f>Seniori!FF64</f>
        <v>0</v>
      </c>
      <c r="FG118" s="131">
        <f>Seniori!FG64</f>
        <v>0</v>
      </c>
      <c r="FH118" s="131">
        <f>Seniori!FH64</f>
        <v>0</v>
      </c>
      <c r="FI118" s="131">
        <f>Seniori!FI64</f>
        <v>0</v>
      </c>
      <c r="FJ118" s="131">
        <f>Seniori!FJ64</f>
        <v>0</v>
      </c>
      <c r="FK118" s="131">
        <f>Seniori!FK64</f>
        <v>0</v>
      </c>
      <c r="FL118" s="131">
        <f>Seniori!FL64</f>
        <v>0</v>
      </c>
      <c r="FM118" s="131">
        <f>Seniori!FM64</f>
        <v>0</v>
      </c>
      <c r="FN118" s="131">
        <f>Seniori!FN64</f>
        <v>0</v>
      </c>
      <c r="FO118" s="131">
        <f>Seniori!FO64</f>
        <v>0</v>
      </c>
      <c r="FP118" s="131">
        <f>Seniori!FP64</f>
        <v>0</v>
      </c>
      <c r="FQ118" s="131">
        <f>Seniori!FQ64</f>
        <v>0</v>
      </c>
      <c r="FR118" s="131">
        <f>Seniori!FR64</f>
        <v>0</v>
      </c>
      <c r="FS118" s="131">
        <f>Seniori!FS64</f>
        <v>0</v>
      </c>
      <c r="FT118" s="131">
        <f>Seniori!FT64</f>
        <v>0</v>
      </c>
      <c r="FU118" s="131">
        <f>Seniori!FU64</f>
        <v>0</v>
      </c>
      <c r="FV118" s="131">
        <f>Seniori!FV64</f>
        <v>0</v>
      </c>
      <c r="FW118" s="131">
        <f>Seniori!FW64</f>
        <v>0</v>
      </c>
      <c r="FX118" s="131">
        <f>Seniori!FX64</f>
        <v>0</v>
      </c>
      <c r="FY118" s="131">
        <f>Seniori!FY64</f>
        <v>0</v>
      </c>
      <c r="FZ118" s="131">
        <f>Seniori!FZ64</f>
        <v>0</v>
      </c>
      <c r="GA118" s="131">
        <f>Seniori!GA64</f>
        <v>0</v>
      </c>
      <c r="GB118" s="131">
        <f>Seniori!GB64</f>
        <v>0</v>
      </c>
      <c r="GC118" s="131">
        <f>Seniori!GC64</f>
        <v>0</v>
      </c>
      <c r="GD118" s="131">
        <f>Seniori!GD64</f>
        <v>0</v>
      </c>
      <c r="GE118" s="131">
        <f>Seniori!GE64</f>
        <v>0</v>
      </c>
      <c r="GF118" s="131">
        <f>Seniori!GF64</f>
        <v>0</v>
      </c>
      <c r="GG118" s="131">
        <f>Seniori!GG64</f>
        <v>0</v>
      </c>
      <c r="GH118" s="131">
        <f>Seniori!GH64</f>
        <v>0</v>
      </c>
      <c r="GI118" s="131">
        <f>Seniori!GI64</f>
        <v>0</v>
      </c>
      <c r="GJ118" s="131">
        <f>Seniori!GJ64</f>
        <v>0</v>
      </c>
      <c r="GK118" s="131">
        <f>Seniori!GK64</f>
        <v>0</v>
      </c>
      <c r="GL118" s="131">
        <f>Seniori!GL64</f>
        <v>0</v>
      </c>
      <c r="GM118" s="131">
        <f>Seniori!GM64</f>
        <v>0</v>
      </c>
      <c r="GN118" s="131">
        <f>Seniori!GN64</f>
        <v>0</v>
      </c>
      <c r="GO118" s="131">
        <f>Seniori!GO64</f>
        <v>0</v>
      </c>
      <c r="GP118" s="131">
        <f>Seniori!GP64</f>
        <v>0</v>
      </c>
      <c r="GQ118" s="131">
        <f>Seniori!GQ64</f>
        <v>0</v>
      </c>
      <c r="GR118" s="131">
        <f>Seniori!GR64</f>
        <v>0</v>
      </c>
      <c r="GS118" s="131">
        <f>Seniori!GS64</f>
        <v>0</v>
      </c>
      <c r="GT118" s="131">
        <f>Seniori!GT64</f>
        <v>0</v>
      </c>
      <c r="GU118" s="131">
        <f>Seniori!GU64</f>
        <v>0</v>
      </c>
      <c r="GV118" s="131">
        <f>Seniori!GV64</f>
        <v>0</v>
      </c>
      <c r="GW118" s="131">
        <f>Seniori!GW64</f>
        <v>0</v>
      </c>
      <c r="GX118" s="131">
        <f>Seniori!GX64</f>
        <v>0</v>
      </c>
      <c r="GY118" s="131">
        <f>Seniori!GY64</f>
        <v>0</v>
      </c>
      <c r="GZ118" s="131">
        <f>Seniori!GZ64</f>
        <v>0</v>
      </c>
      <c r="HA118" s="131">
        <f>Seniori!HA64</f>
        <v>0</v>
      </c>
      <c r="HB118" s="131">
        <f>Seniori!HB64</f>
        <v>0</v>
      </c>
      <c r="HC118" s="131">
        <f>Seniori!HC64</f>
        <v>0</v>
      </c>
      <c r="HD118" s="131">
        <f>Seniori!HD64</f>
        <v>0</v>
      </c>
      <c r="HE118" s="131">
        <f>Seniori!HE64</f>
        <v>0</v>
      </c>
      <c r="HF118" s="131">
        <f>Seniori!HF64</f>
        <v>0</v>
      </c>
      <c r="HG118" s="131">
        <f>Seniori!HG64</f>
        <v>0</v>
      </c>
      <c r="HH118" s="131">
        <f>Seniori!HH64</f>
        <v>0</v>
      </c>
      <c r="HI118" s="131">
        <f>Seniori!HI64</f>
        <v>0</v>
      </c>
      <c r="HJ118" s="131">
        <f>Seniori!HJ64</f>
        <v>0</v>
      </c>
      <c r="HK118" s="131">
        <f>Seniori!HK64</f>
        <v>0</v>
      </c>
      <c r="HL118" s="131">
        <f>Seniori!HL64</f>
        <v>0</v>
      </c>
      <c r="HM118" s="131">
        <f>Seniori!HM64</f>
        <v>0</v>
      </c>
      <c r="HN118" s="131">
        <f>Seniori!HN64</f>
        <v>0</v>
      </c>
      <c r="HO118" s="131">
        <f>Seniori!HO64</f>
        <v>0</v>
      </c>
      <c r="HP118" s="131">
        <f>Seniori!HP64</f>
        <v>0</v>
      </c>
      <c r="HQ118" s="131">
        <f>Seniori!HQ64</f>
        <v>0</v>
      </c>
      <c r="HR118" s="131">
        <f>Seniori!HR64</f>
        <v>0</v>
      </c>
      <c r="HS118" s="131">
        <f>Seniori!HS64</f>
        <v>0</v>
      </c>
      <c r="HT118" s="131">
        <f>Seniori!HT64</f>
        <v>0</v>
      </c>
      <c r="HU118" s="131">
        <f>Seniori!HU64</f>
        <v>0</v>
      </c>
      <c r="HV118" s="131">
        <f>Seniori!HV64</f>
        <v>0</v>
      </c>
      <c r="HW118" s="131">
        <f>Seniori!HW64</f>
        <v>0</v>
      </c>
      <c r="HX118" s="131">
        <f>Seniori!HX64</f>
        <v>0</v>
      </c>
      <c r="HY118" s="131">
        <f>Seniori!HY64</f>
        <v>0</v>
      </c>
      <c r="HZ118" s="131">
        <f>Seniori!HZ64</f>
        <v>0</v>
      </c>
      <c r="IA118" s="131">
        <f>Seniori!IA64</f>
        <v>0</v>
      </c>
      <c r="IB118" s="131">
        <f>Seniori!IB64</f>
        <v>0</v>
      </c>
      <c r="IC118" s="131">
        <f>Seniori!IC64</f>
        <v>0</v>
      </c>
      <c r="ID118" s="131">
        <f>Seniori!ID64</f>
        <v>0</v>
      </c>
      <c r="IE118" s="131">
        <f>Seniori!IE64</f>
        <v>0</v>
      </c>
      <c r="IF118" s="131">
        <f>Seniori!IF64</f>
        <v>0</v>
      </c>
      <c r="IG118" s="131">
        <f>Seniori!IG64</f>
        <v>0</v>
      </c>
      <c r="IH118" s="131">
        <f>Seniori!IH64</f>
        <v>0</v>
      </c>
      <c r="II118" s="131">
        <f>Seniori!II64</f>
        <v>0</v>
      </c>
      <c r="IJ118" s="131">
        <f>Seniori!IJ64</f>
        <v>0</v>
      </c>
      <c r="IK118" s="131">
        <f>Seniori!IK64</f>
        <v>0</v>
      </c>
      <c r="IL118" s="131">
        <f>Seniori!IL64</f>
        <v>0</v>
      </c>
      <c r="IM118" s="131">
        <f>Seniori!IM64</f>
        <v>0</v>
      </c>
      <c r="IN118" s="131">
        <f>Seniori!IN64</f>
        <v>0</v>
      </c>
      <c r="IO118" s="131">
        <f>Seniori!IO64</f>
        <v>0</v>
      </c>
      <c r="IP118" s="131">
        <f>Seniori!IP64</f>
        <v>0</v>
      </c>
      <c r="IQ118" s="131">
        <f>Seniori!IQ64</f>
        <v>0</v>
      </c>
      <c r="IR118" s="131">
        <f>Seniori!IR64</f>
        <v>0</v>
      </c>
      <c r="IS118" s="131">
        <f>Seniori!IS64</f>
        <v>0</v>
      </c>
      <c r="IT118" s="131">
        <f>Seniori!IT64</f>
        <v>0</v>
      </c>
      <c r="IU118" s="131">
        <f>Seniori!IU64</f>
        <v>0</v>
      </c>
      <c r="IV118" s="131">
        <f>Seniori!IV64</f>
        <v>0</v>
      </c>
      <c r="IW118" s="131">
        <f>Seniori!IW64</f>
        <v>0</v>
      </c>
      <c r="IX118" s="131">
        <f>Seniori!IX64</f>
        <v>0</v>
      </c>
      <c r="IY118" s="131">
        <f>Seniori!IY64</f>
        <v>0</v>
      </c>
      <c r="IZ118" s="131">
        <f>Seniori!IZ64</f>
        <v>0</v>
      </c>
      <c r="JA118" s="131">
        <f>Seniori!JA64</f>
        <v>0</v>
      </c>
      <c r="JB118" s="131">
        <f>Seniori!JB64</f>
        <v>0</v>
      </c>
      <c r="JC118" s="131">
        <f>Seniori!JC64</f>
        <v>0</v>
      </c>
      <c r="JD118" s="131">
        <f>Seniori!JD64</f>
        <v>0</v>
      </c>
      <c r="JE118" s="131">
        <f>Seniori!JE64</f>
        <v>0</v>
      </c>
      <c r="JF118" s="131">
        <f>Seniori!JF64</f>
        <v>0</v>
      </c>
      <c r="JG118" s="131">
        <f>Seniori!JG64</f>
        <v>0</v>
      </c>
      <c r="JH118" s="131">
        <f>Seniori!JH64</f>
        <v>0</v>
      </c>
      <c r="JI118" s="131">
        <f>Seniori!JI64</f>
        <v>0</v>
      </c>
      <c r="JJ118" s="131">
        <f>Seniori!JJ64</f>
        <v>0</v>
      </c>
      <c r="JK118" s="131">
        <f>Seniori!JK64</f>
        <v>0</v>
      </c>
      <c r="JL118" s="131">
        <f>Seniori!JL64</f>
        <v>0</v>
      </c>
      <c r="JM118" s="131">
        <f>Seniori!JM64</f>
        <v>0</v>
      </c>
      <c r="JN118" s="131">
        <f>Seniori!JN64</f>
        <v>0</v>
      </c>
      <c r="JO118" s="131">
        <f>Seniori!JO64</f>
        <v>0</v>
      </c>
      <c r="JP118" s="131">
        <f>Seniori!JP64</f>
        <v>0</v>
      </c>
      <c r="JQ118" s="131">
        <f>Seniori!JQ64</f>
        <v>0</v>
      </c>
      <c r="JR118" s="131">
        <f>Seniori!JR64</f>
        <v>0</v>
      </c>
      <c r="JS118" s="131">
        <f>Seniori!JS64</f>
        <v>0</v>
      </c>
      <c r="JT118" s="131">
        <f>Seniori!JT64</f>
        <v>0</v>
      </c>
      <c r="JU118" s="131">
        <f>Seniori!JU64</f>
        <v>0</v>
      </c>
      <c r="JV118" s="131">
        <f>Seniori!JV64</f>
        <v>0</v>
      </c>
      <c r="JW118" s="131">
        <f>Seniori!JW64</f>
        <v>0</v>
      </c>
      <c r="JX118" s="131">
        <f>Seniori!JX64</f>
        <v>0</v>
      </c>
      <c r="JY118" s="131">
        <f>Seniori!JY64</f>
        <v>0</v>
      </c>
      <c r="JZ118" s="131">
        <f>Seniori!JZ64</f>
        <v>0</v>
      </c>
      <c r="KA118" s="131">
        <f>Seniori!KA64</f>
        <v>0</v>
      </c>
      <c r="KB118" s="131">
        <f>Seniori!KB64</f>
        <v>0</v>
      </c>
      <c r="KC118" s="131">
        <f>Seniori!KC64</f>
        <v>0</v>
      </c>
      <c r="KD118" s="131">
        <f>Seniori!KD64</f>
        <v>0</v>
      </c>
      <c r="KE118" s="131">
        <f>Seniori!KE64</f>
        <v>0</v>
      </c>
      <c r="KF118" s="131">
        <f>Seniori!KF64</f>
        <v>0</v>
      </c>
      <c r="KG118" s="131">
        <f>Seniori!KG64</f>
        <v>0</v>
      </c>
      <c r="KH118" s="131">
        <f>Seniori!KH64</f>
        <v>0</v>
      </c>
      <c r="KI118" s="131">
        <f>Seniori!KI64</f>
        <v>0</v>
      </c>
      <c r="KJ118" s="131">
        <f>Seniori!KJ64</f>
        <v>0</v>
      </c>
      <c r="KK118" s="131">
        <f>Seniori!KK64</f>
        <v>0</v>
      </c>
      <c r="KL118" s="131">
        <f>Seniori!KL64</f>
        <v>0</v>
      </c>
      <c r="KM118" s="131">
        <f>Seniori!KM64</f>
        <v>0</v>
      </c>
      <c r="KN118" s="131">
        <f>Seniori!KN64</f>
        <v>0</v>
      </c>
      <c r="KO118" s="131">
        <f>Seniori!KO64</f>
        <v>0</v>
      </c>
      <c r="KP118" s="131">
        <f>Seniori!KP64</f>
        <v>0</v>
      </c>
      <c r="KQ118" s="131">
        <f>Seniori!KQ64</f>
        <v>0</v>
      </c>
      <c r="KR118" s="131">
        <f>Seniori!KR64</f>
        <v>0</v>
      </c>
      <c r="KS118" s="131">
        <f>Seniori!KS64</f>
        <v>0</v>
      </c>
      <c r="KT118" s="131">
        <f>Seniori!KT64</f>
        <v>0</v>
      </c>
      <c r="KU118" s="131">
        <f>Seniori!KU64</f>
        <v>0</v>
      </c>
      <c r="KV118" s="131">
        <f>Seniori!KV64</f>
        <v>0</v>
      </c>
      <c r="KW118" s="131">
        <f>Seniori!KW64</f>
        <v>0</v>
      </c>
      <c r="KX118" s="131">
        <f>Seniori!KX64</f>
        <v>0</v>
      </c>
      <c r="KY118" s="131">
        <f>Seniori!KY64</f>
        <v>0</v>
      </c>
      <c r="KZ118" s="131">
        <f>Seniori!KZ64</f>
        <v>0</v>
      </c>
      <c r="LA118" s="131">
        <f>Seniori!LA64</f>
        <v>0</v>
      </c>
      <c r="LB118" s="131">
        <f>Seniori!LB64</f>
        <v>0</v>
      </c>
      <c r="LC118" s="131">
        <f>Seniori!LC64</f>
        <v>2</v>
      </c>
      <c r="LD118" s="131">
        <f>Seniori!LD64</f>
        <v>0</v>
      </c>
      <c r="LE118" s="131">
        <f>Seniori!LE64</f>
        <v>0</v>
      </c>
      <c r="LF118" s="131">
        <f>Seniori!LF64</f>
        <v>0</v>
      </c>
      <c r="LG118" s="131">
        <f>Seniori!LG64</f>
        <v>3</v>
      </c>
      <c r="LH118" s="131">
        <f>Seniori!LH64</f>
        <v>0</v>
      </c>
      <c r="LI118" s="131">
        <f>Seniori!LI64</f>
        <v>0</v>
      </c>
      <c r="LJ118" s="131">
        <f>Seniori!LJ64</f>
        <v>0</v>
      </c>
      <c r="LK118" s="131">
        <f>Seniori!LK64</f>
        <v>0</v>
      </c>
      <c r="LL118" s="131">
        <f>Seniori!LL64</f>
        <v>0</v>
      </c>
      <c r="LM118" s="131">
        <f>Seniori!LM64</f>
        <v>0</v>
      </c>
      <c r="LN118" s="131">
        <f>Seniori!LN64</f>
        <v>0</v>
      </c>
      <c r="LO118" s="131">
        <f>Seniori!LO64</f>
        <v>0</v>
      </c>
      <c r="LP118" s="131">
        <f>Seniori!LP64</f>
        <v>0</v>
      </c>
      <c r="LQ118" s="131">
        <f>Seniori!LQ64</f>
        <v>0</v>
      </c>
      <c r="LR118" s="131">
        <f>Seniori!LR64</f>
        <v>0</v>
      </c>
      <c r="LS118" s="131">
        <f>Seniori!LS64</f>
        <v>0</v>
      </c>
      <c r="LT118" s="131">
        <f>Seniori!LT64</f>
        <v>0</v>
      </c>
      <c r="LU118" s="131">
        <f>Seniori!LU64</f>
        <v>0</v>
      </c>
      <c r="LV118" s="131">
        <f>Seniori!LV64</f>
        <v>0</v>
      </c>
      <c r="LW118" s="131">
        <f>Seniori!LW64</f>
        <v>0</v>
      </c>
      <c r="LX118" s="131">
        <f>Seniori!LX64</f>
        <v>0</v>
      </c>
      <c r="LY118" s="131">
        <f>Seniori!LY64</f>
        <v>0</v>
      </c>
      <c r="LZ118" s="131">
        <f>Seniori!LZ64</f>
        <v>0</v>
      </c>
      <c r="MA118" s="131">
        <f>Seniori!MA64</f>
        <v>0</v>
      </c>
      <c r="MB118" s="131">
        <f>Seniori!MB64</f>
        <v>0</v>
      </c>
      <c r="MC118" s="131">
        <f>Seniori!MC64</f>
        <v>0</v>
      </c>
      <c r="MD118" s="131">
        <f>Seniori!MD64</f>
        <v>0</v>
      </c>
      <c r="ME118" s="131">
        <f>Seniori!ME64</f>
        <v>0</v>
      </c>
    </row>
    <row r="119" spans="1:343" s="1" customFormat="1" ht="18" customHeight="1" x14ac:dyDescent="0.2">
      <c r="A119" s="12">
        <v>101</v>
      </c>
      <c r="B119" s="11" t="s">
        <v>459</v>
      </c>
      <c r="C119" s="1">
        <v>11797</v>
      </c>
      <c r="D119" s="1">
        <v>2018</v>
      </c>
      <c r="E119" s="4" t="s">
        <v>423</v>
      </c>
      <c r="F119" s="1">
        <v>6408</v>
      </c>
      <c r="G119" s="9" t="s">
        <v>222</v>
      </c>
      <c r="H119" s="4" t="s">
        <v>216</v>
      </c>
      <c r="I119" s="1">
        <f>SUM(K119:ME119)</f>
        <v>5</v>
      </c>
      <c r="J119" s="12">
        <f>Tabuľka3[[#This Row],[Stĺpec9]]</f>
        <v>5</v>
      </c>
      <c r="K119" s="131">
        <f>Seniori!K66</f>
        <v>0</v>
      </c>
      <c r="L119" s="131">
        <f>Seniori!L66</f>
        <v>0</v>
      </c>
      <c r="M119" s="131">
        <f>Seniori!M66</f>
        <v>0</v>
      </c>
      <c r="N119" s="131">
        <f>Seniori!N66</f>
        <v>0</v>
      </c>
      <c r="O119" s="131">
        <f>Seniori!O66</f>
        <v>0</v>
      </c>
      <c r="P119" s="131">
        <f>Seniori!P66</f>
        <v>0</v>
      </c>
      <c r="Q119" s="131">
        <f>Seniori!Q66</f>
        <v>0</v>
      </c>
      <c r="R119" s="131">
        <f>Seniori!R66</f>
        <v>0</v>
      </c>
      <c r="S119" s="131">
        <f>Seniori!S66</f>
        <v>0</v>
      </c>
      <c r="T119" s="131">
        <f>Seniori!T66</f>
        <v>0</v>
      </c>
      <c r="U119" s="131">
        <f>Seniori!U66</f>
        <v>0</v>
      </c>
      <c r="V119" s="131">
        <f>Seniori!V66</f>
        <v>0</v>
      </c>
      <c r="W119" s="131">
        <f>Seniori!W66</f>
        <v>0</v>
      </c>
      <c r="X119" s="131">
        <f>Seniori!X66</f>
        <v>0</v>
      </c>
      <c r="Y119" s="131">
        <f>Seniori!Y66</f>
        <v>0</v>
      </c>
      <c r="Z119" s="131">
        <f>Seniori!Z66</f>
        <v>0</v>
      </c>
      <c r="AA119" s="131">
        <f>Seniori!AA66</f>
        <v>0</v>
      </c>
      <c r="AB119" s="131">
        <f>Seniori!AB66</f>
        <v>0</v>
      </c>
      <c r="AC119" s="131">
        <f>Seniori!AC66</f>
        <v>0</v>
      </c>
      <c r="AD119" s="131">
        <f>Seniori!AD66</f>
        <v>0</v>
      </c>
      <c r="AE119" s="131">
        <f>Seniori!AE66</f>
        <v>0</v>
      </c>
      <c r="AF119" s="131">
        <f>Seniori!AF66</f>
        <v>0</v>
      </c>
      <c r="AG119" s="131">
        <f>Seniori!AG66</f>
        <v>0</v>
      </c>
      <c r="AH119" s="131">
        <f>Seniori!AH66</f>
        <v>0</v>
      </c>
      <c r="AI119" s="131">
        <f>Seniori!AI66</f>
        <v>0</v>
      </c>
      <c r="AJ119" s="131">
        <f>Seniori!AJ66</f>
        <v>0</v>
      </c>
      <c r="AK119" s="131">
        <f>Seniori!AK66</f>
        <v>0</v>
      </c>
      <c r="AL119" s="131">
        <f>Seniori!AL66</f>
        <v>0</v>
      </c>
      <c r="AM119" s="131">
        <f>Seniori!AM66</f>
        <v>0</v>
      </c>
      <c r="AN119" s="131">
        <f>Seniori!AN66</f>
        <v>0</v>
      </c>
      <c r="AO119" s="131">
        <f>Seniori!AO66</f>
        <v>0</v>
      </c>
      <c r="AP119" s="131">
        <f>Seniori!AP66</f>
        <v>0</v>
      </c>
      <c r="AQ119" s="131">
        <f>Seniori!AQ66</f>
        <v>0</v>
      </c>
      <c r="AR119" s="131">
        <f>Seniori!AR66</f>
        <v>0</v>
      </c>
      <c r="AS119" s="131">
        <f>Seniori!AS66</f>
        <v>0</v>
      </c>
      <c r="AT119" s="131">
        <f>Seniori!AT66</f>
        <v>0</v>
      </c>
      <c r="AU119" s="131">
        <f>Seniori!AU66</f>
        <v>0</v>
      </c>
      <c r="AV119" s="131">
        <f>Seniori!AV66</f>
        <v>0</v>
      </c>
      <c r="AW119" s="131">
        <f>Seniori!AW66</f>
        <v>0</v>
      </c>
      <c r="AX119" s="131">
        <f>Seniori!AX66</f>
        <v>0</v>
      </c>
      <c r="AY119" s="131">
        <f>Seniori!AY66</f>
        <v>0</v>
      </c>
      <c r="AZ119" s="131">
        <f>Seniori!AZ66</f>
        <v>0</v>
      </c>
      <c r="BA119" s="131">
        <f>Seniori!BA66</f>
        <v>0</v>
      </c>
      <c r="BB119" s="131">
        <f>Seniori!BB66</f>
        <v>0</v>
      </c>
      <c r="BC119" s="131">
        <f>Seniori!BC66</f>
        <v>0</v>
      </c>
      <c r="BD119" s="131">
        <f>Seniori!BD66</f>
        <v>0</v>
      </c>
      <c r="BE119" s="131">
        <f>Seniori!BE66</f>
        <v>0</v>
      </c>
      <c r="BF119" s="131">
        <f>Seniori!BF66</f>
        <v>0</v>
      </c>
      <c r="BG119" s="131">
        <f>Seniori!BG66</f>
        <v>0</v>
      </c>
      <c r="BH119" s="131">
        <f>Seniori!BH66</f>
        <v>0</v>
      </c>
      <c r="BI119" s="131">
        <f>Seniori!BI66</f>
        <v>0</v>
      </c>
      <c r="BJ119" s="131">
        <f>Seniori!BJ66</f>
        <v>0</v>
      </c>
      <c r="BK119" s="131">
        <f>Seniori!BK66</f>
        <v>0</v>
      </c>
      <c r="BL119" s="131">
        <f>Seniori!BL66</f>
        <v>0</v>
      </c>
      <c r="BM119" s="131">
        <f>Seniori!BM66</f>
        <v>0</v>
      </c>
      <c r="BN119" s="131">
        <f>Seniori!BN66</f>
        <v>0</v>
      </c>
      <c r="BO119" s="131">
        <f>Seniori!BO66</f>
        <v>0</v>
      </c>
      <c r="BP119" s="131">
        <f>Seniori!BP66</f>
        <v>0</v>
      </c>
      <c r="BQ119" s="131">
        <f>Seniori!BQ66</f>
        <v>0</v>
      </c>
      <c r="BR119" s="131">
        <f>Seniori!BR66</f>
        <v>0</v>
      </c>
      <c r="BS119" s="131">
        <f>Seniori!BS66</f>
        <v>0</v>
      </c>
      <c r="BT119" s="131">
        <f>Seniori!BT66</f>
        <v>0</v>
      </c>
      <c r="BU119" s="131">
        <f>Seniori!BU66</f>
        <v>0</v>
      </c>
      <c r="BV119" s="131">
        <f>Seniori!BV66</f>
        <v>0</v>
      </c>
      <c r="BW119" s="131">
        <f>Seniori!BW66</f>
        <v>0</v>
      </c>
      <c r="BX119" s="131">
        <f>Seniori!BX66</f>
        <v>0</v>
      </c>
      <c r="BY119" s="131">
        <f>Seniori!BY66</f>
        <v>0</v>
      </c>
      <c r="BZ119" s="131">
        <f>Seniori!BZ66</f>
        <v>0</v>
      </c>
      <c r="CA119" s="131">
        <f>Seniori!CA66</f>
        <v>0</v>
      </c>
      <c r="CB119" s="131">
        <f>Seniori!CB66</f>
        <v>0</v>
      </c>
      <c r="CC119" s="131">
        <f>Seniori!CC66</f>
        <v>0</v>
      </c>
      <c r="CD119" s="131">
        <f>Seniori!CD66</f>
        <v>0</v>
      </c>
      <c r="CE119" s="131">
        <f>Seniori!CE66</f>
        <v>0</v>
      </c>
      <c r="CF119" s="131">
        <f>Seniori!CF66</f>
        <v>0</v>
      </c>
      <c r="CG119" s="131">
        <f>Seniori!CG66</f>
        <v>0</v>
      </c>
      <c r="CH119" s="131">
        <f>Seniori!CH66</f>
        <v>0</v>
      </c>
      <c r="CI119" s="131">
        <f>Seniori!CI66</f>
        <v>0</v>
      </c>
      <c r="CJ119" s="131">
        <f>Seniori!CJ66</f>
        <v>0</v>
      </c>
      <c r="CK119" s="131">
        <f>Seniori!CK66</f>
        <v>0</v>
      </c>
      <c r="CL119" s="131">
        <f>Seniori!CL66</f>
        <v>0</v>
      </c>
      <c r="CM119" s="131">
        <f>Seniori!CM66</f>
        <v>0</v>
      </c>
      <c r="CN119" s="131">
        <f>Seniori!CN66</f>
        <v>0</v>
      </c>
      <c r="CO119" s="131">
        <f>Seniori!CO66</f>
        <v>0</v>
      </c>
      <c r="CP119" s="131">
        <f>Seniori!CP66</f>
        <v>0</v>
      </c>
      <c r="CQ119" s="131">
        <f>Seniori!CQ66</f>
        <v>0</v>
      </c>
      <c r="CR119" s="131">
        <f>Seniori!CR66</f>
        <v>0</v>
      </c>
      <c r="CS119" s="131">
        <f>Seniori!CS66</f>
        <v>0</v>
      </c>
      <c r="CT119" s="131">
        <f>Seniori!CT66</f>
        <v>0</v>
      </c>
      <c r="CU119" s="131">
        <f>Seniori!CU66</f>
        <v>0</v>
      </c>
      <c r="CV119" s="131">
        <f>Seniori!CV66</f>
        <v>0</v>
      </c>
      <c r="CW119" s="131">
        <f>Seniori!CW66</f>
        <v>0</v>
      </c>
      <c r="CX119" s="131">
        <f>Seniori!CX66</f>
        <v>0</v>
      </c>
      <c r="CY119" s="131">
        <f>Seniori!CY66</f>
        <v>0</v>
      </c>
      <c r="CZ119" s="131">
        <f>Seniori!CZ66</f>
        <v>0</v>
      </c>
      <c r="DA119" s="131">
        <f>Seniori!DA66</f>
        <v>0</v>
      </c>
      <c r="DB119" s="131">
        <f>Seniori!DB66</f>
        <v>0</v>
      </c>
      <c r="DC119" s="131">
        <f>Seniori!DC66</f>
        <v>0</v>
      </c>
      <c r="DD119" s="131">
        <f>Seniori!DD66</f>
        <v>0</v>
      </c>
      <c r="DE119" s="131">
        <f>Seniori!DE66</f>
        <v>0</v>
      </c>
      <c r="DF119" s="131">
        <f>Seniori!DF66</f>
        <v>0</v>
      </c>
      <c r="DG119" s="131">
        <f>Seniori!DG66</f>
        <v>0</v>
      </c>
      <c r="DH119" s="131">
        <f>Seniori!DH66</f>
        <v>0</v>
      </c>
      <c r="DI119" s="131">
        <f>Seniori!DI66</f>
        <v>0</v>
      </c>
      <c r="DJ119" s="131">
        <f>Seniori!DJ66</f>
        <v>0</v>
      </c>
      <c r="DK119" s="131">
        <f>Seniori!DK66</f>
        <v>0</v>
      </c>
      <c r="DL119" s="131">
        <f>Seniori!DL66</f>
        <v>0</v>
      </c>
      <c r="DM119" s="131">
        <f>Seniori!DM66</f>
        <v>0</v>
      </c>
      <c r="DN119" s="131">
        <f>Seniori!DN66</f>
        <v>0</v>
      </c>
      <c r="DO119" s="131">
        <f>Seniori!DO66</f>
        <v>0</v>
      </c>
      <c r="DP119" s="131">
        <f>Seniori!DP66</f>
        <v>0</v>
      </c>
      <c r="DQ119" s="131">
        <f>Seniori!DQ66</f>
        <v>0</v>
      </c>
      <c r="DR119" s="131">
        <f>Seniori!DR66</f>
        <v>0</v>
      </c>
      <c r="DS119" s="131">
        <f>Seniori!DS66</f>
        <v>0</v>
      </c>
      <c r="DT119" s="131">
        <f>Seniori!DT66</f>
        <v>0</v>
      </c>
      <c r="DU119" s="131">
        <f>Seniori!DU66</f>
        <v>0</v>
      </c>
      <c r="DV119" s="131">
        <f>Seniori!DV66</f>
        <v>0</v>
      </c>
      <c r="DW119" s="131">
        <f>Seniori!DW66</f>
        <v>0</v>
      </c>
      <c r="DX119" s="131">
        <f>Seniori!DX66</f>
        <v>0</v>
      </c>
      <c r="DY119" s="131">
        <f>Seniori!DY66</f>
        <v>0</v>
      </c>
      <c r="DZ119" s="131">
        <f>Seniori!DZ66</f>
        <v>0</v>
      </c>
      <c r="EA119" s="131">
        <f>Seniori!EA66</f>
        <v>0</v>
      </c>
      <c r="EB119" s="131">
        <f>Seniori!EB66</f>
        <v>0</v>
      </c>
      <c r="EC119" s="131">
        <f>Seniori!EC66</f>
        <v>0</v>
      </c>
      <c r="ED119" s="131">
        <f>Seniori!ED66</f>
        <v>0</v>
      </c>
      <c r="EE119" s="131">
        <f>Seniori!EE66</f>
        <v>0</v>
      </c>
      <c r="EF119" s="131">
        <f>Seniori!EF66</f>
        <v>0</v>
      </c>
      <c r="EG119" s="131">
        <f>Seniori!EG66</f>
        <v>0</v>
      </c>
      <c r="EH119" s="131">
        <f>Seniori!EH66</f>
        <v>0</v>
      </c>
      <c r="EI119" s="131">
        <f>Seniori!EI66</f>
        <v>0</v>
      </c>
      <c r="EJ119" s="131">
        <f>Seniori!EJ66</f>
        <v>0</v>
      </c>
      <c r="EK119" s="131">
        <f>Seniori!EK66</f>
        <v>0</v>
      </c>
      <c r="EL119" s="131">
        <f>Seniori!EL66</f>
        <v>0</v>
      </c>
      <c r="EM119" s="131">
        <f>Seniori!EM66</f>
        <v>0</v>
      </c>
      <c r="EN119" s="131">
        <f>Seniori!EN66</f>
        <v>0</v>
      </c>
      <c r="EO119" s="131">
        <f>Seniori!EO66</f>
        <v>0</v>
      </c>
      <c r="EP119" s="131">
        <f>Seniori!EP66</f>
        <v>0</v>
      </c>
      <c r="EQ119" s="131">
        <f>Seniori!EQ66</f>
        <v>0</v>
      </c>
      <c r="ER119" s="131">
        <f>Seniori!ER66</f>
        <v>0</v>
      </c>
      <c r="ES119" s="131">
        <f>Seniori!ES66</f>
        <v>0</v>
      </c>
      <c r="ET119" s="131">
        <f>Seniori!ET66</f>
        <v>0</v>
      </c>
      <c r="EU119" s="131">
        <f>Seniori!EU66</f>
        <v>0</v>
      </c>
      <c r="EV119" s="131">
        <f>Seniori!EV66</f>
        <v>0</v>
      </c>
      <c r="EW119" s="131">
        <f>Seniori!EW66</f>
        <v>0</v>
      </c>
      <c r="EX119" s="131">
        <f>Seniori!EX66</f>
        <v>0</v>
      </c>
      <c r="EY119" s="131">
        <f>Seniori!EY66</f>
        <v>0</v>
      </c>
      <c r="EZ119" s="131">
        <f>Seniori!EZ66</f>
        <v>0</v>
      </c>
      <c r="FA119" s="131">
        <f>Seniori!FA66</f>
        <v>0</v>
      </c>
      <c r="FB119" s="131">
        <f>Seniori!FB66</f>
        <v>0</v>
      </c>
      <c r="FC119" s="131">
        <f>Seniori!FC66</f>
        <v>0</v>
      </c>
      <c r="FD119" s="131">
        <f>Seniori!FD66</f>
        <v>0</v>
      </c>
      <c r="FE119" s="131">
        <f>Seniori!FE66</f>
        <v>0</v>
      </c>
      <c r="FF119" s="131">
        <f>Seniori!FF66</f>
        <v>0</v>
      </c>
      <c r="FG119" s="131">
        <f>Seniori!FG66</f>
        <v>0</v>
      </c>
      <c r="FH119" s="131">
        <f>Seniori!FH66</f>
        <v>2</v>
      </c>
      <c r="FI119" s="131">
        <f>Seniori!FI66</f>
        <v>0</v>
      </c>
      <c r="FJ119" s="131">
        <f>Seniori!FJ66</f>
        <v>0</v>
      </c>
      <c r="FK119" s="131">
        <f>Seniori!FK66</f>
        <v>0</v>
      </c>
      <c r="FL119" s="131">
        <f>Seniori!FL66</f>
        <v>0</v>
      </c>
      <c r="FM119" s="131">
        <f>Seniori!FM66</f>
        <v>0</v>
      </c>
      <c r="FN119" s="131">
        <f>Seniori!FN66</f>
        <v>0</v>
      </c>
      <c r="FO119" s="131">
        <f>Seniori!FO66</f>
        <v>0</v>
      </c>
      <c r="FP119" s="131">
        <f>Seniori!FP66</f>
        <v>3</v>
      </c>
      <c r="FQ119" s="131">
        <f>Seniori!FQ66</f>
        <v>0</v>
      </c>
      <c r="FR119" s="131">
        <f>Seniori!FR66</f>
        <v>0</v>
      </c>
      <c r="FS119" s="131">
        <f>Seniori!FS66</f>
        <v>0</v>
      </c>
      <c r="FT119" s="131">
        <f>Seniori!FT66</f>
        <v>0</v>
      </c>
      <c r="FU119" s="131">
        <f>Seniori!FU66</f>
        <v>0</v>
      </c>
      <c r="FV119" s="131">
        <f>Seniori!FV66</f>
        <v>0</v>
      </c>
      <c r="FW119" s="131">
        <f>Seniori!FW66</f>
        <v>0</v>
      </c>
      <c r="FX119" s="131">
        <f>Seniori!FX66</f>
        <v>0</v>
      </c>
      <c r="FY119" s="131">
        <f>Seniori!FY66</f>
        <v>0</v>
      </c>
      <c r="FZ119" s="131">
        <f>Seniori!FZ66</f>
        <v>0</v>
      </c>
      <c r="GA119" s="131">
        <f>Seniori!GA66</f>
        <v>0</v>
      </c>
      <c r="GB119" s="131">
        <f>Seniori!GB66</f>
        <v>0</v>
      </c>
      <c r="GC119" s="131">
        <f>Seniori!GC66</f>
        <v>0</v>
      </c>
      <c r="GD119" s="131">
        <f>Seniori!GD66</f>
        <v>0</v>
      </c>
      <c r="GE119" s="131">
        <f>Seniori!GE66</f>
        <v>0</v>
      </c>
      <c r="GF119" s="131">
        <f>Seniori!GF66</f>
        <v>0</v>
      </c>
      <c r="GG119" s="131">
        <f>Seniori!GG66</f>
        <v>0</v>
      </c>
      <c r="GH119" s="131">
        <f>Seniori!GH66</f>
        <v>0</v>
      </c>
      <c r="GI119" s="131">
        <f>Seniori!GI66</f>
        <v>0</v>
      </c>
      <c r="GJ119" s="131">
        <f>Seniori!GJ66</f>
        <v>0</v>
      </c>
      <c r="GK119" s="131">
        <f>Seniori!GK66</f>
        <v>0</v>
      </c>
      <c r="GL119" s="131">
        <f>Seniori!GL66</f>
        <v>0</v>
      </c>
      <c r="GM119" s="131">
        <f>Seniori!GM66</f>
        <v>0</v>
      </c>
      <c r="GN119" s="131">
        <f>Seniori!GN66</f>
        <v>0</v>
      </c>
      <c r="GO119" s="131">
        <f>Seniori!GO66</f>
        <v>0</v>
      </c>
      <c r="GP119" s="131">
        <f>Seniori!GP66</f>
        <v>0</v>
      </c>
      <c r="GQ119" s="131">
        <f>Seniori!GQ66</f>
        <v>0</v>
      </c>
      <c r="GR119" s="131">
        <f>Seniori!GR66</f>
        <v>0</v>
      </c>
      <c r="GS119" s="131">
        <f>Seniori!GS66</f>
        <v>0</v>
      </c>
      <c r="GT119" s="131">
        <f>Seniori!GT66</f>
        <v>0</v>
      </c>
      <c r="GU119" s="131">
        <f>Seniori!GU66</f>
        <v>0</v>
      </c>
      <c r="GV119" s="131">
        <f>Seniori!GV66</f>
        <v>0</v>
      </c>
      <c r="GW119" s="131">
        <f>Seniori!GW66</f>
        <v>0</v>
      </c>
      <c r="GX119" s="131">
        <f>Seniori!GX66</f>
        <v>0</v>
      </c>
      <c r="GY119" s="131">
        <f>Seniori!GY66</f>
        <v>0</v>
      </c>
      <c r="GZ119" s="131">
        <f>Seniori!GZ66</f>
        <v>0</v>
      </c>
      <c r="HA119" s="131">
        <f>Seniori!HA66</f>
        <v>0</v>
      </c>
      <c r="HB119" s="131">
        <f>Seniori!HB66</f>
        <v>0</v>
      </c>
      <c r="HC119" s="131">
        <f>Seniori!HC66</f>
        <v>0</v>
      </c>
      <c r="HD119" s="131">
        <f>Seniori!HD66</f>
        <v>0</v>
      </c>
      <c r="HE119" s="131">
        <f>Seniori!HE66</f>
        <v>0</v>
      </c>
      <c r="HF119" s="131">
        <f>Seniori!HF66</f>
        <v>0</v>
      </c>
      <c r="HG119" s="131">
        <f>Seniori!HG66</f>
        <v>0</v>
      </c>
      <c r="HH119" s="131">
        <f>Seniori!HH66</f>
        <v>0</v>
      </c>
      <c r="HI119" s="131">
        <f>Seniori!HI66</f>
        <v>0</v>
      </c>
      <c r="HJ119" s="131">
        <f>Seniori!HJ66</f>
        <v>0</v>
      </c>
      <c r="HK119" s="131">
        <f>Seniori!HK66</f>
        <v>0</v>
      </c>
      <c r="HL119" s="131">
        <f>Seniori!HL66</f>
        <v>0</v>
      </c>
      <c r="HM119" s="131">
        <f>Seniori!HM66</f>
        <v>0</v>
      </c>
      <c r="HN119" s="131">
        <f>Seniori!HN66</f>
        <v>0</v>
      </c>
      <c r="HO119" s="131">
        <f>Seniori!HO66</f>
        <v>0</v>
      </c>
      <c r="HP119" s="131">
        <f>Seniori!HP66</f>
        <v>0</v>
      </c>
      <c r="HQ119" s="131">
        <f>Seniori!HQ66</f>
        <v>0</v>
      </c>
      <c r="HR119" s="131">
        <f>Seniori!HR66</f>
        <v>0</v>
      </c>
      <c r="HS119" s="131">
        <f>Seniori!HS66</f>
        <v>0</v>
      </c>
      <c r="HT119" s="131">
        <f>Seniori!HT66</f>
        <v>0</v>
      </c>
      <c r="HU119" s="131">
        <f>Seniori!HU66</f>
        <v>0</v>
      </c>
      <c r="HV119" s="131">
        <f>Seniori!HV66</f>
        <v>0</v>
      </c>
      <c r="HW119" s="131">
        <f>Seniori!HW66</f>
        <v>0</v>
      </c>
      <c r="HX119" s="131">
        <f>Seniori!HX66</f>
        <v>0</v>
      </c>
      <c r="HY119" s="131">
        <f>Seniori!HY66</f>
        <v>0</v>
      </c>
      <c r="HZ119" s="131">
        <f>Seniori!HZ66</f>
        <v>0</v>
      </c>
      <c r="IA119" s="131">
        <f>Seniori!IA66</f>
        <v>0</v>
      </c>
      <c r="IB119" s="131">
        <f>Seniori!IB66</f>
        <v>0</v>
      </c>
      <c r="IC119" s="131">
        <f>Seniori!IC66</f>
        <v>0</v>
      </c>
      <c r="ID119" s="131">
        <f>Seniori!ID66</f>
        <v>0</v>
      </c>
      <c r="IE119" s="131">
        <f>Seniori!IE66</f>
        <v>0</v>
      </c>
      <c r="IF119" s="131">
        <f>Seniori!IF66</f>
        <v>0</v>
      </c>
      <c r="IG119" s="131">
        <f>Seniori!IG66</f>
        <v>0</v>
      </c>
      <c r="IH119" s="131">
        <f>Seniori!IH66</f>
        <v>0</v>
      </c>
      <c r="II119" s="131">
        <f>Seniori!II66</f>
        <v>0</v>
      </c>
      <c r="IJ119" s="131">
        <f>Seniori!IJ66</f>
        <v>0</v>
      </c>
      <c r="IK119" s="131">
        <f>Seniori!IK66</f>
        <v>0</v>
      </c>
      <c r="IL119" s="131">
        <f>Seniori!IL66</f>
        <v>0</v>
      </c>
      <c r="IM119" s="131">
        <f>Seniori!IM66</f>
        <v>0</v>
      </c>
      <c r="IN119" s="131">
        <f>Seniori!IN66</f>
        <v>0</v>
      </c>
      <c r="IO119" s="131">
        <f>Seniori!IO66</f>
        <v>0</v>
      </c>
      <c r="IP119" s="131">
        <f>Seniori!IP66</f>
        <v>0</v>
      </c>
      <c r="IQ119" s="131">
        <f>Seniori!IQ66</f>
        <v>0</v>
      </c>
      <c r="IR119" s="131">
        <f>Seniori!IR66</f>
        <v>0</v>
      </c>
      <c r="IS119" s="131">
        <f>Seniori!IS66</f>
        <v>0</v>
      </c>
      <c r="IT119" s="131">
        <f>Seniori!IT66</f>
        <v>0</v>
      </c>
      <c r="IU119" s="131">
        <f>Seniori!IU66</f>
        <v>0</v>
      </c>
      <c r="IV119" s="131">
        <f>Seniori!IV66</f>
        <v>0</v>
      </c>
      <c r="IW119" s="131">
        <f>Seniori!IW66</f>
        <v>0</v>
      </c>
      <c r="IX119" s="131">
        <f>Seniori!IX66</f>
        <v>0</v>
      </c>
      <c r="IY119" s="131">
        <f>Seniori!IY66</f>
        <v>0</v>
      </c>
      <c r="IZ119" s="131">
        <f>Seniori!IZ66</f>
        <v>0</v>
      </c>
      <c r="JA119" s="131">
        <f>Seniori!JA66</f>
        <v>0</v>
      </c>
      <c r="JB119" s="131">
        <f>Seniori!JB66</f>
        <v>0</v>
      </c>
      <c r="JC119" s="131">
        <f>Seniori!JC66</f>
        <v>0</v>
      </c>
      <c r="JD119" s="131">
        <f>Seniori!JD66</f>
        <v>0</v>
      </c>
      <c r="JE119" s="131">
        <f>Seniori!JE66</f>
        <v>0</v>
      </c>
      <c r="JF119" s="131">
        <f>Seniori!JF66</f>
        <v>0</v>
      </c>
      <c r="JG119" s="131">
        <f>Seniori!JG66</f>
        <v>0</v>
      </c>
      <c r="JH119" s="131">
        <f>Seniori!JH66</f>
        <v>0</v>
      </c>
      <c r="JI119" s="131">
        <f>Seniori!JI66</f>
        <v>0</v>
      </c>
      <c r="JJ119" s="131">
        <f>Seniori!JJ66</f>
        <v>0</v>
      </c>
      <c r="JK119" s="131">
        <f>Seniori!JK66</f>
        <v>0</v>
      </c>
      <c r="JL119" s="131">
        <f>Seniori!JL66</f>
        <v>0</v>
      </c>
      <c r="JM119" s="131">
        <f>Seniori!JM66</f>
        <v>0</v>
      </c>
      <c r="JN119" s="131">
        <f>Seniori!JN66</f>
        <v>0</v>
      </c>
      <c r="JO119" s="131">
        <f>Seniori!JO66</f>
        <v>0</v>
      </c>
      <c r="JP119" s="131">
        <f>Seniori!JP66</f>
        <v>0</v>
      </c>
      <c r="JQ119" s="131">
        <f>Seniori!JQ66</f>
        <v>0</v>
      </c>
      <c r="JR119" s="131">
        <f>Seniori!JR66</f>
        <v>0</v>
      </c>
      <c r="JS119" s="131">
        <f>Seniori!JS66</f>
        <v>0</v>
      </c>
      <c r="JT119" s="131">
        <f>Seniori!JT66</f>
        <v>0</v>
      </c>
      <c r="JU119" s="131">
        <f>Seniori!JU66</f>
        <v>0</v>
      </c>
      <c r="JV119" s="131">
        <f>Seniori!JV66</f>
        <v>0</v>
      </c>
      <c r="JW119" s="131">
        <f>Seniori!JW66</f>
        <v>0</v>
      </c>
      <c r="JX119" s="131">
        <f>Seniori!JX66</f>
        <v>0</v>
      </c>
      <c r="JY119" s="131">
        <f>Seniori!JY66</f>
        <v>0</v>
      </c>
      <c r="JZ119" s="131">
        <f>Seniori!JZ66</f>
        <v>0</v>
      </c>
      <c r="KA119" s="131">
        <f>Seniori!KA66</f>
        <v>0</v>
      </c>
      <c r="KB119" s="131">
        <f>Seniori!KB66</f>
        <v>0</v>
      </c>
      <c r="KC119" s="131">
        <f>Seniori!KC66</f>
        <v>0</v>
      </c>
      <c r="KD119" s="131">
        <f>Seniori!KD66</f>
        <v>0</v>
      </c>
      <c r="KE119" s="131">
        <f>Seniori!KE66</f>
        <v>0</v>
      </c>
      <c r="KF119" s="131">
        <f>Seniori!KF66</f>
        <v>0</v>
      </c>
      <c r="KG119" s="131">
        <f>Seniori!KG66</f>
        <v>0</v>
      </c>
      <c r="KH119" s="131">
        <f>Seniori!KH66</f>
        <v>0</v>
      </c>
      <c r="KI119" s="131">
        <f>Seniori!KI66</f>
        <v>0</v>
      </c>
      <c r="KJ119" s="131">
        <f>Seniori!KJ66</f>
        <v>0</v>
      </c>
      <c r="KK119" s="131">
        <f>Seniori!KK66</f>
        <v>0</v>
      </c>
      <c r="KL119" s="131">
        <f>Seniori!KL66</f>
        <v>0</v>
      </c>
      <c r="KM119" s="131">
        <f>Seniori!KM66</f>
        <v>0</v>
      </c>
      <c r="KN119" s="131">
        <f>Seniori!KN66</f>
        <v>0</v>
      </c>
      <c r="KO119" s="131">
        <f>Seniori!KO66</f>
        <v>0</v>
      </c>
      <c r="KP119" s="131">
        <f>Seniori!KP66</f>
        <v>0</v>
      </c>
      <c r="KQ119" s="131">
        <f>Seniori!KQ66</f>
        <v>0</v>
      </c>
      <c r="KR119" s="131">
        <f>Seniori!KR66</f>
        <v>0</v>
      </c>
      <c r="KS119" s="131">
        <f>Seniori!KS66</f>
        <v>0</v>
      </c>
      <c r="KT119" s="131">
        <f>Seniori!KT66</f>
        <v>0</v>
      </c>
      <c r="KU119" s="131">
        <f>Seniori!KU66</f>
        <v>0</v>
      </c>
      <c r="KV119" s="131">
        <f>Seniori!KV66</f>
        <v>0</v>
      </c>
      <c r="KW119" s="131">
        <f>Seniori!KW66</f>
        <v>0</v>
      </c>
      <c r="KX119" s="131">
        <f>Seniori!KX66</f>
        <v>0</v>
      </c>
      <c r="KY119" s="131">
        <f>Seniori!KY66</f>
        <v>0</v>
      </c>
      <c r="KZ119" s="131">
        <f>Seniori!KZ66</f>
        <v>0</v>
      </c>
      <c r="LA119" s="131">
        <f>Seniori!LA66</f>
        <v>0</v>
      </c>
      <c r="LB119" s="131">
        <f>Seniori!LB66</f>
        <v>0</v>
      </c>
      <c r="LC119" s="131">
        <f>Seniori!LC66</f>
        <v>0</v>
      </c>
      <c r="LD119" s="131">
        <f>Seniori!LD66</f>
        <v>0</v>
      </c>
      <c r="LE119" s="131">
        <f>Seniori!LE66</f>
        <v>0</v>
      </c>
      <c r="LF119" s="131">
        <f>Seniori!LF66</f>
        <v>0</v>
      </c>
      <c r="LG119" s="131">
        <f>Seniori!LG66</f>
        <v>0</v>
      </c>
      <c r="LH119" s="131">
        <f>Seniori!LH66</f>
        <v>0</v>
      </c>
      <c r="LI119" s="131">
        <f>Seniori!LI66</f>
        <v>0</v>
      </c>
      <c r="LJ119" s="131">
        <f>Seniori!LJ66</f>
        <v>0</v>
      </c>
      <c r="LK119" s="131">
        <f>Seniori!LK66</f>
        <v>0</v>
      </c>
      <c r="LL119" s="131">
        <f>Seniori!LL66</f>
        <v>0</v>
      </c>
      <c r="LM119" s="131">
        <f>Seniori!LM66</f>
        <v>0</v>
      </c>
      <c r="LN119" s="131">
        <f>Seniori!LN66</f>
        <v>0</v>
      </c>
      <c r="LO119" s="131">
        <f>Seniori!LO66</f>
        <v>0</v>
      </c>
      <c r="LP119" s="131">
        <f>Seniori!LP66</f>
        <v>0</v>
      </c>
      <c r="LQ119" s="131">
        <f>Seniori!LQ66</f>
        <v>0</v>
      </c>
      <c r="LR119" s="131">
        <f>Seniori!LR66</f>
        <v>0</v>
      </c>
      <c r="LS119" s="131">
        <f>Seniori!LS66</f>
        <v>0</v>
      </c>
      <c r="LT119" s="131">
        <f>Seniori!LT66</f>
        <v>0</v>
      </c>
      <c r="LU119" s="131">
        <f>Seniori!LU66</f>
        <v>0</v>
      </c>
      <c r="LV119" s="131">
        <f>Seniori!LV66</f>
        <v>0</v>
      </c>
      <c r="LW119" s="131">
        <f>Seniori!LW66</f>
        <v>0</v>
      </c>
      <c r="LX119" s="131">
        <f>Seniori!LX66</f>
        <v>0</v>
      </c>
      <c r="LY119" s="131">
        <f>Seniori!LY66</f>
        <v>0</v>
      </c>
      <c r="LZ119" s="131">
        <f>Seniori!LZ66</f>
        <v>0</v>
      </c>
      <c r="MA119" s="131">
        <f>Seniori!MA66</f>
        <v>0</v>
      </c>
      <c r="MB119" s="131">
        <f>Seniori!MB66</f>
        <v>0</v>
      </c>
      <c r="MC119" s="131">
        <f>Seniori!MC66</f>
        <v>0</v>
      </c>
      <c r="MD119" s="131">
        <f>Seniori!MD66</f>
        <v>0</v>
      </c>
      <c r="ME119" s="131">
        <f>Seniori!ME66</f>
        <v>0</v>
      </c>
    </row>
    <row r="120" spans="1:343" s="1" customFormat="1" ht="18" customHeight="1" x14ac:dyDescent="0.2">
      <c r="A120" s="12">
        <v>101</v>
      </c>
      <c r="B120" s="11" t="s">
        <v>384</v>
      </c>
      <c r="C120" s="1">
        <v>8685</v>
      </c>
      <c r="E120" s="62" t="s">
        <v>385</v>
      </c>
      <c r="F120" s="1">
        <v>8000</v>
      </c>
      <c r="G120" s="9" t="s">
        <v>222</v>
      </c>
      <c r="H120" s="4" t="s">
        <v>39</v>
      </c>
      <c r="I120" s="1">
        <f>SUM(K120:ME120)</f>
        <v>5</v>
      </c>
      <c r="J120" s="12">
        <f>Tabuľka3[[#This Row],[Stĺpec9]]</f>
        <v>5</v>
      </c>
      <c r="K120" s="131">
        <f>Seniori!K83</f>
        <v>0</v>
      </c>
      <c r="L120" s="131">
        <f>Seniori!L83</f>
        <v>0</v>
      </c>
      <c r="M120" s="131">
        <f>Seniori!M83</f>
        <v>0</v>
      </c>
      <c r="N120" s="131">
        <f>Seniori!N83</f>
        <v>0</v>
      </c>
      <c r="O120" s="131">
        <f>Seniori!O83</f>
        <v>0</v>
      </c>
      <c r="P120" s="131">
        <f>Seniori!P83</f>
        <v>0</v>
      </c>
      <c r="Q120" s="131">
        <f>Seniori!Q83</f>
        <v>0</v>
      </c>
      <c r="R120" s="131">
        <f>Seniori!R83</f>
        <v>0</v>
      </c>
      <c r="S120" s="131">
        <f>Seniori!S83</f>
        <v>0</v>
      </c>
      <c r="T120" s="131">
        <f>Seniori!T83</f>
        <v>0</v>
      </c>
      <c r="U120" s="131">
        <f>Seniori!U83</f>
        <v>0</v>
      </c>
      <c r="V120" s="131">
        <f>Seniori!V83</f>
        <v>0</v>
      </c>
      <c r="W120" s="131">
        <f>Seniori!W83</f>
        <v>0</v>
      </c>
      <c r="X120" s="131">
        <f>Seniori!X83</f>
        <v>0</v>
      </c>
      <c r="Y120" s="131">
        <f>Seniori!Y83</f>
        <v>0</v>
      </c>
      <c r="Z120" s="131">
        <f>Seniori!Z83</f>
        <v>0</v>
      </c>
      <c r="AA120" s="131">
        <f>Seniori!AA83</f>
        <v>0</v>
      </c>
      <c r="AB120" s="131">
        <f>Seniori!AB83</f>
        <v>0</v>
      </c>
      <c r="AC120" s="131">
        <f>Seniori!AC83</f>
        <v>0</v>
      </c>
      <c r="AD120" s="131">
        <f>Seniori!AD83</f>
        <v>0</v>
      </c>
      <c r="AE120" s="131">
        <f>Seniori!AE83</f>
        <v>0</v>
      </c>
      <c r="AF120" s="131">
        <f>Seniori!AF83</f>
        <v>0</v>
      </c>
      <c r="AG120" s="131">
        <f>Seniori!AG83</f>
        <v>0</v>
      </c>
      <c r="AH120" s="131">
        <f>Seniori!AH83</f>
        <v>0</v>
      </c>
      <c r="AI120" s="131">
        <f>Seniori!AI83</f>
        <v>0</v>
      </c>
      <c r="AJ120" s="131">
        <f>Seniori!AJ83</f>
        <v>0</v>
      </c>
      <c r="AK120" s="131">
        <f>Seniori!AK83</f>
        <v>0</v>
      </c>
      <c r="AL120" s="131">
        <f>Seniori!AL83</f>
        <v>0</v>
      </c>
      <c r="AM120" s="131">
        <f>Seniori!AM83</f>
        <v>0</v>
      </c>
      <c r="AN120" s="131">
        <f>Seniori!AN83</f>
        <v>0</v>
      </c>
      <c r="AO120" s="131">
        <f>Seniori!AO83</f>
        <v>0</v>
      </c>
      <c r="AP120" s="131">
        <f>Seniori!AP83</f>
        <v>0</v>
      </c>
      <c r="AQ120" s="131">
        <f>Seniori!AQ83</f>
        <v>0</v>
      </c>
      <c r="AR120" s="131">
        <f>Seniori!AR83</f>
        <v>0</v>
      </c>
      <c r="AS120" s="131">
        <f>Seniori!AS83</f>
        <v>0</v>
      </c>
      <c r="AT120" s="131">
        <f>Seniori!AT83</f>
        <v>0</v>
      </c>
      <c r="AU120" s="131">
        <f>Seniori!AU83</f>
        <v>0</v>
      </c>
      <c r="AV120" s="131">
        <f>Seniori!AV83</f>
        <v>0</v>
      </c>
      <c r="AW120" s="131">
        <f>Seniori!AW83</f>
        <v>0</v>
      </c>
      <c r="AX120" s="131">
        <f>Seniori!AX83</f>
        <v>0</v>
      </c>
      <c r="AY120" s="131">
        <f>Seniori!AY83</f>
        <v>0</v>
      </c>
      <c r="AZ120" s="131">
        <f>Seniori!AZ83</f>
        <v>0</v>
      </c>
      <c r="BA120" s="131">
        <f>Seniori!BA83</f>
        <v>0</v>
      </c>
      <c r="BB120" s="131">
        <f>Seniori!BB83</f>
        <v>0</v>
      </c>
      <c r="BC120" s="131">
        <f>Seniori!BC83</f>
        <v>0</v>
      </c>
      <c r="BD120" s="131">
        <f>Seniori!BD83</f>
        <v>0</v>
      </c>
      <c r="BE120" s="131">
        <f>Seniori!BE83</f>
        <v>0</v>
      </c>
      <c r="BF120" s="131">
        <f>Seniori!BF83</f>
        <v>0</v>
      </c>
      <c r="BG120" s="131">
        <f>Seniori!BG83</f>
        <v>0</v>
      </c>
      <c r="BH120" s="131">
        <f>Seniori!BH83</f>
        <v>0</v>
      </c>
      <c r="BI120" s="131">
        <f>Seniori!BI83</f>
        <v>0</v>
      </c>
      <c r="BJ120" s="131">
        <f>Seniori!BJ83</f>
        <v>0</v>
      </c>
      <c r="BK120" s="131">
        <f>Seniori!BK83</f>
        <v>0</v>
      </c>
      <c r="BL120" s="131">
        <f>Seniori!BL83</f>
        <v>0</v>
      </c>
      <c r="BM120" s="131">
        <f>Seniori!BM83</f>
        <v>0</v>
      </c>
      <c r="BN120" s="131">
        <f>Seniori!BN83</f>
        <v>0</v>
      </c>
      <c r="BO120" s="131">
        <f>Seniori!BO83</f>
        <v>0</v>
      </c>
      <c r="BP120" s="131">
        <f>Seniori!BP83</f>
        <v>0</v>
      </c>
      <c r="BQ120" s="131">
        <f>Seniori!BQ83</f>
        <v>0</v>
      </c>
      <c r="BR120" s="131">
        <f>Seniori!BR83</f>
        <v>0</v>
      </c>
      <c r="BS120" s="131">
        <f>Seniori!BS83</f>
        <v>0</v>
      </c>
      <c r="BT120" s="131">
        <f>Seniori!BT83</f>
        <v>0</v>
      </c>
      <c r="BU120" s="131">
        <f>Seniori!BU83</f>
        <v>0</v>
      </c>
      <c r="BV120" s="131">
        <f>Seniori!BV83</f>
        <v>0</v>
      </c>
      <c r="BW120" s="131">
        <f>Seniori!BW83</f>
        <v>0</v>
      </c>
      <c r="BX120" s="131">
        <f>Seniori!BX83</f>
        <v>0</v>
      </c>
      <c r="BY120" s="131">
        <f>Seniori!BY83</f>
        <v>0</v>
      </c>
      <c r="BZ120" s="131">
        <f>Seniori!BZ83</f>
        <v>0</v>
      </c>
      <c r="CA120" s="131">
        <f>Seniori!CA83</f>
        <v>0</v>
      </c>
      <c r="CB120" s="131">
        <f>Seniori!CB83</f>
        <v>0</v>
      </c>
      <c r="CC120" s="131">
        <f>Seniori!CC83</f>
        <v>4</v>
      </c>
      <c r="CD120" s="131">
        <f>Seniori!CD83</f>
        <v>0</v>
      </c>
      <c r="CE120" s="131">
        <f>Seniori!CE83</f>
        <v>0</v>
      </c>
      <c r="CF120" s="131">
        <f>Seniori!CF83</f>
        <v>0</v>
      </c>
      <c r="CG120" s="131">
        <f>Seniori!CG83</f>
        <v>0</v>
      </c>
      <c r="CH120" s="131">
        <f>Seniori!CH83</f>
        <v>0</v>
      </c>
      <c r="CI120" s="131">
        <f>Seniori!CI83</f>
        <v>0</v>
      </c>
      <c r="CJ120" s="131">
        <f>Seniori!CJ83</f>
        <v>0</v>
      </c>
      <c r="CK120" s="131">
        <f>Seniori!CK83</f>
        <v>0</v>
      </c>
      <c r="CL120" s="131">
        <f>Seniori!CL83</f>
        <v>0</v>
      </c>
      <c r="CM120" s="131">
        <f>Seniori!CM83</f>
        <v>0</v>
      </c>
      <c r="CN120" s="131">
        <f>Seniori!CN83</f>
        <v>0</v>
      </c>
      <c r="CO120" s="131">
        <f>Seniori!CO83</f>
        <v>0</v>
      </c>
      <c r="CP120" s="131">
        <f>Seniori!CP83</f>
        <v>0</v>
      </c>
      <c r="CQ120" s="131">
        <f>Seniori!CQ83</f>
        <v>0</v>
      </c>
      <c r="CR120" s="131">
        <f>Seniori!CR83</f>
        <v>0</v>
      </c>
      <c r="CS120" s="131">
        <f>Seniori!CS83</f>
        <v>0</v>
      </c>
      <c r="CT120" s="131">
        <f>Seniori!CT83</f>
        <v>0</v>
      </c>
      <c r="CU120" s="131">
        <f>Seniori!CU83</f>
        <v>0</v>
      </c>
      <c r="CV120" s="131">
        <f>Seniori!CV83</f>
        <v>0</v>
      </c>
      <c r="CW120" s="131" t="str">
        <f>Seniori!CW83</f>
        <v>x</v>
      </c>
      <c r="CX120" s="131">
        <f>Seniori!CX83</f>
        <v>0</v>
      </c>
      <c r="CY120" s="131">
        <f>Seniori!CY83</f>
        <v>0</v>
      </c>
      <c r="CZ120" s="131">
        <f>Seniori!CZ83</f>
        <v>0</v>
      </c>
      <c r="DA120" s="131">
        <f>Seniori!DA83</f>
        <v>0</v>
      </c>
      <c r="DB120" s="131">
        <f>Seniori!DB83</f>
        <v>0</v>
      </c>
      <c r="DC120" s="131">
        <f>Seniori!DC83</f>
        <v>0</v>
      </c>
      <c r="DD120" s="131">
        <f>Seniori!DD83</f>
        <v>0</v>
      </c>
      <c r="DE120" s="131">
        <f>Seniori!DE83</f>
        <v>0</v>
      </c>
      <c r="DF120" s="131">
        <f>Seniori!DF83</f>
        <v>0</v>
      </c>
      <c r="DG120" s="131">
        <f>Seniori!DG83</f>
        <v>0</v>
      </c>
      <c r="DH120" s="131">
        <f>Seniori!DH83</f>
        <v>0</v>
      </c>
      <c r="DI120" s="131">
        <f>Seniori!DI83</f>
        <v>0</v>
      </c>
      <c r="DJ120" s="131">
        <f>Seniori!DJ83</f>
        <v>0</v>
      </c>
      <c r="DK120" s="131">
        <f>Seniori!DK83</f>
        <v>0</v>
      </c>
      <c r="DL120" s="131">
        <f>Seniori!DL83</f>
        <v>0</v>
      </c>
      <c r="DM120" s="131">
        <f>Seniori!DM83</f>
        <v>0</v>
      </c>
      <c r="DN120" s="131">
        <f>Seniori!DN83</f>
        <v>0</v>
      </c>
      <c r="DO120" s="131">
        <f>Seniori!DO83</f>
        <v>0</v>
      </c>
      <c r="DP120" s="131">
        <f>Seniori!DP83</f>
        <v>0</v>
      </c>
      <c r="DQ120" s="131">
        <f>Seniori!DQ83</f>
        <v>0</v>
      </c>
      <c r="DR120" s="131">
        <f>Seniori!DR83</f>
        <v>0</v>
      </c>
      <c r="DS120" s="131">
        <f>Seniori!DS83</f>
        <v>0</v>
      </c>
      <c r="DT120" s="131">
        <f>Seniori!DT83</f>
        <v>0</v>
      </c>
      <c r="DU120" s="131">
        <f>Seniori!DU83</f>
        <v>0</v>
      </c>
      <c r="DV120" s="131">
        <f>Seniori!DV83</f>
        <v>0</v>
      </c>
      <c r="DW120" s="131">
        <f>Seniori!DW83</f>
        <v>0</v>
      </c>
      <c r="DX120" s="131">
        <f>Seniori!DX83</f>
        <v>0</v>
      </c>
      <c r="DY120" s="131">
        <f>Seniori!DY83</f>
        <v>0</v>
      </c>
      <c r="DZ120" s="131">
        <f>Seniori!DZ83</f>
        <v>0</v>
      </c>
      <c r="EA120" s="131">
        <f>Seniori!EA83</f>
        <v>0</v>
      </c>
      <c r="EB120" s="131">
        <f>Seniori!EB83</f>
        <v>0</v>
      </c>
      <c r="EC120" s="131">
        <f>Seniori!EC83</f>
        <v>0</v>
      </c>
      <c r="ED120" s="131">
        <f>Seniori!ED83</f>
        <v>0</v>
      </c>
      <c r="EE120" s="131">
        <f>Seniori!EE83</f>
        <v>0</v>
      </c>
      <c r="EF120" s="131">
        <f>Seniori!EF83</f>
        <v>0</v>
      </c>
      <c r="EG120" s="131">
        <f>Seniori!EG83</f>
        <v>1</v>
      </c>
      <c r="EH120" s="131">
        <f>Seniori!EH83</f>
        <v>0</v>
      </c>
      <c r="EI120" s="131">
        <f>Seniori!EI83</f>
        <v>0</v>
      </c>
      <c r="EJ120" s="131">
        <f>Seniori!EJ83</f>
        <v>0</v>
      </c>
      <c r="EK120" s="131">
        <f>Seniori!EK83</f>
        <v>0</v>
      </c>
      <c r="EL120" s="131">
        <f>Seniori!EL83</f>
        <v>0</v>
      </c>
      <c r="EM120" s="131">
        <f>Seniori!EM83</f>
        <v>0</v>
      </c>
      <c r="EN120" s="131">
        <f>Seniori!EN83</f>
        <v>0</v>
      </c>
      <c r="EO120" s="131">
        <f>Seniori!EO83</f>
        <v>0</v>
      </c>
      <c r="EP120" s="131">
        <f>Seniori!EP83</f>
        <v>0</v>
      </c>
      <c r="EQ120" s="131">
        <f>Seniori!EQ83</f>
        <v>0</v>
      </c>
      <c r="ER120" s="131">
        <f>Seniori!ER83</f>
        <v>0</v>
      </c>
      <c r="ES120" s="131">
        <f>Seniori!ES83</f>
        <v>0</v>
      </c>
      <c r="ET120" s="131">
        <f>Seniori!ET83</f>
        <v>0</v>
      </c>
      <c r="EU120" s="131">
        <f>Seniori!EU83</f>
        <v>0</v>
      </c>
      <c r="EV120" s="131">
        <f>Seniori!EV83</f>
        <v>0</v>
      </c>
      <c r="EW120" s="131">
        <f>Seniori!EW83</f>
        <v>0</v>
      </c>
      <c r="EX120" s="131">
        <f>Seniori!EX83</f>
        <v>0</v>
      </c>
      <c r="EY120" s="131">
        <f>Seniori!EY83</f>
        <v>0</v>
      </c>
      <c r="EZ120" s="131">
        <f>Seniori!EZ83</f>
        <v>0</v>
      </c>
      <c r="FA120" s="131">
        <f>Seniori!FA83</f>
        <v>0</v>
      </c>
      <c r="FB120" s="131">
        <f>Seniori!FB83</f>
        <v>0</v>
      </c>
      <c r="FC120" s="131">
        <f>Seniori!FC83</f>
        <v>0</v>
      </c>
      <c r="FD120" s="131">
        <f>Seniori!FD83</f>
        <v>0</v>
      </c>
      <c r="FE120" s="131">
        <f>Seniori!FE83</f>
        <v>0</v>
      </c>
      <c r="FF120" s="131">
        <f>Seniori!FF83</f>
        <v>0</v>
      </c>
      <c r="FG120" s="131">
        <f>Seniori!FG83</f>
        <v>0</v>
      </c>
      <c r="FH120" s="131">
        <f>Seniori!FH83</f>
        <v>0</v>
      </c>
      <c r="FI120" s="131">
        <f>Seniori!FI83</f>
        <v>0</v>
      </c>
      <c r="FJ120" s="131">
        <f>Seniori!FJ83</f>
        <v>0</v>
      </c>
      <c r="FK120" s="131">
        <f>Seniori!FK83</f>
        <v>0</v>
      </c>
      <c r="FL120" s="131">
        <f>Seniori!FL83</f>
        <v>0</v>
      </c>
      <c r="FM120" s="131">
        <f>Seniori!FM83</f>
        <v>0</v>
      </c>
      <c r="FN120" s="131">
        <f>Seniori!FN83</f>
        <v>0</v>
      </c>
      <c r="FO120" s="131">
        <f>Seniori!FO83</f>
        <v>0</v>
      </c>
      <c r="FP120" s="131">
        <f>Seniori!FP83</f>
        <v>0</v>
      </c>
      <c r="FQ120" s="131">
        <f>Seniori!FQ83</f>
        <v>0</v>
      </c>
      <c r="FR120" s="131">
        <f>Seniori!FR83</f>
        <v>0</v>
      </c>
      <c r="FS120" s="131">
        <f>Seniori!FS83</f>
        <v>0</v>
      </c>
      <c r="FT120" s="131">
        <f>Seniori!FT83</f>
        <v>0</v>
      </c>
      <c r="FU120" s="131">
        <f>Seniori!FU83</f>
        <v>0</v>
      </c>
      <c r="FV120" s="131">
        <f>Seniori!FV83</f>
        <v>0</v>
      </c>
      <c r="FW120" s="131">
        <f>Seniori!FW83</f>
        <v>0</v>
      </c>
      <c r="FX120" s="131">
        <f>Seniori!FX83</f>
        <v>0</v>
      </c>
      <c r="FY120" s="131">
        <f>Seniori!FY83</f>
        <v>0</v>
      </c>
      <c r="FZ120" s="131">
        <f>Seniori!FZ83</f>
        <v>0</v>
      </c>
      <c r="GA120" s="131">
        <f>Seniori!GA83</f>
        <v>0</v>
      </c>
      <c r="GB120" s="131">
        <f>Seniori!GB83</f>
        <v>0</v>
      </c>
      <c r="GC120" s="131">
        <f>Seniori!GC83</f>
        <v>0</v>
      </c>
      <c r="GD120" s="131">
        <f>Seniori!GD83</f>
        <v>0</v>
      </c>
      <c r="GE120" s="131">
        <f>Seniori!GE83</f>
        <v>0</v>
      </c>
      <c r="GF120" s="131">
        <f>Seniori!GF83</f>
        <v>0</v>
      </c>
      <c r="GG120" s="131">
        <f>Seniori!GG83</f>
        <v>0</v>
      </c>
      <c r="GH120" s="131">
        <f>Seniori!GH83</f>
        <v>0</v>
      </c>
      <c r="GI120" s="131">
        <f>Seniori!GI83</f>
        <v>0</v>
      </c>
      <c r="GJ120" s="131">
        <f>Seniori!GJ83</f>
        <v>0</v>
      </c>
      <c r="GK120" s="131">
        <f>Seniori!GK83</f>
        <v>0</v>
      </c>
      <c r="GL120" s="131">
        <f>Seniori!GL83</f>
        <v>0</v>
      </c>
      <c r="GM120" s="131">
        <f>Seniori!GM83</f>
        <v>0</v>
      </c>
      <c r="GN120" s="131">
        <f>Seniori!GN83</f>
        <v>0</v>
      </c>
      <c r="GO120" s="131">
        <f>Seniori!GO83</f>
        <v>0</v>
      </c>
      <c r="GP120" s="131">
        <f>Seniori!GP83</f>
        <v>0</v>
      </c>
      <c r="GQ120" s="131">
        <f>Seniori!GQ83</f>
        <v>0</v>
      </c>
      <c r="GR120" s="131">
        <f>Seniori!GR83</f>
        <v>0</v>
      </c>
      <c r="GS120" s="131">
        <f>Seniori!GS83</f>
        <v>0</v>
      </c>
      <c r="GT120" s="131">
        <f>Seniori!GT83</f>
        <v>0</v>
      </c>
      <c r="GU120" s="131">
        <f>Seniori!GU83</f>
        <v>0</v>
      </c>
      <c r="GV120" s="131">
        <f>Seniori!GV83</f>
        <v>0</v>
      </c>
      <c r="GW120" s="131">
        <f>Seniori!GW83</f>
        <v>0</v>
      </c>
      <c r="GX120" s="131">
        <f>Seniori!GX83</f>
        <v>0</v>
      </c>
      <c r="GY120" s="131">
        <f>Seniori!GY83</f>
        <v>0</v>
      </c>
      <c r="GZ120" s="131">
        <f>Seniori!GZ83</f>
        <v>0</v>
      </c>
      <c r="HA120" s="131">
        <f>Seniori!HA83</f>
        <v>0</v>
      </c>
      <c r="HB120" s="131">
        <f>Seniori!HB83</f>
        <v>0</v>
      </c>
      <c r="HC120" s="131">
        <f>Seniori!HC83</f>
        <v>0</v>
      </c>
      <c r="HD120" s="131">
        <f>Seniori!HD83</f>
        <v>0</v>
      </c>
      <c r="HE120" s="131">
        <f>Seniori!HE83</f>
        <v>0</v>
      </c>
      <c r="HF120" s="131">
        <f>Seniori!HF83</f>
        <v>0</v>
      </c>
      <c r="HG120" s="131">
        <f>Seniori!HG83</f>
        <v>0</v>
      </c>
      <c r="HH120" s="131">
        <f>Seniori!HH83</f>
        <v>0</v>
      </c>
      <c r="HI120" s="131">
        <f>Seniori!HI83</f>
        <v>0</v>
      </c>
      <c r="HJ120" s="131">
        <f>Seniori!HJ83</f>
        <v>0</v>
      </c>
      <c r="HK120" s="131">
        <f>Seniori!HK83</f>
        <v>0</v>
      </c>
      <c r="HL120" s="131">
        <f>Seniori!HL83</f>
        <v>0</v>
      </c>
      <c r="HM120" s="131">
        <f>Seniori!HM83</f>
        <v>0</v>
      </c>
      <c r="HN120" s="131">
        <f>Seniori!HN83</f>
        <v>0</v>
      </c>
      <c r="HO120" s="131">
        <f>Seniori!HO83</f>
        <v>0</v>
      </c>
      <c r="HP120" s="131">
        <f>Seniori!HP83</f>
        <v>0</v>
      </c>
      <c r="HQ120" s="131">
        <f>Seniori!HQ83</f>
        <v>0</v>
      </c>
      <c r="HR120" s="131">
        <f>Seniori!HR83</f>
        <v>0</v>
      </c>
      <c r="HS120" s="131">
        <f>Seniori!HS83</f>
        <v>0</v>
      </c>
      <c r="HT120" s="131">
        <f>Seniori!HT83</f>
        <v>0</v>
      </c>
      <c r="HU120" s="131">
        <f>Seniori!HU83</f>
        <v>0</v>
      </c>
      <c r="HV120" s="131">
        <f>Seniori!HV83</f>
        <v>0</v>
      </c>
      <c r="HW120" s="131">
        <f>Seniori!HW83</f>
        <v>0</v>
      </c>
      <c r="HX120" s="131">
        <f>Seniori!HX83</f>
        <v>0</v>
      </c>
      <c r="HY120" s="131">
        <f>Seniori!HY83</f>
        <v>0</v>
      </c>
      <c r="HZ120" s="131">
        <f>Seniori!HZ83</f>
        <v>0</v>
      </c>
      <c r="IA120" s="131">
        <f>Seniori!IA83</f>
        <v>0</v>
      </c>
      <c r="IB120" s="131">
        <f>Seniori!IB83</f>
        <v>0</v>
      </c>
      <c r="IC120" s="131">
        <f>Seniori!IC83</f>
        <v>0</v>
      </c>
      <c r="ID120" s="131">
        <f>Seniori!ID83</f>
        <v>0</v>
      </c>
      <c r="IE120" s="131">
        <f>Seniori!IE83</f>
        <v>0</v>
      </c>
      <c r="IF120" s="131">
        <f>Seniori!IF83</f>
        <v>0</v>
      </c>
      <c r="IG120" s="131">
        <f>Seniori!IG83</f>
        <v>0</v>
      </c>
      <c r="IH120" s="131">
        <f>Seniori!IH83</f>
        <v>0</v>
      </c>
      <c r="II120" s="131">
        <f>Seniori!II83</f>
        <v>0</v>
      </c>
      <c r="IJ120" s="131">
        <f>Seniori!IJ83</f>
        <v>0</v>
      </c>
      <c r="IK120" s="131">
        <f>Seniori!IK83</f>
        <v>0</v>
      </c>
      <c r="IL120" s="131">
        <f>Seniori!IL83</f>
        <v>0</v>
      </c>
      <c r="IM120" s="131">
        <f>Seniori!IM83</f>
        <v>0</v>
      </c>
      <c r="IN120" s="131">
        <f>Seniori!IN83</f>
        <v>0</v>
      </c>
      <c r="IO120" s="131">
        <f>Seniori!IO83</f>
        <v>0</v>
      </c>
      <c r="IP120" s="131">
        <f>Seniori!IP83</f>
        <v>0</v>
      </c>
      <c r="IQ120" s="131">
        <f>Seniori!IQ83</f>
        <v>0</v>
      </c>
      <c r="IR120" s="131">
        <f>Seniori!IR83</f>
        <v>0</v>
      </c>
      <c r="IS120" s="131">
        <f>Seniori!IS83</f>
        <v>0</v>
      </c>
      <c r="IT120" s="131">
        <f>Seniori!IT83</f>
        <v>0</v>
      </c>
      <c r="IU120" s="131">
        <f>Seniori!IU83</f>
        <v>0</v>
      </c>
      <c r="IV120" s="131">
        <f>Seniori!IV83</f>
        <v>0</v>
      </c>
      <c r="IW120" s="131">
        <f>Seniori!IW83</f>
        <v>0</v>
      </c>
      <c r="IX120" s="131">
        <f>Seniori!IX83</f>
        <v>0</v>
      </c>
      <c r="IY120" s="131">
        <f>Seniori!IY83</f>
        <v>0</v>
      </c>
      <c r="IZ120" s="131">
        <f>Seniori!IZ83</f>
        <v>0</v>
      </c>
      <c r="JA120" s="131">
        <f>Seniori!JA83</f>
        <v>0</v>
      </c>
      <c r="JB120" s="131">
        <f>Seniori!JB83</f>
        <v>0</v>
      </c>
      <c r="JC120" s="131">
        <f>Seniori!JC83</f>
        <v>0</v>
      </c>
      <c r="JD120" s="131">
        <f>Seniori!JD83</f>
        <v>0</v>
      </c>
      <c r="JE120" s="131">
        <f>Seniori!JE83</f>
        <v>0</v>
      </c>
      <c r="JF120" s="131">
        <f>Seniori!JF83</f>
        <v>0</v>
      </c>
      <c r="JG120" s="131">
        <f>Seniori!JG83</f>
        <v>0</v>
      </c>
      <c r="JH120" s="131">
        <f>Seniori!JH83</f>
        <v>0</v>
      </c>
      <c r="JI120" s="131">
        <f>Seniori!JI83</f>
        <v>0</v>
      </c>
      <c r="JJ120" s="131">
        <f>Seniori!JJ83</f>
        <v>0</v>
      </c>
      <c r="JK120" s="131">
        <f>Seniori!JK83</f>
        <v>0</v>
      </c>
      <c r="JL120" s="131">
        <f>Seniori!JL83</f>
        <v>0</v>
      </c>
      <c r="JM120" s="131">
        <f>Seniori!JM83</f>
        <v>0</v>
      </c>
      <c r="JN120" s="131">
        <f>Seniori!JN83</f>
        <v>0</v>
      </c>
      <c r="JO120" s="131">
        <f>Seniori!JO83</f>
        <v>0</v>
      </c>
      <c r="JP120" s="131">
        <f>Seniori!JP83</f>
        <v>0</v>
      </c>
      <c r="JQ120" s="131">
        <f>Seniori!JQ83</f>
        <v>0</v>
      </c>
      <c r="JR120" s="131">
        <f>Seniori!JR83</f>
        <v>0</v>
      </c>
      <c r="JS120" s="131">
        <f>Seniori!JS83</f>
        <v>0</v>
      </c>
      <c r="JT120" s="131">
        <f>Seniori!JT83</f>
        <v>0</v>
      </c>
      <c r="JU120" s="131">
        <f>Seniori!JU83</f>
        <v>0</v>
      </c>
      <c r="JV120" s="131">
        <f>Seniori!JV83</f>
        <v>0</v>
      </c>
      <c r="JW120" s="131">
        <f>Seniori!JW83</f>
        <v>0</v>
      </c>
      <c r="JX120" s="131">
        <f>Seniori!JX83</f>
        <v>0</v>
      </c>
      <c r="JY120" s="131">
        <f>Seniori!JY83</f>
        <v>0</v>
      </c>
      <c r="JZ120" s="131">
        <f>Seniori!JZ83</f>
        <v>0</v>
      </c>
      <c r="KA120" s="131">
        <f>Seniori!KA83</f>
        <v>0</v>
      </c>
      <c r="KB120" s="131">
        <f>Seniori!KB83</f>
        <v>0</v>
      </c>
      <c r="KC120" s="131">
        <f>Seniori!KC83</f>
        <v>0</v>
      </c>
      <c r="KD120" s="131">
        <f>Seniori!KD83</f>
        <v>0</v>
      </c>
      <c r="KE120" s="131">
        <f>Seniori!KE83</f>
        <v>0</v>
      </c>
      <c r="KF120" s="131">
        <f>Seniori!KF83</f>
        <v>0</v>
      </c>
      <c r="KG120" s="131">
        <f>Seniori!KG83</f>
        <v>0</v>
      </c>
      <c r="KH120" s="131">
        <f>Seniori!KH83</f>
        <v>0</v>
      </c>
      <c r="KI120" s="131">
        <f>Seniori!KI83</f>
        <v>0</v>
      </c>
      <c r="KJ120" s="131">
        <f>Seniori!KJ83</f>
        <v>0</v>
      </c>
      <c r="KK120" s="131">
        <f>Seniori!KK83</f>
        <v>0</v>
      </c>
      <c r="KL120" s="131">
        <f>Seniori!KL83</f>
        <v>0</v>
      </c>
      <c r="KM120" s="131">
        <f>Seniori!KM83</f>
        <v>0</v>
      </c>
      <c r="KN120" s="131">
        <f>Seniori!KN83</f>
        <v>0</v>
      </c>
      <c r="KO120" s="131">
        <f>Seniori!KO83</f>
        <v>0</v>
      </c>
      <c r="KP120" s="131">
        <f>Seniori!KP83</f>
        <v>0</v>
      </c>
      <c r="KQ120" s="131">
        <f>Seniori!KQ83</f>
        <v>0</v>
      </c>
      <c r="KR120" s="131">
        <f>Seniori!KR83</f>
        <v>0</v>
      </c>
      <c r="KS120" s="131">
        <f>Seniori!KS83</f>
        <v>0</v>
      </c>
      <c r="KT120" s="131">
        <f>Seniori!KT83</f>
        <v>0</v>
      </c>
      <c r="KU120" s="131">
        <f>Seniori!KU83</f>
        <v>0</v>
      </c>
      <c r="KV120" s="131">
        <f>Seniori!KV83</f>
        <v>0</v>
      </c>
      <c r="KW120" s="131">
        <f>Seniori!KW83</f>
        <v>0</v>
      </c>
      <c r="KX120" s="131">
        <f>Seniori!KX83</f>
        <v>0</v>
      </c>
      <c r="KY120" s="131">
        <f>Seniori!KY83</f>
        <v>0</v>
      </c>
      <c r="KZ120" s="131">
        <f>Seniori!KZ83</f>
        <v>0</v>
      </c>
      <c r="LA120" s="131">
        <f>Seniori!LA83</f>
        <v>0</v>
      </c>
      <c r="LB120" s="131">
        <f>Seniori!LB83</f>
        <v>0</v>
      </c>
      <c r="LC120" s="131">
        <f>Seniori!LC83</f>
        <v>0</v>
      </c>
      <c r="LD120" s="131">
        <f>Seniori!LD83</f>
        <v>0</v>
      </c>
      <c r="LE120" s="131">
        <f>Seniori!LE83</f>
        <v>0</v>
      </c>
      <c r="LF120" s="131">
        <f>Seniori!LF83</f>
        <v>0</v>
      </c>
      <c r="LG120" s="131">
        <f>Seniori!LG83</f>
        <v>0</v>
      </c>
      <c r="LH120" s="131">
        <f>Seniori!LH83</f>
        <v>0</v>
      </c>
      <c r="LI120" s="131">
        <f>Seniori!LI83</f>
        <v>0</v>
      </c>
      <c r="LJ120" s="131">
        <f>Seniori!LJ83</f>
        <v>0</v>
      </c>
      <c r="LK120" s="131">
        <f>Seniori!LK83</f>
        <v>0</v>
      </c>
      <c r="LL120" s="131">
        <f>Seniori!LL83</f>
        <v>0</v>
      </c>
      <c r="LM120" s="131">
        <f>Seniori!LM83</f>
        <v>0</v>
      </c>
      <c r="LN120" s="131">
        <f>Seniori!LN83</f>
        <v>0</v>
      </c>
      <c r="LO120" s="131">
        <f>Seniori!LO83</f>
        <v>0</v>
      </c>
      <c r="LP120" s="131">
        <f>Seniori!LP83</f>
        <v>0</v>
      </c>
      <c r="LQ120" s="131">
        <f>Seniori!LQ83</f>
        <v>0</v>
      </c>
      <c r="LR120" s="131">
        <f>Seniori!LR83</f>
        <v>0</v>
      </c>
      <c r="LS120" s="131">
        <f>Seniori!LS83</f>
        <v>0</v>
      </c>
      <c r="LT120" s="131">
        <f>Seniori!LT83</f>
        <v>0</v>
      </c>
      <c r="LU120" s="131">
        <f>Seniori!LU83</f>
        <v>0</v>
      </c>
      <c r="LV120" s="131">
        <f>Seniori!LV83</f>
        <v>0</v>
      </c>
      <c r="LW120" s="131">
        <f>Seniori!LW83</f>
        <v>0</v>
      </c>
      <c r="LX120" s="131">
        <f>Seniori!LX83</f>
        <v>0</v>
      </c>
      <c r="LY120" s="131">
        <f>Seniori!LY83</f>
        <v>0</v>
      </c>
      <c r="LZ120" s="131">
        <f>Seniori!LZ83</f>
        <v>0</v>
      </c>
      <c r="MA120" s="131">
        <f>Seniori!MA83</f>
        <v>0</v>
      </c>
      <c r="MB120" s="131">
        <f>Seniori!MB83</f>
        <v>0</v>
      </c>
      <c r="MC120" s="131">
        <f>Seniori!MC83</f>
        <v>0</v>
      </c>
      <c r="MD120" s="131">
        <f>Seniori!MD83</f>
        <v>0</v>
      </c>
      <c r="ME120" s="131">
        <f>Seniori!ME83</f>
        <v>0</v>
      </c>
    </row>
    <row r="121" spans="1:343" s="1" customFormat="1" ht="18" customHeight="1" x14ac:dyDescent="0.2">
      <c r="A121" s="12">
        <v>106</v>
      </c>
      <c r="B121" s="11" t="s">
        <v>585</v>
      </c>
      <c r="C121" s="1">
        <v>11795</v>
      </c>
      <c r="E121" s="4" t="s">
        <v>583</v>
      </c>
      <c r="F121" s="1">
        <v>8953</v>
      </c>
      <c r="G121" s="9" t="s">
        <v>222</v>
      </c>
      <c r="H121" s="4" t="s">
        <v>216</v>
      </c>
      <c r="I121" s="1">
        <f>SUM(K121:ME121)</f>
        <v>4</v>
      </c>
      <c r="J121" s="12">
        <f>Tabuľka3[[#This Row],[Stĺpec9]]</f>
        <v>4</v>
      </c>
      <c r="K121" s="131">
        <f>Seniori!K84</f>
        <v>0</v>
      </c>
      <c r="L121" s="131">
        <f>Seniori!L84</f>
        <v>0</v>
      </c>
      <c r="M121" s="131">
        <f>Seniori!M84</f>
        <v>0</v>
      </c>
      <c r="N121" s="131">
        <f>Seniori!N84</f>
        <v>0</v>
      </c>
      <c r="O121" s="131">
        <f>Seniori!O84</f>
        <v>0</v>
      </c>
      <c r="P121" s="131">
        <f>Seniori!P84</f>
        <v>0</v>
      </c>
      <c r="Q121" s="131">
        <f>Seniori!Q84</f>
        <v>0</v>
      </c>
      <c r="R121" s="131">
        <f>Seniori!R84</f>
        <v>0</v>
      </c>
      <c r="S121" s="131">
        <f>Seniori!S84</f>
        <v>0</v>
      </c>
      <c r="T121" s="131">
        <f>Seniori!T84</f>
        <v>0</v>
      </c>
      <c r="U121" s="131">
        <f>Seniori!U84</f>
        <v>0</v>
      </c>
      <c r="V121" s="131">
        <f>Seniori!V84</f>
        <v>0</v>
      </c>
      <c r="W121" s="131">
        <f>Seniori!W84</f>
        <v>0</v>
      </c>
      <c r="X121" s="131">
        <f>Seniori!X84</f>
        <v>0</v>
      </c>
      <c r="Y121" s="131">
        <f>Seniori!Y84</f>
        <v>0</v>
      </c>
      <c r="Z121" s="131">
        <f>Seniori!Z84</f>
        <v>0</v>
      </c>
      <c r="AA121" s="131">
        <f>Seniori!AA84</f>
        <v>0</v>
      </c>
      <c r="AB121" s="131">
        <f>Seniori!AB84</f>
        <v>0</v>
      </c>
      <c r="AC121" s="131">
        <f>Seniori!AC84</f>
        <v>0</v>
      </c>
      <c r="AD121" s="131">
        <f>Seniori!AD84</f>
        <v>0</v>
      </c>
      <c r="AE121" s="131">
        <f>Seniori!AE84</f>
        <v>0</v>
      </c>
      <c r="AF121" s="131">
        <f>Seniori!AF84</f>
        <v>0</v>
      </c>
      <c r="AG121" s="131">
        <f>Seniori!AG84</f>
        <v>0</v>
      </c>
      <c r="AH121" s="131">
        <f>Seniori!AH84</f>
        <v>0</v>
      </c>
      <c r="AI121" s="131">
        <f>Seniori!AI84</f>
        <v>0</v>
      </c>
      <c r="AJ121" s="131">
        <f>Seniori!AJ84</f>
        <v>0</v>
      </c>
      <c r="AK121" s="131">
        <f>Seniori!AK84</f>
        <v>0</v>
      </c>
      <c r="AL121" s="131">
        <f>Seniori!AL84</f>
        <v>0</v>
      </c>
      <c r="AM121" s="131">
        <f>Seniori!AM84</f>
        <v>0</v>
      </c>
      <c r="AN121" s="131">
        <f>Seniori!AN84</f>
        <v>0</v>
      </c>
      <c r="AO121" s="131">
        <f>Seniori!AO84</f>
        <v>0</v>
      </c>
      <c r="AP121" s="131">
        <f>Seniori!AP84</f>
        <v>0</v>
      </c>
      <c r="AQ121" s="131">
        <f>Seniori!AQ84</f>
        <v>0</v>
      </c>
      <c r="AR121" s="131">
        <f>Seniori!AR84</f>
        <v>0</v>
      </c>
      <c r="AS121" s="131">
        <f>Seniori!AS84</f>
        <v>0</v>
      </c>
      <c r="AT121" s="131">
        <f>Seniori!AT84</f>
        <v>0</v>
      </c>
      <c r="AU121" s="131">
        <f>Seniori!AU84</f>
        <v>0</v>
      </c>
      <c r="AV121" s="131">
        <f>Seniori!AV84</f>
        <v>0</v>
      </c>
      <c r="AW121" s="131">
        <f>Seniori!AW84</f>
        <v>0</v>
      </c>
      <c r="AX121" s="131">
        <f>Seniori!AX84</f>
        <v>0</v>
      </c>
      <c r="AY121" s="131">
        <f>Seniori!AY84</f>
        <v>0</v>
      </c>
      <c r="AZ121" s="131">
        <f>Seniori!AZ84</f>
        <v>0</v>
      </c>
      <c r="BA121" s="131">
        <f>Seniori!BA84</f>
        <v>0</v>
      </c>
      <c r="BB121" s="131">
        <f>Seniori!BB84</f>
        <v>0</v>
      </c>
      <c r="BC121" s="131">
        <f>Seniori!BC84</f>
        <v>0</v>
      </c>
      <c r="BD121" s="131">
        <f>Seniori!BD84</f>
        <v>0</v>
      </c>
      <c r="BE121" s="131">
        <f>Seniori!BE84</f>
        <v>0</v>
      </c>
      <c r="BF121" s="131">
        <f>Seniori!BF84</f>
        <v>0</v>
      </c>
      <c r="BG121" s="131">
        <f>Seniori!BG84</f>
        <v>0</v>
      </c>
      <c r="BH121" s="131">
        <f>Seniori!BH84</f>
        <v>0</v>
      </c>
      <c r="BI121" s="131">
        <f>Seniori!BI84</f>
        <v>0</v>
      </c>
      <c r="BJ121" s="131">
        <f>Seniori!BJ84</f>
        <v>0</v>
      </c>
      <c r="BK121" s="131">
        <f>Seniori!BK84</f>
        <v>0</v>
      </c>
      <c r="BL121" s="131">
        <f>Seniori!BL84</f>
        <v>0</v>
      </c>
      <c r="BM121" s="131">
        <f>Seniori!BM84</f>
        <v>0</v>
      </c>
      <c r="BN121" s="131">
        <f>Seniori!BN84</f>
        <v>0</v>
      </c>
      <c r="BO121" s="131">
        <f>Seniori!BO84</f>
        <v>0</v>
      </c>
      <c r="BP121" s="131">
        <f>Seniori!BP84</f>
        <v>0</v>
      </c>
      <c r="BQ121" s="131">
        <f>Seniori!BQ84</f>
        <v>0</v>
      </c>
      <c r="BR121" s="131">
        <f>Seniori!BR84</f>
        <v>0</v>
      </c>
      <c r="BS121" s="131">
        <f>Seniori!BS84</f>
        <v>0</v>
      </c>
      <c r="BT121" s="131">
        <f>Seniori!BT84</f>
        <v>0</v>
      </c>
      <c r="BU121" s="131">
        <f>Seniori!BU84</f>
        <v>0</v>
      </c>
      <c r="BV121" s="131">
        <f>Seniori!BV84</f>
        <v>0</v>
      </c>
      <c r="BW121" s="131">
        <f>Seniori!BW84</f>
        <v>0</v>
      </c>
      <c r="BX121" s="131">
        <f>Seniori!BX84</f>
        <v>0</v>
      </c>
      <c r="BY121" s="131">
        <f>Seniori!BY84</f>
        <v>0</v>
      </c>
      <c r="BZ121" s="131">
        <f>Seniori!BZ84</f>
        <v>0</v>
      </c>
      <c r="CA121" s="131">
        <f>Seniori!CA84</f>
        <v>0</v>
      </c>
      <c r="CB121" s="131">
        <f>Seniori!CB84</f>
        <v>0</v>
      </c>
      <c r="CC121" s="131">
        <f>Seniori!CC84</f>
        <v>0</v>
      </c>
      <c r="CD121" s="131">
        <f>Seniori!CD84</f>
        <v>0</v>
      </c>
      <c r="CE121" s="131">
        <f>Seniori!CE84</f>
        <v>0</v>
      </c>
      <c r="CF121" s="131">
        <f>Seniori!CF84</f>
        <v>0</v>
      </c>
      <c r="CG121" s="131">
        <f>Seniori!CG84</f>
        <v>0</v>
      </c>
      <c r="CH121" s="131">
        <f>Seniori!CH84</f>
        <v>0</v>
      </c>
      <c r="CI121" s="131">
        <f>Seniori!CI84</f>
        <v>0</v>
      </c>
      <c r="CJ121" s="131">
        <f>Seniori!CJ84</f>
        <v>0</v>
      </c>
      <c r="CK121" s="131">
        <f>Seniori!CK84</f>
        <v>0</v>
      </c>
      <c r="CL121" s="131">
        <f>Seniori!CL84</f>
        <v>0</v>
      </c>
      <c r="CM121" s="131">
        <f>Seniori!CM84</f>
        <v>0</v>
      </c>
      <c r="CN121" s="131">
        <f>Seniori!CN84</f>
        <v>0</v>
      </c>
      <c r="CO121" s="131">
        <f>Seniori!CO84</f>
        <v>0</v>
      </c>
      <c r="CP121" s="131">
        <f>Seniori!CP84</f>
        <v>0</v>
      </c>
      <c r="CQ121" s="131">
        <f>Seniori!CQ84</f>
        <v>0</v>
      </c>
      <c r="CR121" s="131">
        <f>Seniori!CR84</f>
        <v>0</v>
      </c>
      <c r="CS121" s="131">
        <f>Seniori!CS84</f>
        <v>0</v>
      </c>
      <c r="CT121" s="131">
        <f>Seniori!CT84</f>
        <v>0</v>
      </c>
      <c r="CU121" s="131">
        <f>Seniori!CU84</f>
        <v>0</v>
      </c>
      <c r="CV121" s="131">
        <f>Seniori!CV84</f>
        <v>0</v>
      </c>
      <c r="CW121" s="131">
        <f>Seniori!CW84</f>
        <v>0</v>
      </c>
      <c r="CX121" s="131">
        <f>Seniori!CX84</f>
        <v>0</v>
      </c>
      <c r="CY121" s="131">
        <f>Seniori!CY84</f>
        <v>0</v>
      </c>
      <c r="CZ121" s="131">
        <f>Seniori!CZ84</f>
        <v>0</v>
      </c>
      <c r="DA121" s="131">
        <f>Seniori!DA84</f>
        <v>0</v>
      </c>
      <c r="DB121" s="131">
        <f>Seniori!DB84</f>
        <v>0</v>
      </c>
      <c r="DC121" s="131">
        <f>Seniori!DC84</f>
        <v>0</v>
      </c>
      <c r="DD121" s="131">
        <f>Seniori!DD84</f>
        <v>0</v>
      </c>
      <c r="DE121" s="131">
        <f>Seniori!DE84</f>
        <v>0</v>
      </c>
      <c r="DF121" s="131">
        <f>Seniori!DF84</f>
        <v>0</v>
      </c>
      <c r="DG121" s="131">
        <f>Seniori!DG84</f>
        <v>0</v>
      </c>
      <c r="DH121" s="131">
        <f>Seniori!DH84</f>
        <v>0</v>
      </c>
      <c r="DI121" s="131">
        <f>Seniori!DI84</f>
        <v>0</v>
      </c>
      <c r="DJ121" s="131">
        <f>Seniori!DJ84</f>
        <v>0</v>
      </c>
      <c r="DK121" s="131">
        <f>Seniori!DK84</f>
        <v>0</v>
      </c>
      <c r="DL121" s="131">
        <f>Seniori!DL84</f>
        <v>0</v>
      </c>
      <c r="DM121" s="131">
        <f>Seniori!DM84</f>
        <v>0</v>
      </c>
      <c r="DN121" s="131">
        <f>Seniori!DN84</f>
        <v>0</v>
      </c>
      <c r="DO121" s="131">
        <f>Seniori!DO84</f>
        <v>0</v>
      </c>
      <c r="DP121" s="131">
        <f>Seniori!DP84</f>
        <v>0</v>
      </c>
      <c r="DQ121" s="131">
        <f>Seniori!DQ84</f>
        <v>0</v>
      </c>
      <c r="DR121" s="131">
        <f>Seniori!DR84</f>
        <v>0</v>
      </c>
      <c r="DS121" s="131">
        <f>Seniori!DS84</f>
        <v>0</v>
      </c>
      <c r="DT121" s="131">
        <f>Seniori!DT84</f>
        <v>0</v>
      </c>
      <c r="DU121" s="131">
        <f>Seniori!DU84</f>
        <v>0</v>
      </c>
      <c r="DV121" s="131">
        <f>Seniori!DV84</f>
        <v>0</v>
      </c>
      <c r="DW121" s="131">
        <f>Seniori!DW84</f>
        <v>0</v>
      </c>
      <c r="DX121" s="131">
        <f>Seniori!DX84</f>
        <v>0</v>
      </c>
      <c r="DY121" s="131">
        <f>Seniori!DY84</f>
        <v>0</v>
      </c>
      <c r="DZ121" s="131">
        <f>Seniori!DZ84</f>
        <v>0</v>
      </c>
      <c r="EA121" s="131">
        <f>Seniori!EA84</f>
        <v>0</v>
      </c>
      <c r="EB121" s="131">
        <f>Seniori!EB84</f>
        <v>0</v>
      </c>
      <c r="EC121" s="131">
        <f>Seniori!EC84</f>
        <v>0</v>
      </c>
      <c r="ED121" s="131">
        <f>Seniori!ED84</f>
        <v>0</v>
      </c>
      <c r="EE121" s="131">
        <f>Seniori!EE84</f>
        <v>0</v>
      </c>
      <c r="EF121" s="131">
        <f>Seniori!EF84</f>
        <v>0</v>
      </c>
      <c r="EG121" s="131">
        <f>Seniori!EG84</f>
        <v>0</v>
      </c>
      <c r="EH121" s="131">
        <f>Seniori!EH84</f>
        <v>0</v>
      </c>
      <c r="EI121" s="131">
        <f>Seniori!EI84</f>
        <v>0</v>
      </c>
      <c r="EJ121" s="131">
        <f>Seniori!EJ84</f>
        <v>0</v>
      </c>
      <c r="EK121" s="131">
        <f>Seniori!EK84</f>
        <v>0</v>
      </c>
      <c r="EL121" s="131">
        <f>Seniori!EL84</f>
        <v>0</v>
      </c>
      <c r="EM121" s="131">
        <f>Seniori!EM84</f>
        <v>0</v>
      </c>
      <c r="EN121" s="131">
        <f>Seniori!EN84</f>
        <v>0</v>
      </c>
      <c r="EO121" s="131">
        <f>Seniori!EO84</f>
        <v>0</v>
      </c>
      <c r="EP121" s="131">
        <f>Seniori!EP84</f>
        <v>0</v>
      </c>
      <c r="EQ121" s="131">
        <f>Seniori!EQ84</f>
        <v>0</v>
      </c>
      <c r="ER121" s="131">
        <f>Seniori!ER84</f>
        <v>0</v>
      </c>
      <c r="ES121" s="131">
        <f>Seniori!ES84</f>
        <v>0</v>
      </c>
      <c r="ET121" s="131">
        <f>Seniori!ET84</f>
        <v>0</v>
      </c>
      <c r="EU121" s="131">
        <f>Seniori!EU84</f>
        <v>0</v>
      </c>
      <c r="EV121" s="131">
        <f>Seniori!EV84</f>
        <v>0</v>
      </c>
      <c r="EW121" s="131">
        <f>Seniori!EW84</f>
        <v>0</v>
      </c>
      <c r="EX121" s="131">
        <f>Seniori!EX84</f>
        <v>0</v>
      </c>
      <c r="EY121" s="131">
        <f>Seniori!EY84</f>
        <v>0</v>
      </c>
      <c r="EZ121" s="131">
        <f>Seniori!EZ84</f>
        <v>0</v>
      </c>
      <c r="FA121" s="131">
        <f>Seniori!FA84</f>
        <v>0</v>
      </c>
      <c r="FB121" s="131">
        <f>Seniori!FB84</f>
        <v>0</v>
      </c>
      <c r="FC121" s="131">
        <f>Seniori!FC84</f>
        <v>0</v>
      </c>
      <c r="FD121" s="131">
        <f>Seniori!FD84</f>
        <v>0</v>
      </c>
      <c r="FE121" s="131">
        <f>Seniori!FE84</f>
        <v>0</v>
      </c>
      <c r="FF121" s="131">
        <f>Seniori!FF84</f>
        <v>0</v>
      </c>
      <c r="FG121" s="131">
        <f>Seniori!FG84</f>
        <v>0</v>
      </c>
      <c r="FH121" s="131">
        <f>Seniori!FH84</f>
        <v>0</v>
      </c>
      <c r="FI121" s="131">
        <f>Seniori!FI84</f>
        <v>0</v>
      </c>
      <c r="FJ121" s="131">
        <f>Seniori!FJ84</f>
        <v>0</v>
      </c>
      <c r="FK121" s="131">
        <f>Seniori!FK84</f>
        <v>0</v>
      </c>
      <c r="FL121" s="131">
        <f>Seniori!FL84</f>
        <v>0</v>
      </c>
      <c r="FM121" s="131">
        <f>Seniori!FM84</f>
        <v>0</v>
      </c>
      <c r="FN121" s="131">
        <f>Seniori!FN84</f>
        <v>0</v>
      </c>
      <c r="FO121" s="131">
        <f>Seniori!FO84</f>
        <v>0</v>
      </c>
      <c r="FP121" s="131">
        <f>Seniori!FP84</f>
        <v>0</v>
      </c>
      <c r="FQ121" s="131">
        <f>Seniori!FQ84</f>
        <v>0</v>
      </c>
      <c r="FR121" s="131">
        <f>Seniori!FR84</f>
        <v>0</v>
      </c>
      <c r="FS121" s="131">
        <f>Seniori!FS84</f>
        <v>0</v>
      </c>
      <c r="FT121" s="131">
        <f>Seniori!FT84</f>
        <v>0</v>
      </c>
      <c r="FU121" s="131">
        <f>Seniori!FU84</f>
        <v>0</v>
      </c>
      <c r="FV121" s="131">
        <f>Seniori!FV84</f>
        <v>0</v>
      </c>
      <c r="FW121" s="131">
        <f>Seniori!FW84</f>
        <v>0</v>
      </c>
      <c r="FX121" s="131">
        <f>Seniori!FX84</f>
        <v>0</v>
      </c>
      <c r="FY121" s="131">
        <f>Seniori!FY84</f>
        <v>0</v>
      </c>
      <c r="FZ121" s="131">
        <f>Seniori!FZ84</f>
        <v>0</v>
      </c>
      <c r="GA121" s="131">
        <f>Seniori!GA84</f>
        <v>0</v>
      </c>
      <c r="GB121" s="131">
        <f>Seniori!GB84</f>
        <v>0</v>
      </c>
      <c r="GC121" s="131">
        <f>Seniori!GC84</f>
        <v>0</v>
      </c>
      <c r="GD121" s="131">
        <f>Seniori!GD84</f>
        <v>0</v>
      </c>
      <c r="GE121" s="131">
        <f>Seniori!GE84</f>
        <v>0</v>
      </c>
      <c r="GF121" s="131">
        <f>Seniori!GF84</f>
        <v>0</v>
      </c>
      <c r="GG121" s="131">
        <f>Seniori!GG84</f>
        <v>0</v>
      </c>
      <c r="GH121" s="131">
        <f>Seniori!GH84</f>
        <v>0</v>
      </c>
      <c r="GI121" s="131">
        <f>Seniori!GI84</f>
        <v>0</v>
      </c>
      <c r="GJ121" s="131">
        <f>Seniori!GJ84</f>
        <v>0</v>
      </c>
      <c r="GK121" s="131">
        <f>Seniori!GK84</f>
        <v>0</v>
      </c>
      <c r="GL121" s="131">
        <f>Seniori!GL84</f>
        <v>0</v>
      </c>
      <c r="GM121" s="131">
        <f>Seniori!GM84</f>
        <v>0</v>
      </c>
      <c r="GN121" s="131">
        <f>Seniori!GN84</f>
        <v>0</v>
      </c>
      <c r="GO121" s="131">
        <f>Seniori!GO84</f>
        <v>0</v>
      </c>
      <c r="GP121" s="131">
        <f>Seniori!GP84</f>
        <v>0</v>
      </c>
      <c r="GQ121" s="131">
        <f>Seniori!GQ84</f>
        <v>0</v>
      </c>
      <c r="GR121" s="131">
        <f>Seniori!GR84</f>
        <v>0</v>
      </c>
      <c r="GS121" s="131">
        <f>Seniori!GS84</f>
        <v>0</v>
      </c>
      <c r="GT121" s="131">
        <f>Seniori!GT84</f>
        <v>0</v>
      </c>
      <c r="GU121" s="131">
        <f>Seniori!GU84</f>
        <v>0</v>
      </c>
      <c r="GV121" s="131">
        <f>Seniori!GV84</f>
        <v>0</v>
      </c>
      <c r="GW121" s="131">
        <f>Seniori!GW84</f>
        <v>0</v>
      </c>
      <c r="GX121" s="131">
        <f>Seniori!GX84</f>
        <v>0</v>
      </c>
      <c r="GY121" s="131">
        <f>Seniori!GY84</f>
        <v>0</v>
      </c>
      <c r="GZ121" s="131">
        <f>Seniori!GZ84</f>
        <v>0</v>
      </c>
      <c r="HA121" s="131">
        <f>Seniori!HA84</f>
        <v>0</v>
      </c>
      <c r="HB121" s="131">
        <f>Seniori!HB84</f>
        <v>0</v>
      </c>
      <c r="HC121" s="131">
        <f>Seniori!HC84</f>
        <v>0</v>
      </c>
      <c r="HD121" s="131">
        <f>Seniori!HD84</f>
        <v>0</v>
      </c>
      <c r="HE121" s="131">
        <f>Seniori!HE84</f>
        <v>0</v>
      </c>
      <c r="HF121" s="131">
        <f>Seniori!HF84</f>
        <v>0</v>
      </c>
      <c r="HG121" s="131">
        <f>Seniori!HG84</f>
        <v>0</v>
      </c>
      <c r="HH121" s="131">
        <f>Seniori!HH84</f>
        <v>0</v>
      </c>
      <c r="HI121" s="131">
        <f>Seniori!HI84</f>
        <v>0</v>
      </c>
      <c r="HJ121" s="131">
        <f>Seniori!HJ84</f>
        <v>0</v>
      </c>
      <c r="HK121" s="131">
        <f>Seniori!HK84</f>
        <v>0</v>
      </c>
      <c r="HL121" s="131">
        <f>Seniori!HL84</f>
        <v>0</v>
      </c>
      <c r="HM121" s="131">
        <f>Seniori!HM84</f>
        <v>0</v>
      </c>
      <c r="HN121" s="131">
        <f>Seniori!HN84</f>
        <v>0</v>
      </c>
      <c r="HO121" s="131">
        <f>Seniori!HO84</f>
        <v>0</v>
      </c>
      <c r="HP121" s="131">
        <f>Seniori!HP84</f>
        <v>0</v>
      </c>
      <c r="HQ121" s="131">
        <f>Seniori!HQ84</f>
        <v>0</v>
      </c>
      <c r="HR121" s="131">
        <f>Seniori!HR84</f>
        <v>0</v>
      </c>
      <c r="HS121" s="131">
        <f>Seniori!HS84</f>
        <v>0</v>
      </c>
      <c r="HT121" s="131">
        <f>Seniori!HT84</f>
        <v>0</v>
      </c>
      <c r="HU121" s="131">
        <f>Seniori!HU84</f>
        <v>0</v>
      </c>
      <c r="HV121" s="131">
        <f>Seniori!HV84</f>
        <v>0</v>
      </c>
      <c r="HW121" s="131">
        <f>Seniori!HW84</f>
        <v>0</v>
      </c>
      <c r="HX121" s="131">
        <f>Seniori!HX84</f>
        <v>0</v>
      </c>
      <c r="HY121" s="131">
        <f>Seniori!HY84</f>
        <v>0</v>
      </c>
      <c r="HZ121" s="131">
        <f>Seniori!HZ84</f>
        <v>0</v>
      </c>
      <c r="IA121" s="131">
        <f>Seniori!IA84</f>
        <v>0</v>
      </c>
      <c r="IB121" s="131">
        <f>Seniori!IB84</f>
        <v>0</v>
      </c>
      <c r="IC121" s="131">
        <f>Seniori!IC84</f>
        <v>0</v>
      </c>
      <c r="ID121" s="131">
        <f>Seniori!ID84</f>
        <v>0</v>
      </c>
      <c r="IE121" s="131">
        <f>Seniori!IE84</f>
        <v>0</v>
      </c>
      <c r="IF121" s="131">
        <f>Seniori!IF84</f>
        <v>0</v>
      </c>
      <c r="IG121" s="131">
        <f>Seniori!IG84</f>
        <v>0</v>
      </c>
      <c r="IH121" s="131">
        <f>Seniori!IH84</f>
        <v>0</v>
      </c>
      <c r="II121" s="131">
        <f>Seniori!II84</f>
        <v>0</v>
      </c>
      <c r="IJ121" s="131">
        <f>Seniori!IJ84</f>
        <v>0</v>
      </c>
      <c r="IK121" s="131">
        <f>Seniori!IK84</f>
        <v>0</v>
      </c>
      <c r="IL121" s="131">
        <f>Seniori!IL84</f>
        <v>0</v>
      </c>
      <c r="IM121" s="131">
        <f>Seniori!IM84</f>
        <v>0</v>
      </c>
      <c r="IN121" s="131">
        <f>Seniori!IN84</f>
        <v>0</v>
      </c>
      <c r="IO121" s="131">
        <f>Seniori!IO84</f>
        <v>0</v>
      </c>
      <c r="IP121" s="131">
        <f>Seniori!IP84</f>
        <v>0</v>
      </c>
      <c r="IQ121" s="131">
        <f>Seniori!IQ84</f>
        <v>0</v>
      </c>
      <c r="IR121" s="131">
        <f>Seniori!IR84</f>
        <v>0</v>
      </c>
      <c r="IS121" s="131">
        <f>Seniori!IS84</f>
        <v>0</v>
      </c>
      <c r="IT121" s="131">
        <f>Seniori!IT84</f>
        <v>0</v>
      </c>
      <c r="IU121" s="131">
        <f>Seniori!IU84</f>
        <v>0</v>
      </c>
      <c r="IV121" s="131">
        <f>Seniori!IV84</f>
        <v>0</v>
      </c>
      <c r="IW121" s="131">
        <f>Seniori!IW84</f>
        <v>0</v>
      </c>
      <c r="IX121" s="131">
        <f>Seniori!IX84</f>
        <v>0</v>
      </c>
      <c r="IY121" s="131">
        <f>Seniori!IY84</f>
        <v>0</v>
      </c>
      <c r="IZ121" s="131">
        <f>Seniori!IZ84</f>
        <v>0</v>
      </c>
      <c r="JA121" s="131">
        <f>Seniori!JA84</f>
        <v>0</v>
      </c>
      <c r="JB121" s="131">
        <f>Seniori!JB84</f>
        <v>0</v>
      </c>
      <c r="JC121" s="131">
        <f>Seniori!JC84</f>
        <v>0</v>
      </c>
      <c r="JD121" s="131">
        <f>Seniori!JD84</f>
        <v>0</v>
      </c>
      <c r="JE121" s="131">
        <f>Seniori!JE84</f>
        <v>0</v>
      </c>
      <c r="JF121" s="131">
        <f>Seniori!JF84</f>
        <v>0</v>
      </c>
      <c r="JG121" s="131">
        <f>Seniori!JG84</f>
        <v>0</v>
      </c>
      <c r="JH121" s="131">
        <f>Seniori!JH84</f>
        <v>0</v>
      </c>
      <c r="JI121" s="131">
        <f>Seniori!JI84</f>
        <v>0</v>
      </c>
      <c r="JJ121" s="131">
        <f>Seniori!JJ84</f>
        <v>0</v>
      </c>
      <c r="JK121" s="131">
        <f>Seniori!JK84</f>
        <v>0</v>
      </c>
      <c r="JL121" s="131">
        <f>Seniori!JL84</f>
        <v>0</v>
      </c>
      <c r="JM121" s="131">
        <f>Seniori!JM84</f>
        <v>0</v>
      </c>
      <c r="JN121" s="131">
        <f>Seniori!JN84</f>
        <v>0</v>
      </c>
      <c r="JO121" s="131">
        <f>Seniori!JO84</f>
        <v>0</v>
      </c>
      <c r="JP121" s="131">
        <f>Seniori!JP84</f>
        <v>0</v>
      </c>
      <c r="JQ121" s="131">
        <f>Seniori!JQ84</f>
        <v>0</v>
      </c>
      <c r="JR121" s="131">
        <f>Seniori!JR84</f>
        <v>0</v>
      </c>
      <c r="JS121" s="131">
        <f>Seniori!JS84</f>
        <v>0</v>
      </c>
      <c r="JT121" s="131">
        <f>Seniori!JT84</f>
        <v>0</v>
      </c>
      <c r="JU121" s="131">
        <f>Seniori!JU84</f>
        <v>0</v>
      </c>
      <c r="JV121" s="131">
        <f>Seniori!JV84</f>
        <v>0</v>
      </c>
      <c r="JW121" s="131">
        <f>Seniori!JW84</f>
        <v>0</v>
      </c>
      <c r="JX121" s="131">
        <f>Seniori!JX84</f>
        <v>0</v>
      </c>
      <c r="JY121" s="131">
        <f>Seniori!JY84</f>
        <v>0</v>
      </c>
      <c r="JZ121" s="131">
        <f>Seniori!JZ84</f>
        <v>0</v>
      </c>
      <c r="KA121" s="131">
        <f>Seniori!KA84</f>
        <v>0</v>
      </c>
      <c r="KB121" s="131">
        <f>Seniori!KB84</f>
        <v>0</v>
      </c>
      <c r="KC121" s="131">
        <f>Seniori!KC84</f>
        <v>0</v>
      </c>
      <c r="KD121" s="131">
        <f>Seniori!KD84</f>
        <v>0</v>
      </c>
      <c r="KE121" s="131">
        <f>Seniori!KE84</f>
        <v>0</v>
      </c>
      <c r="KF121" s="131">
        <f>Seniori!KF84</f>
        <v>0</v>
      </c>
      <c r="KG121" s="131">
        <f>Seniori!KG84</f>
        <v>0</v>
      </c>
      <c r="KH121" s="131">
        <f>Seniori!KH84</f>
        <v>0</v>
      </c>
      <c r="KI121" s="131">
        <f>Seniori!KI84</f>
        <v>0</v>
      </c>
      <c r="KJ121" s="131">
        <f>Seniori!KJ84</f>
        <v>0</v>
      </c>
      <c r="KK121" s="131">
        <f>Seniori!KK84</f>
        <v>0</v>
      </c>
      <c r="KL121" s="131">
        <f>Seniori!KL84</f>
        <v>0</v>
      </c>
      <c r="KM121" s="131">
        <f>Seniori!KM84</f>
        <v>0</v>
      </c>
      <c r="KN121" s="131">
        <f>Seniori!KN84</f>
        <v>0</v>
      </c>
      <c r="KO121" s="131">
        <f>Seniori!KO84</f>
        <v>0</v>
      </c>
      <c r="KP121" s="131">
        <f>Seniori!KP84</f>
        <v>0</v>
      </c>
      <c r="KQ121" s="131">
        <f>Seniori!KQ84</f>
        <v>0</v>
      </c>
      <c r="KR121" s="131">
        <f>Seniori!KR84</f>
        <v>0</v>
      </c>
      <c r="KS121" s="131">
        <f>Seniori!KS84</f>
        <v>0</v>
      </c>
      <c r="KT121" s="131">
        <f>Seniori!KT84</f>
        <v>0</v>
      </c>
      <c r="KU121" s="131">
        <f>Seniori!KU84</f>
        <v>0</v>
      </c>
      <c r="KV121" s="131">
        <f>Seniori!KV84</f>
        <v>0</v>
      </c>
      <c r="KW121" s="131">
        <f>Seniori!KW84</f>
        <v>0</v>
      </c>
      <c r="KX121" s="131">
        <f>Seniori!KX84</f>
        <v>0</v>
      </c>
      <c r="KY121" s="131">
        <f>Seniori!KY84</f>
        <v>0</v>
      </c>
      <c r="KZ121" s="131">
        <f>Seniori!KZ84</f>
        <v>0</v>
      </c>
      <c r="LA121" s="131">
        <f>Seniori!LA84</f>
        <v>0</v>
      </c>
      <c r="LB121" s="131">
        <f>Seniori!LB84</f>
        <v>0</v>
      </c>
      <c r="LC121" s="131">
        <f>Seniori!LC84</f>
        <v>0</v>
      </c>
      <c r="LD121" s="131">
        <f>Seniori!LD84</f>
        <v>0</v>
      </c>
      <c r="LE121" s="131">
        <f>Seniori!LE84</f>
        <v>0</v>
      </c>
      <c r="LF121" s="131">
        <f>Seniori!LF84</f>
        <v>0</v>
      </c>
      <c r="LG121" s="131">
        <f>Seniori!LG84</f>
        <v>0</v>
      </c>
      <c r="LH121" s="131">
        <f>Seniori!LH84</f>
        <v>0</v>
      </c>
      <c r="LI121" s="131">
        <f>Seniori!LI84</f>
        <v>0</v>
      </c>
      <c r="LJ121" s="131">
        <f>Seniori!LJ84</f>
        <v>0</v>
      </c>
      <c r="LK121" s="131">
        <f>Seniori!LK84</f>
        <v>0</v>
      </c>
      <c r="LL121" s="131">
        <f>Seniori!LL84</f>
        <v>0</v>
      </c>
      <c r="LM121" s="131">
        <f>Seniori!LM84</f>
        <v>0</v>
      </c>
      <c r="LN121" s="131">
        <f>Seniori!LN84</f>
        <v>0</v>
      </c>
      <c r="LO121" s="131">
        <f>Seniori!LO84</f>
        <v>0</v>
      </c>
      <c r="LP121" s="131">
        <f>Seniori!LP84</f>
        <v>3</v>
      </c>
      <c r="LQ121" s="131">
        <f>Seniori!LQ84</f>
        <v>0</v>
      </c>
      <c r="LR121" s="131">
        <f>Seniori!LR84</f>
        <v>0</v>
      </c>
      <c r="LS121" s="131">
        <f>Seniori!LS84</f>
        <v>0</v>
      </c>
      <c r="LT121" s="131">
        <f>Seniori!LT84</f>
        <v>0</v>
      </c>
      <c r="LU121" s="131">
        <f>Seniori!LU84</f>
        <v>0</v>
      </c>
      <c r="LV121" s="131">
        <f>Seniori!LV84</f>
        <v>0</v>
      </c>
      <c r="LW121" s="131">
        <f>Seniori!LW84</f>
        <v>0</v>
      </c>
      <c r="LX121" s="131">
        <f>Seniori!LX84</f>
        <v>0</v>
      </c>
      <c r="LY121" s="131">
        <f>Seniori!LY84</f>
        <v>0</v>
      </c>
      <c r="LZ121" s="131">
        <f>Seniori!LZ84</f>
        <v>1</v>
      </c>
      <c r="MA121" s="131">
        <f>Seniori!MA84</f>
        <v>0</v>
      </c>
      <c r="MB121" s="131">
        <f>Seniori!MB84</f>
        <v>0</v>
      </c>
      <c r="MC121" s="131">
        <f>Seniori!MC84</f>
        <v>0</v>
      </c>
      <c r="MD121" s="131">
        <f>Seniori!MD84</f>
        <v>0</v>
      </c>
      <c r="ME121" s="131">
        <f>Seniori!ME84</f>
        <v>0</v>
      </c>
    </row>
    <row r="122" spans="1:343" s="1" customFormat="1" ht="18" customHeight="1" x14ac:dyDescent="0.2">
      <c r="A122" s="12">
        <v>106</v>
      </c>
      <c r="B122" s="37" t="s">
        <v>110</v>
      </c>
      <c r="C122" s="1">
        <v>10553</v>
      </c>
      <c r="D122" s="1">
        <v>2014</v>
      </c>
      <c r="E122" t="s">
        <v>109</v>
      </c>
      <c r="F122" s="1">
        <v>2362</v>
      </c>
      <c r="G122" s="1" t="s">
        <v>222</v>
      </c>
      <c r="H122" t="s">
        <v>111</v>
      </c>
      <c r="I122" s="1">
        <f t="shared" si="11"/>
        <v>4</v>
      </c>
      <c r="J122" s="12">
        <f>Tabuľka3[[#This Row],[Stĺpec9]]</f>
        <v>4</v>
      </c>
      <c r="K122" s="131">
        <f>Seniori!K86</f>
        <v>0</v>
      </c>
      <c r="L122" s="131">
        <f>Seniori!L86</f>
        <v>0</v>
      </c>
      <c r="M122" s="131">
        <f>Seniori!M86</f>
        <v>0</v>
      </c>
      <c r="N122" s="131">
        <f>Seniori!N86</f>
        <v>0</v>
      </c>
      <c r="O122" s="131">
        <f>Seniori!O86</f>
        <v>0</v>
      </c>
      <c r="P122" s="131">
        <f>Seniori!P86</f>
        <v>0</v>
      </c>
      <c r="Q122" s="131">
        <f>Seniori!Q86</f>
        <v>0</v>
      </c>
      <c r="R122" s="131">
        <f>Seniori!R86</f>
        <v>0</v>
      </c>
      <c r="S122" s="131">
        <f>Seniori!S86</f>
        <v>0</v>
      </c>
      <c r="T122" s="131">
        <f>Seniori!T86</f>
        <v>0</v>
      </c>
      <c r="U122" s="131">
        <f>Seniori!U86</f>
        <v>0</v>
      </c>
      <c r="V122" s="131">
        <f>Seniori!V86</f>
        <v>0</v>
      </c>
      <c r="W122" s="131">
        <f>Seniori!W86</f>
        <v>0</v>
      </c>
      <c r="X122" s="131">
        <f>Seniori!X86</f>
        <v>0</v>
      </c>
      <c r="Y122" s="131">
        <f>Seniori!Y86</f>
        <v>0</v>
      </c>
      <c r="Z122" s="131">
        <f>Seniori!Z86</f>
        <v>0</v>
      </c>
      <c r="AA122" s="131">
        <f>Seniori!AA86</f>
        <v>0</v>
      </c>
      <c r="AB122" s="131">
        <f>Seniori!AB86</f>
        <v>0</v>
      </c>
      <c r="AC122" s="131">
        <f>Seniori!AC86</f>
        <v>0</v>
      </c>
      <c r="AD122" s="131">
        <f>Seniori!AD86</f>
        <v>0</v>
      </c>
      <c r="AE122" s="131">
        <f>Seniori!AE86</f>
        <v>0</v>
      </c>
      <c r="AF122" s="131">
        <f>Seniori!AF86</f>
        <v>0</v>
      </c>
      <c r="AG122" s="131">
        <f>Seniori!AG86</f>
        <v>0</v>
      </c>
      <c r="AH122" s="131">
        <f>Seniori!AH86</f>
        <v>0</v>
      </c>
      <c r="AI122" s="131">
        <f>Seniori!AI86</f>
        <v>0</v>
      </c>
      <c r="AJ122" s="131">
        <f>Seniori!AJ86</f>
        <v>0</v>
      </c>
      <c r="AK122" s="131">
        <f>Seniori!AK86</f>
        <v>0</v>
      </c>
      <c r="AL122" s="131">
        <f>Seniori!AL86</f>
        <v>0</v>
      </c>
      <c r="AM122" s="131">
        <f>Seniori!AM86</f>
        <v>0</v>
      </c>
      <c r="AN122" s="131">
        <f>Seniori!AN86</f>
        <v>0</v>
      </c>
      <c r="AO122" s="131">
        <f>Seniori!AO86</f>
        <v>0</v>
      </c>
      <c r="AP122" s="131">
        <f>Seniori!AP86</f>
        <v>0</v>
      </c>
      <c r="AQ122" s="131">
        <f>Seniori!AQ86</f>
        <v>0</v>
      </c>
      <c r="AR122" s="131">
        <f>Seniori!AR86</f>
        <v>0</v>
      </c>
      <c r="AS122" s="131">
        <f>Seniori!AS86</f>
        <v>0</v>
      </c>
      <c r="AT122" s="131">
        <f>Seniori!AT86</f>
        <v>0</v>
      </c>
      <c r="AU122" s="131">
        <f>Seniori!AU86</f>
        <v>0</v>
      </c>
      <c r="AV122" s="131">
        <f>Seniori!AV86</f>
        <v>0</v>
      </c>
      <c r="AW122" s="131">
        <f>Seniori!AW86</f>
        <v>0</v>
      </c>
      <c r="AX122" s="131">
        <f>Seniori!AX86</f>
        <v>0</v>
      </c>
      <c r="AY122" s="131">
        <f>Seniori!AY86</f>
        <v>0</v>
      </c>
      <c r="AZ122" s="131">
        <f>Seniori!AZ86</f>
        <v>0</v>
      </c>
      <c r="BA122" s="131">
        <f>Seniori!BA86</f>
        <v>0</v>
      </c>
      <c r="BB122" s="131">
        <f>Seniori!BB86</f>
        <v>0</v>
      </c>
      <c r="BC122" s="131">
        <f>Seniori!BC86</f>
        <v>0</v>
      </c>
      <c r="BD122" s="131">
        <f>Seniori!BD86</f>
        <v>0</v>
      </c>
      <c r="BE122" s="131">
        <f>Seniori!BE86</f>
        <v>0</v>
      </c>
      <c r="BF122" s="131">
        <f>Seniori!BF86</f>
        <v>0</v>
      </c>
      <c r="BG122" s="131">
        <f>Seniori!BG86</f>
        <v>0</v>
      </c>
      <c r="BH122" s="131">
        <f>Seniori!BH86</f>
        <v>0</v>
      </c>
      <c r="BI122" s="131">
        <f>Seniori!BI86</f>
        <v>0</v>
      </c>
      <c r="BJ122" s="131">
        <f>Seniori!BJ86</f>
        <v>0</v>
      </c>
      <c r="BK122" s="131">
        <f>Seniori!BK86</f>
        <v>4</v>
      </c>
      <c r="BL122" s="131">
        <f>Seniori!BL86</f>
        <v>0</v>
      </c>
      <c r="BM122" s="131">
        <f>Seniori!BM86</f>
        <v>0</v>
      </c>
      <c r="BN122" s="131">
        <f>Seniori!BN86</f>
        <v>0</v>
      </c>
      <c r="BO122" s="131">
        <f>Seniori!BO86</f>
        <v>0</v>
      </c>
      <c r="BP122" s="131">
        <f>Seniori!BP86</f>
        <v>0</v>
      </c>
      <c r="BQ122" s="131">
        <f>Seniori!BQ86</f>
        <v>0</v>
      </c>
      <c r="BR122" s="131">
        <f>Seniori!BR86</f>
        <v>0</v>
      </c>
      <c r="BS122" s="131">
        <f>Seniori!BS86</f>
        <v>0</v>
      </c>
      <c r="BT122" s="131">
        <f>Seniori!BT86</f>
        <v>0</v>
      </c>
      <c r="BU122" s="131">
        <f>Seniori!BU86</f>
        <v>0</v>
      </c>
      <c r="BV122" s="131">
        <f>Seniori!BV86</f>
        <v>0</v>
      </c>
      <c r="BW122" s="131">
        <f>Seniori!BW86</f>
        <v>0</v>
      </c>
      <c r="BX122" s="131">
        <f>Seniori!BX86</f>
        <v>0</v>
      </c>
      <c r="BY122" s="131">
        <f>Seniori!BY86</f>
        <v>0</v>
      </c>
      <c r="BZ122" s="131">
        <f>Seniori!BZ86</f>
        <v>0</v>
      </c>
      <c r="CA122" s="131">
        <f>Seniori!CA86</f>
        <v>0</v>
      </c>
      <c r="CB122" s="131">
        <f>Seniori!CB86</f>
        <v>0</v>
      </c>
      <c r="CC122" s="131">
        <f>Seniori!CC86</f>
        <v>0</v>
      </c>
      <c r="CD122" s="131">
        <f>Seniori!CD86</f>
        <v>0</v>
      </c>
      <c r="CE122" s="131">
        <f>Seniori!CE86</f>
        <v>0</v>
      </c>
      <c r="CF122" s="131">
        <f>Seniori!CF86</f>
        <v>0</v>
      </c>
      <c r="CG122" s="131">
        <f>Seniori!CG86</f>
        <v>0</v>
      </c>
      <c r="CH122" s="131">
        <f>Seniori!CH86</f>
        <v>0</v>
      </c>
      <c r="CI122" s="131">
        <f>Seniori!CI86</f>
        <v>0</v>
      </c>
      <c r="CJ122" s="131">
        <f>Seniori!CJ86</f>
        <v>0</v>
      </c>
      <c r="CK122" s="131">
        <f>Seniori!CK86</f>
        <v>0</v>
      </c>
      <c r="CL122" s="131">
        <f>Seniori!CL86</f>
        <v>0</v>
      </c>
      <c r="CM122" s="131">
        <f>Seniori!CM86</f>
        <v>0</v>
      </c>
      <c r="CN122" s="131">
        <f>Seniori!CN86</f>
        <v>0</v>
      </c>
      <c r="CO122" s="131">
        <f>Seniori!CO86</f>
        <v>0</v>
      </c>
      <c r="CP122" s="131">
        <f>Seniori!CP86</f>
        <v>0</v>
      </c>
      <c r="CQ122" s="131">
        <f>Seniori!CQ86</f>
        <v>0</v>
      </c>
      <c r="CR122" s="131">
        <f>Seniori!CR86</f>
        <v>0</v>
      </c>
      <c r="CS122" s="131">
        <f>Seniori!CS86</f>
        <v>0</v>
      </c>
      <c r="CT122" s="131">
        <f>Seniori!CT86</f>
        <v>0</v>
      </c>
      <c r="CU122" s="131">
        <f>Seniori!CU86</f>
        <v>0</v>
      </c>
      <c r="CV122" s="131">
        <f>Seniori!CV86</f>
        <v>0</v>
      </c>
      <c r="CW122" s="131">
        <f>Seniori!CW86</f>
        <v>0</v>
      </c>
      <c r="CX122" s="131">
        <f>Seniori!CX86</f>
        <v>0</v>
      </c>
      <c r="CY122" s="131">
        <f>Seniori!CY86</f>
        <v>0</v>
      </c>
      <c r="CZ122" s="131">
        <f>Seniori!CZ86</f>
        <v>0</v>
      </c>
      <c r="DA122" s="131">
        <f>Seniori!DA86</f>
        <v>0</v>
      </c>
      <c r="DB122" s="131">
        <f>Seniori!DB86</f>
        <v>0</v>
      </c>
      <c r="DC122" s="131">
        <f>Seniori!DC86</f>
        <v>0</v>
      </c>
      <c r="DD122" s="131">
        <f>Seniori!DD86</f>
        <v>0</v>
      </c>
      <c r="DE122" s="131">
        <f>Seniori!DE86</f>
        <v>0</v>
      </c>
      <c r="DF122" s="131">
        <f>Seniori!DF86</f>
        <v>0</v>
      </c>
      <c r="DG122" s="131">
        <f>Seniori!DG86</f>
        <v>0</v>
      </c>
      <c r="DH122" s="131">
        <f>Seniori!DH86</f>
        <v>0</v>
      </c>
      <c r="DI122" s="131">
        <f>Seniori!DI86</f>
        <v>0</v>
      </c>
      <c r="DJ122" s="131">
        <f>Seniori!DJ86</f>
        <v>0</v>
      </c>
      <c r="DK122" s="131">
        <f>Seniori!DK86</f>
        <v>0</v>
      </c>
      <c r="DL122" s="131">
        <f>Seniori!DL86</f>
        <v>0</v>
      </c>
      <c r="DM122" s="131">
        <f>Seniori!DM86</f>
        <v>0</v>
      </c>
      <c r="DN122" s="131">
        <f>Seniori!DN86</f>
        <v>0</v>
      </c>
      <c r="DO122" s="131">
        <f>Seniori!DO86</f>
        <v>0</v>
      </c>
      <c r="DP122" s="131">
        <f>Seniori!DP86</f>
        <v>0</v>
      </c>
      <c r="DQ122" s="131">
        <f>Seniori!DQ86</f>
        <v>0</v>
      </c>
      <c r="DR122" s="131">
        <f>Seniori!DR86</f>
        <v>0</v>
      </c>
      <c r="DS122" s="131">
        <f>Seniori!DS86</f>
        <v>0</v>
      </c>
      <c r="DT122" s="131">
        <f>Seniori!DT86</f>
        <v>0</v>
      </c>
      <c r="DU122" s="131">
        <f>Seniori!DU86</f>
        <v>0</v>
      </c>
      <c r="DV122" s="131">
        <f>Seniori!DV86</f>
        <v>0</v>
      </c>
      <c r="DW122" s="131">
        <f>Seniori!DW86</f>
        <v>0</v>
      </c>
      <c r="DX122" s="131">
        <f>Seniori!DX86</f>
        <v>0</v>
      </c>
      <c r="DY122" s="131">
        <f>Seniori!DY86</f>
        <v>0</v>
      </c>
      <c r="DZ122" s="131">
        <f>Seniori!DZ86</f>
        <v>0</v>
      </c>
      <c r="EA122" s="131">
        <f>Seniori!EA86</f>
        <v>0</v>
      </c>
      <c r="EB122" s="131">
        <f>Seniori!EB86</f>
        <v>0</v>
      </c>
      <c r="EC122" s="131">
        <f>Seniori!EC86</f>
        <v>0</v>
      </c>
      <c r="ED122" s="131">
        <f>Seniori!ED86</f>
        <v>0</v>
      </c>
      <c r="EE122" s="131">
        <f>Seniori!EE86</f>
        <v>0</v>
      </c>
      <c r="EF122" s="131">
        <f>Seniori!EF86</f>
        <v>0</v>
      </c>
      <c r="EG122" s="131">
        <f>Seniori!EG86</f>
        <v>0</v>
      </c>
      <c r="EH122" s="131">
        <f>Seniori!EH86</f>
        <v>0</v>
      </c>
      <c r="EI122" s="131">
        <f>Seniori!EI86</f>
        <v>0</v>
      </c>
      <c r="EJ122" s="131">
        <f>Seniori!EJ86</f>
        <v>0</v>
      </c>
      <c r="EK122" s="131">
        <f>Seniori!EK86</f>
        <v>0</v>
      </c>
      <c r="EL122" s="131">
        <f>Seniori!EL86</f>
        <v>0</v>
      </c>
      <c r="EM122" s="131">
        <f>Seniori!EM86</f>
        <v>0</v>
      </c>
      <c r="EN122" s="131">
        <f>Seniori!EN86</f>
        <v>0</v>
      </c>
      <c r="EO122" s="131">
        <f>Seniori!EO86</f>
        <v>0</v>
      </c>
      <c r="EP122" s="131">
        <f>Seniori!EP86</f>
        <v>0</v>
      </c>
      <c r="EQ122" s="131">
        <f>Seniori!EQ86</f>
        <v>0</v>
      </c>
      <c r="ER122" s="131">
        <f>Seniori!ER86</f>
        <v>0</v>
      </c>
      <c r="ES122" s="131">
        <f>Seniori!ES86</f>
        <v>0</v>
      </c>
      <c r="ET122" s="131">
        <f>Seniori!ET86</f>
        <v>0</v>
      </c>
      <c r="EU122" s="131">
        <f>Seniori!EU86</f>
        <v>0</v>
      </c>
      <c r="EV122" s="131">
        <f>Seniori!EV86</f>
        <v>0</v>
      </c>
      <c r="EW122" s="131">
        <f>Seniori!EW86</f>
        <v>0</v>
      </c>
      <c r="EX122" s="131">
        <f>Seniori!EX86</f>
        <v>0</v>
      </c>
      <c r="EY122" s="131">
        <f>Seniori!EY86</f>
        <v>0</v>
      </c>
      <c r="EZ122" s="131">
        <f>Seniori!EZ86</f>
        <v>0</v>
      </c>
      <c r="FA122" s="131">
        <f>Seniori!FA86</f>
        <v>0</v>
      </c>
      <c r="FB122" s="131">
        <f>Seniori!FB86</f>
        <v>0</v>
      </c>
      <c r="FC122" s="131">
        <f>Seniori!FC86</f>
        <v>0</v>
      </c>
      <c r="FD122" s="131">
        <f>Seniori!FD86</f>
        <v>0</v>
      </c>
      <c r="FE122" s="131">
        <f>Seniori!FE86</f>
        <v>0</v>
      </c>
      <c r="FF122" s="131">
        <f>Seniori!FF86</f>
        <v>0</v>
      </c>
      <c r="FG122" s="131">
        <f>Seniori!FG86</f>
        <v>0</v>
      </c>
      <c r="FH122" s="131">
        <f>Seniori!FH86</f>
        <v>0</v>
      </c>
      <c r="FI122" s="131">
        <f>Seniori!FI86</f>
        <v>0</v>
      </c>
      <c r="FJ122" s="131">
        <f>Seniori!FJ86</f>
        <v>0</v>
      </c>
      <c r="FK122" s="131">
        <f>Seniori!FK86</f>
        <v>0</v>
      </c>
      <c r="FL122" s="131">
        <f>Seniori!FL86</f>
        <v>0</v>
      </c>
      <c r="FM122" s="131">
        <f>Seniori!FM86</f>
        <v>0</v>
      </c>
      <c r="FN122" s="131">
        <f>Seniori!FN86</f>
        <v>0</v>
      </c>
      <c r="FO122" s="131">
        <f>Seniori!FO86</f>
        <v>0</v>
      </c>
      <c r="FP122" s="131">
        <f>Seniori!FP86</f>
        <v>0</v>
      </c>
      <c r="FQ122" s="131">
        <f>Seniori!FQ86</f>
        <v>0</v>
      </c>
      <c r="FR122" s="131">
        <f>Seniori!FR86</f>
        <v>0</v>
      </c>
      <c r="FS122" s="131">
        <f>Seniori!FS86</f>
        <v>0</v>
      </c>
      <c r="FT122" s="131">
        <f>Seniori!FT86</f>
        <v>0</v>
      </c>
      <c r="FU122" s="131">
        <f>Seniori!FU86</f>
        <v>0</v>
      </c>
      <c r="FV122" s="131">
        <f>Seniori!FV86</f>
        <v>0</v>
      </c>
      <c r="FW122" s="131">
        <f>Seniori!FW86</f>
        <v>0</v>
      </c>
      <c r="FX122" s="131">
        <f>Seniori!FX86</f>
        <v>0</v>
      </c>
      <c r="FY122" s="131">
        <f>Seniori!FY86</f>
        <v>0</v>
      </c>
      <c r="FZ122" s="131">
        <f>Seniori!FZ86</f>
        <v>0</v>
      </c>
      <c r="GA122" s="131">
        <f>Seniori!GA86</f>
        <v>0</v>
      </c>
      <c r="GB122" s="131">
        <f>Seniori!GB86</f>
        <v>0</v>
      </c>
      <c r="GC122" s="131">
        <f>Seniori!GC86</f>
        <v>0</v>
      </c>
      <c r="GD122" s="131">
        <f>Seniori!GD86</f>
        <v>0</v>
      </c>
      <c r="GE122" s="131">
        <f>Seniori!GE86</f>
        <v>0</v>
      </c>
      <c r="GF122" s="131">
        <f>Seniori!GF86</f>
        <v>0</v>
      </c>
      <c r="GG122" s="131">
        <f>Seniori!GG86</f>
        <v>0</v>
      </c>
      <c r="GH122" s="131">
        <f>Seniori!GH86</f>
        <v>0</v>
      </c>
      <c r="GI122" s="131">
        <f>Seniori!GI86</f>
        <v>0</v>
      </c>
      <c r="GJ122" s="131">
        <f>Seniori!GJ86</f>
        <v>0</v>
      </c>
      <c r="GK122" s="131">
        <f>Seniori!GK86</f>
        <v>0</v>
      </c>
      <c r="GL122" s="131">
        <f>Seniori!GL86</f>
        <v>0</v>
      </c>
      <c r="GM122" s="131">
        <f>Seniori!GM86</f>
        <v>0</v>
      </c>
      <c r="GN122" s="131">
        <f>Seniori!GN86</f>
        <v>0</v>
      </c>
      <c r="GO122" s="131">
        <f>Seniori!GO86</f>
        <v>0</v>
      </c>
      <c r="GP122" s="131">
        <f>Seniori!GP86</f>
        <v>0</v>
      </c>
      <c r="GQ122" s="131">
        <f>Seniori!GQ86</f>
        <v>0</v>
      </c>
      <c r="GR122" s="131">
        <f>Seniori!GR86</f>
        <v>0</v>
      </c>
      <c r="GS122" s="131">
        <f>Seniori!GS86</f>
        <v>0</v>
      </c>
      <c r="GT122" s="131">
        <f>Seniori!GT86</f>
        <v>0</v>
      </c>
      <c r="GU122" s="131">
        <f>Seniori!GU86</f>
        <v>0</v>
      </c>
      <c r="GV122" s="131">
        <f>Seniori!GV86</f>
        <v>0</v>
      </c>
      <c r="GW122" s="131">
        <f>Seniori!GW86</f>
        <v>0</v>
      </c>
      <c r="GX122" s="131">
        <f>Seniori!GX86</f>
        <v>0</v>
      </c>
      <c r="GY122" s="131">
        <f>Seniori!GY86</f>
        <v>0</v>
      </c>
      <c r="GZ122" s="131">
        <f>Seniori!GZ86</f>
        <v>0</v>
      </c>
      <c r="HA122" s="131">
        <f>Seniori!HA86</f>
        <v>0</v>
      </c>
      <c r="HB122" s="131">
        <f>Seniori!HB86</f>
        <v>0</v>
      </c>
      <c r="HC122" s="131">
        <f>Seniori!HC86</f>
        <v>0</v>
      </c>
      <c r="HD122" s="131">
        <f>Seniori!HD86</f>
        <v>0</v>
      </c>
      <c r="HE122" s="131">
        <f>Seniori!HE86</f>
        <v>0</v>
      </c>
      <c r="HF122" s="131">
        <f>Seniori!HF86</f>
        <v>0</v>
      </c>
      <c r="HG122" s="131">
        <f>Seniori!HG86</f>
        <v>0</v>
      </c>
      <c r="HH122" s="131">
        <f>Seniori!HH86</f>
        <v>0</v>
      </c>
      <c r="HI122" s="131">
        <f>Seniori!HI86</f>
        <v>0</v>
      </c>
      <c r="HJ122" s="131">
        <f>Seniori!HJ86</f>
        <v>0</v>
      </c>
      <c r="HK122" s="131">
        <f>Seniori!HK86</f>
        <v>0</v>
      </c>
      <c r="HL122" s="131">
        <f>Seniori!HL86</f>
        <v>0</v>
      </c>
      <c r="HM122" s="131">
        <f>Seniori!HM86</f>
        <v>0</v>
      </c>
      <c r="HN122" s="131">
        <f>Seniori!HN86</f>
        <v>0</v>
      </c>
      <c r="HO122" s="131">
        <f>Seniori!HO86</f>
        <v>0</v>
      </c>
      <c r="HP122" s="131">
        <f>Seniori!HP86</f>
        <v>0</v>
      </c>
      <c r="HQ122" s="131">
        <f>Seniori!HQ86</f>
        <v>0</v>
      </c>
      <c r="HR122" s="131">
        <f>Seniori!HR86</f>
        <v>0</v>
      </c>
      <c r="HS122" s="131">
        <f>Seniori!HS86</f>
        <v>0</v>
      </c>
      <c r="HT122" s="131">
        <f>Seniori!HT86</f>
        <v>0</v>
      </c>
      <c r="HU122" s="131">
        <f>Seniori!HU86</f>
        <v>0</v>
      </c>
      <c r="HV122" s="131">
        <f>Seniori!HV86</f>
        <v>0</v>
      </c>
      <c r="HW122" s="131">
        <f>Seniori!HW86</f>
        <v>0</v>
      </c>
      <c r="HX122" s="131">
        <f>Seniori!HX86</f>
        <v>0</v>
      </c>
      <c r="HY122" s="131">
        <f>Seniori!HY86</f>
        <v>0</v>
      </c>
      <c r="HZ122" s="131">
        <f>Seniori!HZ86</f>
        <v>0</v>
      </c>
      <c r="IA122" s="131">
        <f>Seniori!IA86</f>
        <v>0</v>
      </c>
      <c r="IB122" s="131">
        <f>Seniori!IB86</f>
        <v>0</v>
      </c>
      <c r="IC122" s="131">
        <f>Seniori!IC86</f>
        <v>0</v>
      </c>
      <c r="ID122" s="131">
        <f>Seniori!ID86</f>
        <v>0</v>
      </c>
      <c r="IE122" s="131">
        <f>Seniori!IE86</f>
        <v>0</v>
      </c>
      <c r="IF122" s="131">
        <f>Seniori!IF86</f>
        <v>0</v>
      </c>
      <c r="IG122" s="131">
        <f>Seniori!IG86</f>
        <v>0</v>
      </c>
      <c r="IH122" s="131">
        <f>Seniori!IH86</f>
        <v>0</v>
      </c>
      <c r="II122" s="131">
        <f>Seniori!II86</f>
        <v>0</v>
      </c>
      <c r="IJ122" s="131">
        <f>Seniori!IJ86</f>
        <v>0</v>
      </c>
      <c r="IK122" s="131">
        <f>Seniori!IK86</f>
        <v>0</v>
      </c>
      <c r="IL122" s="131">
        <f>Seniori!IL86</f>
        <v>0</v>
      </c>
      <c r="IM122" s="131">
        <f>Seniori!IM86</f>
        <v>0</v>
      </c>
      <c r="IN122" s="131">
        <f>Seniori!IN86</f>
        <v>0</v>
      </c>
      <c r="IO122" s="131">
        <f>Seniori!IO86</f>
        <v>0</v>
      </c>
      <c r="IP122" s="131">
        <f>Seniori!IP86</f>
        <v>0</v>
      </c>
      <c r="IQ122" s="131">
        <f>Seniori!IQ86</f>
        <v>0</v>
      </c>
      <c r="IR122" s="131">
        <f>Seniori!IR86</f>
        <v>0</v>
      </c>
      <c r="IS122" s="131">
        <f>Seniori!IS86</f>
        <v>0</v>
      </c>
      <c r="IT122" s="131">
        <f>Seniori!IT86</f>
        <v>0</v>
      </c>
      <c r="IU122" s="131">
        <f>Seniori!IU86</f>
        <v>0</v>
      </c>
      <c r="IV122" s="131">
        <f>Seniori!IV86</f>
        <v>0</v>
      </c>
      <c r="IW122" s="131">
        <f>Seniori!IW86</f>
        <v>0</v>
      </c>
      <c r="IX122" s="131">
        <f>Seniori!IX86</f>
        <v>0</v>
      </c>
      <c r="IY122" s="131">
        <f>Seniori!IY86</f>
        <v>0</v>
      </c>
      <c r="IZ122" s="131">
        <f>Seniori!IZ86</f>
        <v>0</v>
      </c>
      <c r="JA122" s="131">
        <f>Seniori!JA86</f>
        <v>0</v>
      </c>
      <c r="JB122" s="131">
        <f>Seniori!JB86</f>
        <v>0</v>
      </c>
      <c r="JC122" s="131">
        <f>Seniori!JC86</f>
        <v>0</v>
      </c>
      <c r="JD122" s="131">
        <f>Seniori!JD86</f>
        <v>0</v>
      </c>
      <c r="JE122" s="131">
        <f>Seniori!JE86</f>
        <v>0</v>
      </c>
      <c r="JF122" s="131">
        <f>Seniori!JF86</f>
        <v>0</v>
      </c>
      <c r="JG122" s="131">
        <f>Seniori!JG86</f>
        <v>0</v>
      </c>
      <c r="JH122" s="131">
        <f>Seniori!JH86</f>
        <v>0</v>
      </c>
      <c r="JI122" s="131">
        <f>Seniori!JI86</f>
        <v>0</v>
      </c>
      <c r="JJ122" s="131">
        <f>Seniori!JJ86</f>
        <v>0</v>
      </c>
      <c r="JK122" s="131">
        <f>Seniori!JK86</f>
        <v>0</v>
      </c>
      <c r="JL122" s="131">
        <f>Seniori!JL86</f>
        <v>0</v>
      </c>
      <c r="JM122" s="131">
        <f>Seniori!JM86</f>
        <v>0</v>
      </c>
      <c r="JN122" s="131">
        <f>Seniori!JN86</f>
        <v>0</v>
      </c>
      <c r="JO122" s="131">
        <f>Seniori!JO86</f>
        <v>0</v>
      </c>
      <c r="JP122" s="131">
        <f>Seniori!JP86</f>
        <v>0</v>
      </c>
      <c r="JQ122" s="131">
        <f>Seniori!JQ86</f>
        <v>0</v>
      </c>
      <c r="JR122" s="131">
        <f>Seniori!JR86</f>
        <v>0</v>
      </c>
      <c r="JS122" s="131">
        <f>Seniori!JS86</f>
        <v>0</v>
      </c>
      <c r="JT122" s="131">
        <f>Seniori!JT86</f>
        <v>0</v>
      </c>
      <c r="JU122" s="131">
        <f>Seniori!JU86</f>
        <v>0</v>
      </c>
      <c r="JV122" s="131">
        <f>Seniori!JV86</f>
        <v>0</v>
      </c>
      <c r="JW122" s="131">
        <f>Seniori!JW86</f>
        <v>0</v>
      </c>
      <c r="JX122" s="131">
        <f>Seniori!JX86</f>
        <v>0</v>
      </c>
      <c r="JY122" s="131">
        <f>Seniori!JY86</f>
        <v>0</v>
      </c>
      <c r="JZ122" s="131">
        <f>Seniori!JZ86</f>
        <v>0</v>
      </c>
      <c r="KA122" s="131">
        <f>Seniori!KA86</f>
        <v>0</v>
      </c>
      <c r="KB122" s="131">
        <f>Seniori!KB86</f>
        <v>0</v>
      </c>
      <c r="KC122" s="131">
        <f>Seniori!KC86</f>
        <v>0</v>
      </c>
      <c r="KD122" s="131">
        <f>Seniori!KD86</f>
        <v>0</v>
      </c>
      <c r="KE122" s="131">
        <f>Seniori!KE86</f>
        <v>0</v>
      </c>
      <c r="KF122" s="131">
        <f>Seniori!KF86</f>
        <v>0</v>
      </c>
      <c r="KG122" s="131">
        <f>Seniori!KG86</f>
        <v>0</v>
      </c>
      <c r="KH122" s="131">
        <f>Seniori!KH86</f>
        <v>0</v>
      </c>
      <c r="KI122" s="131">
        <f>Seniori!KI86</f>
        <v>0</v>
      </c>
      <c r="KJ122" s="131">
        <f>Seniori!KJ86</f>
        <v>0</v>
      </c>
      <c r="KK122" s="131">
        <f>Seniori!KK86</f>
        <v>0</v>
      </c>
      <c r="KL122" s="131">
        <f>Seniori!KL86</f>
        <v>0</v>
      </c>
      <c r="KM122" s="131">
        <f>Seniori!KM86</f>
        <v>0</v>
      </c>
      <c r="KN122" s="131">
        <f>Seniori!KN86</f>
        <v>0</v>
      </c>
      <c r="KO122" s="131">
        <f>Seniori!KO86</f>
        <v>0</v>
      </c>
      <c r="KP122" s="131">
        <f>Seniori!KP86</f>
        <v>0</v>
      </c>
      <c r="KQ122" s="131">
        <f>Seniori!KQ86</f>
        <v>0</v>
      </c>
      <c r="KR122" s="131">
        <f>Seniori!KR86</f>
        <v>0</v>
      </c>
      <c r="KS122" s="131">
        <f>Seniori!KS86</f>
        <v>0</v>
      </c>
      <c r="KT122" s="131">
        <f>Seniori!KT86</f>
        <v>0</v>
      </c>
      <c r="KU122" s="131">
        <f>Seniori!KU86</f>
        <v>0</v>
      </c>
      <c r="KV122" s="131">
        <f>Seniori!KV86</f>
        <v>0</v>
      </c>
      <c r="KW122" s="131">
        <f>Seniori!KW86</f>
        <v>0</v>
      </c>
      <c r="KX122" s="131">
        <f>Seniori!KX86</f>
        <v>0</v>
      </c>
      <c r="KY122" s="131">
        <f>Seniori!KY86</f>
        <v>0</v>
      </c>
      <c r="KZ122" s="131">
        <f>Seniori!KZ86</f>
        <v>0</v>
      </c>
      <c r="LA122" s="131">
        <f>Seniori!LA86</f>
        <v>0</v>
      </c>
      <c r="LB122" s="131">
        <f>Seniori!LB86</f>
        <v>0</v>
      </c>
      <c r="LC122" s="131">
        <f>Seniori!LC86</f>
        <v>0</v>
      </c>
      <c r="LD122" s="131">
        <f>Seniori!LD86</f>
        <v>0</v>
      </c>
      <c r="LE122" s="131">
        <f>Seniori!LE86</f>
        <v>0</v>
      </c>
      <c r="LF122" s="131">
        <f>Seniori!LF86</f>
        <v>0</v>
      </c>
      <c r="LG122" s="131">
        <f>Seniori!LG86</f>
        <v>0</v>
      </c>
      <c r="LH122" s="131">
        <f>Seniori!LH86</f>
        <v>0</v>
      </c>
      <c r="LI122" s="131">
        <f>Seniori!LI86</f>
        <v>0</v>
      </c>
      <c r="LJ122" s="131">
        <f>Seniori!LJ86</f>
        <v>0</v>
      </c>
      <c r="LK122" s="131">
        <f>Seniori!LK86</f>
        <v>0</v>
      </c>
      <c r="LL122" s="131">
        <f>Seniori!LL86</f>
        <v>0</v>
      </c>
      <c r="LM122" s="131">
        <f>Seniori!LM86</f>
        <v>0</v>
      </c>
      <c r="LN122" s="131">
        <f>Seniori!LN86</f>
        <v>0</v>
      </c>
      <c r="LO122" s="131">
        <f>Seniori!LO86</f>
        <v>0</v>
      </c>
      <c r="LP122" s="131">
        <f>Seniori!LP86</f>
        <v>0</v>
      </c>
      <c r="LQ122" s="131">
        <f>Seniori!LQ86</f>
        <v>0</v>
      </c>
      <c r="LR122" s="131">
        <f>Seniori!LR86</f>
        <v>0</v>
      </c>
      <c r="LS122" s="131">
        <f>Seniori!LS86</f>
        <v>0</v>
      </c>
      <c r="LT122" s="131">
        <f>Seniori!LT86</f>
        <v>0</v>
      </c>
      <c r="LU122" s="131">
        <f>Seniori!LU86</f>
        <v>0</v>
      </c>
      <c r="LV122" s="131">
        <f>Seniori!LV86</f>
        <v>0</v>
      </c>
      <c r="LW122" s="131">
        <f>Seniori!LW86</f>
        <v>0</v>
      </c>
      <c r="LX122" s="131">
        <f>Seniori!LX86</f>
        <v>0</v>
      </c>
      <c r="LY122" s="131">
        <f>Seniori!LY86</f>
        <v>0</v>
      </c>
      <c r="LZ122" s="131">
        <f>Seniori!LZ86</f>
        <v>0</v>
      </c>
      <c r="MA122" s="131">
        <f>Seniori!MA86</f>
        <v>0</v>
      </c>
      <c r="MB122" s="131">
        <f>Seniori!MB86</f>
        <v>0</v>
      </c>
      <c r="MC122" s="131">
        <f>Seniori!MC86</f>
        <v>0</v>
      </c>
      <c r="MD122" s="131">
        <f>Seniori!MD86</f>
        <v>0</v>
      </c>
      <c r="ME122" s="131">
        <f>Seniori!ME86</f>
        <v>0</v>
      </c>
    </row>
    <row r="123" spans="1:343" s="1" customFormat="1" ht="18" customHeight="1" x14ac:dyDescent="0.2">
      <c r="A123" s="12">
        <v>106</v>
      </c>
      <c r="B123" s="11" t="s">
        <v>161</v>
      </c>
      <c r="C123" s="1">
        <v>9147</v>
      </c>
      <c r="E123" t="s">
        <v>105</v>
      </c>
      <c r="F123" s="1">
        <v>2208</v>
      </c>
      <c r="G123" s="9" t="s">
        <v>222</v>
      </c>
      <c r="H123" s="4" t="s">
        <v>95</v>
      </c>
      <c r="I123" s="1">
        <f t="shared" si="11"/>
        <v>4</v>
      </c>
      <c r="J123" s="12">
        <f>Tabuľka3[[#This Row],[Stĺpec9]]</f>
        <v>4</v>
      </c>
      <c r="K123" s="131">
        <f>Seniori!K53</f>
        <v>0</v>
      </c>
      <c r="L123" s="131">
        <f>Seniori!L53</f>
        <v>0</v>
      </c>
      <c r="M123" s="131">
        <f>Seniori!M53</f>
        <v>0</v>
      </c>
      <c r="N123" s="131">
        <f>Seniori!N53</f>
        <v>0</v>
      </c>
      <c r="O123" s="131">
        <f>Seniori!O53</f>
        <v>0</v>
      </c>
      <c r="P123" s="131">
        <f>Seniori!P53</f>
        <v>0</v>
      </c>
      <c r="Q123" s="131">
        <f>Seniori!Q53</f>
        <v>0</v>
      </c>
      <c r="R123" s="131">
        <f>Seniori!R53</f>
        <v>0</v>
      </c>
      <c r="S123" s="131">
        <f>Seniori!S53</f>
        <v>0</v>
      </c>
      <c r="T123" s="131">
        <f>Seniori!T53</f>
        <v>0</v>
      </c>
      <c r="U123" s="131">
        <f>Seniori!U53</f>
        <v>0</v>
      </c>
      <c r="V123" s="131">
        <f>Seniori!V53</f>
        <v>0</v>
      </c>
      <c r="W123" s="131">
        <f>Seniori!W53</f>
        <v>0</v>
      </c>
      <c r="X123" s="131">
        <f>Seniori!X53</f>
        <v>0</v>
      </c>
      <c r="Y123" s="131">
        <f>Seniori!Y53</f>
        <v>0</v>
      </c>
      <c r="Z123" s="131">
        <f>Seniori!Z53</f>
        <v>0</v>
      </c>
      <c r="AA123" s="131">
        <f>Seniori!AA53</f>
        <v>0</v>
      </c>
      <c r="AB123" s="131">
        <f>Seniori!AB53</f>
        <v>0</v>
      </c>
      <c r="AC123" s="131">
        <f>Seniori!AC53</f>
        <v>0</v>
      </c>
      <c r="AD123" s="131">
        <f>Seniori!AD53</f>
        <v>0</v>
      </c>
      <c r="AE123" s="131">
        <f>Seniori!AE53</f>
        <v>0</v>
      </c>
      <c r="AF123" s="131">
        <f>Seniori!AF53</f>
        <v>0</v>
      </c>
      <c r="AG123" s="131">
        <f>Seniori!AG53</f>
        <v>0</v>
      </c>
      <c r="AH123" s="131">
        <f>Seniori!AH53</f>
        <v>0</v>
      </c>
      <c r="AI123" s="131">
        <f>Seniori!AI53</f>
        <v>0</v>
      </c>
      <c r="AJ123" s="131">
        <f>Seniori!AJ53</f>
        <v>0</v>
      </c>
      <c r="AK123" s="131">
        <f>Seniori!AK53</f>
        <v>0</v>
      </c>
      <c r="AL123" s="131">
        <f>Seniori!AL53</f>
        <v>0</v>
      </c>
      <c r="AM123" s="131">
        <f>Seniori!AM53</f>
        <v>0</v>
      </c>
      <c r="AN123" s="131">
        <f>Seniori!AN53</f>
        <v>0</v>
      </c>
      <c r="AO123" s="131">
        <f>Seniori!AO53</f>
        <v>0</v>
      </c>
      <c r="AP123" s="131">
        <f>Seniori!AP53</f>
        <v>0</v>
      </c>
      <c r="AQ123" s="131">
        <f>Seniori!AQ53</f>
        <v>0</v>
      </c>
      <c r="AR123" s="131">
        <f>Seniori!AR53</f>
        <v>0</v>
      </c>
      <c r="AS123" s="131">
        <f>Seniori!AS53</f>
        <v>0</v>
      </c>
      <c r="AT123" s="131">
        <f>Seniori!AT53</f>
        <v>0</v>
      </c>
      <c r="AU123" s="131">
        <f>Seniori!AU53</f>
        <v>0</v>
      </c>
      <c r="AV123" s="131">
        <f>Seniori!AV53</f>
        <v>0</v>
      </c>
      <c r="AW123" s="131">
        <f>Seniori!AW53</f>
        <v>0</v>
      </c>
      <c r="AX123" s="131">
        <f>Seniori!AX53</f>
        <v>0</v>
      </c>
      <c r="AY123" s="131">
        <f>Seniori!AY53</f>
        <v>0</v>
      </c>
      <c r="AZ123" s="131">
        <f>Seniori!AZ53</f>
        <v>0</v>
      </c>
      <c r="BA123" s="131">
        <f>Seniori!BA53</f>
        <v>0</v>
      </c>
      <c r="BB123" s="131">
        <f>Seniori!BB53</f>
        <v>0</v>
      </c>
      <c r="BC123" s="131">
        <f>Seniori!BC53</f>
        <v>0</v>
      </c>
      <c r="BD123" s="131">
        <f>Seniori!BD53</f>
        <v>0</v>
      </c>
      <c r="BE123" s="131">
        <f>Seniori!BE53</f>
        <v>0</v>
      </c>
      <c r="BF123" s="131">
        <f>Seniori!BF53</f>
        <v>0</v>
      </c>
      <c r="BG123" s="131">
        <f>Seniori!BG53</f>
        <v>0</v>
      </c>
      <c r="BH123" s="131">
        <f>Seniori!BH53</f>
        <v>0</v>
      </c>
      <c r="BI123" s="131">
        <f>Seniori!BI53</f>
        <v>0</v>
      </c>
      <c r="BJ123" s="131">
        <f>Seniori!BJ53</f>
        <v>0</v>
      </c>
      <c r="BK123" s="131">
        <f>Seniori!BK53</f>
        <v>0</v>
      </c>
      <c r="BL123" s="131">
        <f>Seniori!BL53</f>
        <v>0</v>
      </c>
      <c r="BM123" s="131">
        <f>Seniori!BM53</f>
        <v>0</v>
      </c>
      <c r="BN123" s="131">
        <f>Seniori!BN53</f>
        <v>0</v>
      </c>
      <c r="BO123" s="131">
        <f>Seniori!BO53</f>
        <v>0</v>
      </c>
      <c r="BP123" s="131">
        <f>Seniori!BP53</f>
        <v>0</v>
      </c>
      <c r="BQ123" s="131">
        <f>Seniori!BQ53</f>
        <v>0</v>
      </c>
      <c r="BR123" s="131">
        <f>Seniori!BR53</f>
        <v>0</v>
      </c>
      <c r="BS123" s="131">
        <f>Seniori!BS53</f>
        <v>0</v>
      </c>
      <c r="BT123" s="131">
        <f>Seniori!BT53</f>
        <v>0</v>
      </c>
      <c r="BU123" s="131">
        <f>Seniori!BU53</f>
        <v>0</v>
      </c>
      <c r="BV123" s="131">
        <f>Seniori!BV53</f>
        <v>0</v>
      </c>
      <c r="BW123" s="131">
        <f>Seniori!BW53</f>
        <v>0</v>
      </c>
      <c r="BX123" s="131">
        <f>Seniori!BX53</f>
        <v>0</v>
      </c>
      <c r="BY123" s="131">
        <f>Seniori!BY53</f>
        <v>0</v>
      </c>
      <c r="BZ123" s="131">
        <f>Seniori!BZ53</f>
        <v>0</v>
      </c>
      <c r="CA123" s="131">
        <f>Seniori!CA53</f>
        <v>0</v>
      </c>
      <c r="CB123" s="131">
        <f>Seniori!CB53</f>
        <v>0</v>
      </c>
      <c r="CC123" s="131">
        <f>Seniori!CC53</f>
        <v>0</v>
      </c>
      <c r="CD123" s="131">
        <f>Seniori!CD53</f>
        <v>0</v>
      </c>
      <c r="CE123" s="131">
        <f>Seniori!CE53</f>
        <v>0</v>
      </c>
      <c r="CF123" s="131">
        <f>Seniori!CF53</f>
        <v>0</v>
      </c>
      <c r="CG123" s="131">
        <f>Seniori!CG53</f>
        <v>0</v>
      </c>
      <c r="CH123" s="131">
        <f>Seniori!CH53</f>
        <v>0</v>
      </c>
      <c r="CI123" s="131">
        <f>Seniori!CI53</f>
        <v>0</v>
      </c>
      <c r="CJ123" s="131">
        <f>Seniori!CJ53</f>
        <v>0</v>
      </c>
      <c r="CK123" s="131">
        <f>Seniori!CK53</f>
        <v>0</v>
      </c>
      <c r="CL123" s="131">
        <f>Seniori!CL53</f>
        <v>0</v>
      </c>
      <c r="CM123" s="131">
        <f>Seniori!CM53</f>
        <v>0</v>
      </c>
      <c r="CN123" s="131">
        <f>Seniori!CN53</f>
        <v>0</v>
      </c>
      <c r="CO123" s="131">
        <f>Seniori!CO53</f>
        <v>4</v>
      </c>
      <c r="CP123" s="131">
        <f>Seniori!CP53</f>
        <v>0</v>
      </c>
      <c r="CQ123" s="131">
        <f>Seniori!CQ53</f>
        <v>0</v>
      </c>
      <c r="CR123" s="131">
        <f>Seniori!CR53</f>
        <v>0</v>
      </c>
      <c r="CS123" s="131">
        <f>Seniori!CS53</f>
        <v>0</v>
      </c>
      <c r="CT123" s="131">
        <f>Seniori!CT53</f>
        <v>0</v>
      </c>
      <c r="CU123" s="131">
        <f>Seniori!CU53</f>
        <v>0</v>
      </c>
      <c r="CV123" s="131">
        <f>Seniori!CV53</f>
        <v>0</v>
      </c>
      <c r="CW123" s="131">
        <f>Seniori!CW53</f>
        <v>0</v>
      </c>
      <c r="CX123" s="131">
        <f>Seniori!CX53</f>
        <v>0</v>
      </c>
      <c r="CY123" s="131">
        <f>Seniori!CY53</f>
        <v>0</v>
      </c>
      <c r="CZ123" s="131">
        <f>Seniori!CZ53</f>
        <v>0</v>
      </c>
      <c r="DA123" s="131">
        <f>Seniori!DA53</f>
        <v>0</v>
      </c>
      <c r="DB123" s="131">
        <f>Seniori!DB53</f>
        <v>0</v>
      </c>
      <c r="DC123" s="131">
        <f>Seniori!DC53</f>
        <v>0</v>
      </c>
      <c r="DD123" s="131">
        <f>Seniori!DD53</f>
        <v>0</v>
      </c>
      <c r="DE123" s="131">
        <f>Seniori!DE53</f>
        <v>0</v>
      </c>
      <c r="DF123" s="131">
        <f>Seniori!DF53</f>
        <v>0</v>
      </c>
      <c r="DG123" s="131">
        <f>Seniori!DG53</f>
        <v>0</v>
      </c>
      <c r="DH123" s="131">
        <f>Seniori!DH53</f>
        <v>0</v>
      </c>
      <c r="DI123" s="131">
        <f>Seniori!DI53</f>
        <v>0</v>
      </c>
      <c r="DJ123" s="131">
        <f>Seniori!DJ53</f>
        <v>0</v>
      </c>
      <c r="DK123" s="131">
        <f>Seniori!DK53</f>
        <v>0</v>
      </c>
      <c r="DL123" s="131">
        <f>Seniori!DL53</f>
        <v>0</v>
      </c>
      <c r="DM123" s="131">
        <f>Seniori!DM53</f>
        <v>0</v>
      </c>
      <c r="DN123" s="131">
        <f>Seniori!DN53</f>
        <v>0</v>
      </c>
      <c r="DO123" s="131">
        <f>Seniori!DO53</f>
        <v>0</v>
      </c>
      <c r="DP123" s="131">
        <f>Seniori!DP53</f>
        <v>0</v>
      </c>
      <c r="DQ123" s="131">
        <f>Seniori!DQ53</f>
        <v>0</v>
      </c>
      <c r="DR123" s="131">
        <f>Seniori!DR53</f>
        <v>0</v>
      </c>
      <c r="DS123" s="131">
        <f>Seniori!DS53</f>
        <v>0</v>
      </c>
      <c r="DT123" s="131">
        <f>Seniori!DT53</f>
        <v>0</v>
      </c>
      <c r="DU123" s="131">
        <f>Seniori!DU53</f>
        <v>0</v>
      </c>
      <c r="DV123" s="131">
        <f>Seniori!DV53</f>
        <v>0</v>
      </c>
      <c r="DW123" s="131">
        <f>Seniori!DW53</f>
        <v>0</v>
      </c>
      <c r="DX123" s="131">
        <f>Seniori!DX53</f>
        <v>0</v>
      </c>
      <c r="DY123" s="131">
        <f>Seniori!DY53</f>
        <v>0</v>
      </c>
      <c r="DZ123" s="131">
        <f>Seniori!DZ53</f>
        <v>0</v>
      </c>
      <c r="EA123" s="131">
        <f>Seniori!EA53</f>
        <v>0</v>
      </c>
      <c r="EB123" s="131">
        <f>Seniori!EB53</f>
        <v>0</v>
      </c>
      <c r="EC123" s="131">
        <f>Seniori!EC53</f>
        <v>0</v>
      </c>
      <c r="ED123" s="131">
        <f>Seniori!ED53</f>
        <v>0</v>
      </c>
      <c r="EE123" s="131">
        <f>Seniori!EE53</f>
        <v>0</v>
      </c>
      <c r="EF123" s="131">
        <f>Seniori!EF53</f>
        <v>0</v>
      </c>
      <c r="EG123" s="131">
        <f>Seniori!EG53</f>
        <v>0</v>
      </c>
      <c r="EH123" s="131">
        <f>Seniori!EH53</f>
        <v>0</v>
      </c>
      <c r="EI123" s="131">
        <f>Seniori!EI53</f>
        <v>0</v>
      </c>
      <c r="EJ123" s="131">
        <f>Seniori!EJ53</f>
        <v>0</v>
      </c>
      <c r="EK123" s="131">
        <f>Seniori!EK53</f>
        <v>0</v>
      </c>
      <c r="EL123" s="131">
        <f>Seniori!EL53</f>
        <v>0</v>
      </c>
      <c r="EM123" s="131">
        <f>Seniori!EM53</f>
        <v>0</v>
      </c>
      <c r="EN123" s="131">
        <f>Seniori!EN53</f>
        <v>0</v>
      </c>
      <c r="EO123" s="131">
        <f>Seniori!EO53</f>
        <v>0</v>
      </c>
      <c r="EP123" s="131">
        <f>Seniori!EP53</f>
        <v>0</v>
      </c>
      <c r="EQ123" s="131">
        <f>Seniori!EQ53</f>
        <v>0</v>
      </c>
      <c r="ER123" s="131">
        <f>Seniori!ER53</f>
        <v>0</v>
      </c>
      <c r="ES123" s="131">
        <f>Seniori!ES53</f>
        <v>0</v>
      </c>
      <c r="ET123" s="131">
        <f>Seniori!ET53</f>
        <v>0</v>
      </c>
      <c r="EU123" s="131">
        <f>Seniori!EU53</f>
        <v>0</v>
      </c>
      <c r="EV123" s="131">
        <f>Seniori!EV53</f>
        <v>0</v>
      </c>
      <c r="EW123" s="131">
        <f>Seniori!EW53</f>
        <v>0</v>
      </c>
      <c r="EX123" s="131">
        <f>Seniori!EX53</f>
        <v>0</v>
      </c>
      <c r="EY123" s="131">
        <f>Seniori!EY53</f>
        <v>0</v>
      </c>
      <c r="EZ123" s="131">
        <f>Seniori!EZ53</f>
        <v>0</v>
      </c>
      <c r="FA123" s="131">
        <f>Seniori!FA53</f>
        <v>0</v>
      </c>
      <c r="FB123" s="131">
        <f>Seniori!FB53</f>
        <v>0</v>
      </c>
      <c r="FC123" s="131">
        <f>Seniori!FC53</f>
        <v>0</v>
      </c>
      <c r="FD123" s="131">
        <f>Seniori!FD53</f>
        <v>0</v>
      </c>
      <c r="FE123" s="131">
        <f>Seniori!FE53</f>
        <v>0</v>
      </c>
      <c r="FF123" s="131">
        <f>Seniori!FF53</f>
        <v>0</v>
      </c>
      <c r="FG123" s="131">
        <f>Seniori!FG53</f>
        <v>0</v>
      </c>
      <c r="FH123" s="131">
        <f>Seniori!FH53</f>
        <v>0</v>
      </c>
      <c r="FI123" s="131">
        <f>Seniori!FI53</f>
        <v>0</v>
      </c>
      <c r="FJ123" s="131">
        <f>Seniori!FJ53</f>
        <v>0</v>
      </c>
      <c r="FK123" s="131">
        <f>Seniori!FK53</f>
        <v>0</v>
      </c>
      <c r="FL123" s="131">
        <f>Seniori!FL53</f>
        <v>0</v>
      </c>
      <c r="FM123" s="131">
        <f>Seniori!FM53</f>
        <v>0</v>
      </c>
      <c r="FN123" s="131">
        <f>Seniori!FN53</f>
        <v>0</v>
      </c>
      <c r="FO123" s="131">
        <f>Seniori!FO53</f>
        <v>0</v>
      </c>
      <c r="FP123" s="131">
        <f>Seniori!FP53</f>
        <v>0</v>
      </c>
      <c r="FQ123" s="131">
        <f>Seniori!FQ53</f>
        <v>0</v>
      </c>
      <c r="FR123" s="131">
        <f>Seniori!FR53</f>
        <v>0</v>
      </c>
      <c r="FS123" s="131">
        <f>Seniori!FS53</f>
        <v>0</v>
      </c>
      <c r="FT123" s="131">
        <f>Seniori!FT53</f>
        <v>0</v>
      </c>
      <c r="FU123" s="131">
        <f>Seniori!FU53</f>
        <v>0</v>
      </c>
      <c r="FV123" s="131">
        <f>Seniori!FV53</f>
        <v>0</v>
      </c>
      <c r="FW123" s="131">
        <f>Seniori!FW53</f>
        <v>0</v>
      </c>
      <c r="FX123" s="131">
        <f>Seniori!FX53</f>
        <v>0</v>
      </c>
      <c r="FY123" s="131">
        <f>Seniori!FY53</f>
        <v>0</v>
      </c>
      <c r="FZ123" s="131">
        <f>Seniori!FZ53</f>
        <v>0</v>
      </c>
      <c r="GA123" s="131">
        <f>Seniori!GA53</f>
        <v>0</v>
      </c>
      <c r="GB123" s="131">
        <f>Seniori!GB53</f>
        <v>0</v>
      </c>
      <c r="GC123" s="131">
        <f>Seniori!GC53</f>
        <v>0</v>
      </c>
      <c r="GD123" s="131">
        <f>Seniori!GD53</f>
        <v>0</v>
      </c>
      <c r="GE123" s="131">
        <f>Seniori!GE53</f>
        <v>0</v>
      </c>
      <c r="GF123" s="131">
        <f>Seniori!GF53</f>
        <v>0</v>
      </c>
      <c r="GG123" s="131">
        <f>Seniori!GG53</f>
        <v>0</v>
      </c>
      <c r="GH123" s="131">
        <f>Seniori!GH53</f>
        <v>0</v>
      </c>
      <c r="GI123" s="131">
        <f>Seniori!GI53</f>
        <v>0</v>
      </c>
      <c r="GJ123" s="131">
        <f>Seniori!GJ53</f>
        <v>0</v>
      </c>
      <c r="GK123" s="131">
        <f>Seniori!GK53</f>
        <v>0</v>
      </c>
      <c r="GL123" s="131">
        <f>Seniori!GL53</f>
        <v>0</v>
      </c>
      <c r="GM123" s="131">
        <f>Seniori!GM53</f>
        <v>0</v>
      </c>
      <c r="GN123" s="131">
        <f>Seniori!GN53</f>
        <v>0</v>
      </c>
      <c r="GO123" s="131">
        <f>Seniori!GO53</f>
        <v>0</v>
      </c>
      <c r="GP123" s="131">
        <f>Seniori!GP53</f>
        <v>0</v>
      </c>
      <c r="GQ123" s="131">
        <f>Seniori!GQ53</f>
        <v>0</v>
      </c>
      <c r="GR123" s="131">
        <f>Seniori!GR53</f>
        <v>0</v>
      </c>
      <c r="GS123" s="131">
        <f>Seniori!GS53</f>
        <v>0</v>
      </c>
      <c r="GT123" s="131">
        <f>Seniori!GT53</f>
        <v>0</v>
      </c>
      <c r="GU123" s="131">
        <f>Seniori!GU53</f>
        <v>0</v>
      </c>
      <c r="GV123" s="131">
        <f>Seniori!GV53</f>
        <v>0</v>
      </c>
      <c r="GW123" s="131">
        <f>Seniori!GW53</f>
        <v>0</v>
      </c>
      <c r="GX123" s="131">
        <f>Seniori!GX53</f>
        <v>0</v>
      </c>
      <c r="GY123" s="131">
        <f>Seniori!GY53</f>
        <v>0</v>
      </c>
      <c r="GZ123" s="131">
        <f>Seniori!GZ53</f>
        <v>0</v>
      </c>
      <c r="HA123" s="131">
        <f>Seniori!HA53</f>
        <v>0</v>
      </c>
      <c r="HB123" s="131">
        <f>Seniori!HB53</f>
        <v>0</v>
      </c>
      <c r="HC123" s="131">
        <f>Seniori!HC53</f>
        <v>0</v>
      </c>
      <c r="HD123" s="131">
        <f>Seniori!HD53</f>
        <v>0</v>
      </c>
      <c r="HE123" s="131">
        <f>Seniori!HE53</f>
        <v>0</v>
      </c>
      <c r="HF123" s="131">
        <f>Seniori!HF53</f>
        <v>0</v>
      </c>
      <c r="HG123" s="131">
        <f>Seniori!HG53</f>
        <v>0</v>
      </c>
      <c r="HH123" s="131">
        <f>Seniori!HH53</f>
        <v>0</v>
      </c>
      <c r="HI123" s="131">
        <f>Seniori!HI53</f>
        <v>0</v>
      </c>
      <c r="HJ123" s="131">
        <f>Seniori!HJ53</f>
        <v>0</v>
      </c>
      <c r="HK123" s="131">
        <f>Seniori!HK53</f>
        <v>0</v>
      </c>
      <c r="HL123" s="131">
        <f>Seniori!HL53</f>
        <v>0</v>
      </c>
      <c r="HM123" s="131">
        <f>Seniori!HM53</f>
        <v>0</v>
      </c>
      <c r="HN123" s="131">
        <f>Seniori!HN53</f>
        <v>0</v>
      </c>
      <c r="HO123" s="131">
        <f>Seniori!HO53</f>
        <v>0</v>
      </c>
      <c r="HP123" s="131">
        <f>Seniori!HP53</f>
        <v>0</v>
      </c>
      <c r="HQ123" s="131">
        <f>Seniori!HQ53</f>
        <v>0</v>
      </c>
      <c r="HR123" s="131">
        <f>Seniori!HR53</f>
        <v>0</v>
      </c>
      <c r="HS123" s="131">
        <f>Seniori!HS53</f>
        <v>0</v>
      </c>
      <c r="HT123" s="131">
        <f>Seniori!HT53</f>
        <v>0</v>
      </c>
      <c r="HU123" s="131">
        <f>Seniori!HU53</f>
        <v>0</v>
      </c>
      <c r="HV123" s="131">
        <f>Seniori!HV53</f>
        <v>0</v>
      </c>
      <c r="HW123" s="131">
        <f>Seniori!HW53</f>
        <v>0</v>
      </c>
      <c r="HX123" s="131">
        <f>Seniori!HX53</f>
        <v>0</v>
      </c>
      <c r="HY123" s="131">
        <f>Seniori!HY53</f>
        <v>0</v>
      </c>
      <c r="HZ123" s="131">
        <f>Seniori!HZ53</f>
        <v>0</v>
      </c>
      <c r="IA123" s="131">
        <f>Seniori!IA53</f>
        <v>0</v>
      </c>
      <c r="IB123" s="131">
        <f>Seniori!IB53</f>
        <v>0</v>
      </c>
      <c r="IC123" s="131">
        <f>Seniori!IC53</f>
        <v>0</v>
      </c>
      <c r="ID123" s="131">
        <f>Seniori!ID53</f>
        <v>0</v>
      </c>
      <c r="IE123" s="131">
        <f>Seniori!IE53</f>
        <v>0</v>
      </c>
      <c r="IF123" s="131">
        <f>Seniori!IF53</f>
        <v>0</v>
      </c>
      <c r="IG123" s="131">
        <f>Seniori!IG53</f>
        <v>0</v>
      </c>
      <c r="IH123" s="131">
        <f>Seniori!IH53</f>
        <v>0</v>
      </c>
      <c r="II123" s="131">
        <f>Seniori!II53</f>
        <v>0</v>
      </c>
      <c r="IJ123" s="131">
        <f>Seniori!IJ53</f>
        <v>0</v>
      </c>
      <c r="IK123" s="131">
        <f>Seniori!IK53</f>
        <v>0</v>
      </c>
      <c r="IL123" s="131">
        <f>Seniori!IL53</f>
        <v>0</v>
      </c>
      <c r="IM123" s="131">
        <f>Seniori!IM53</f>
        <v>0</v>
      </c>
      <c r="IN123" s="131">
        <f>Seniori!IN53</f>
        <v>0</v>
      </c>
      <c r="IO123" s="131">
        <f>Seniori!IO53</f>
        <v>0</v>
      </c>
      <c r="IP123" s="131">
        <f>Seniori!IP53</f>
        <v>0</v>
      </c>
      <c r="IQ123" s="131">
        <f>Seniori!IQ53</f>
        <v>0</v>
      </c>
      <c r="IR123" s="131">
        <f>Seniori!IR53</f>
        <v>0</v>
      </c>
      <c r="IS123" s="131">
        <f>Seniori!IS53</f>
        <v>0</v>
      </c>
      <c r="IT123" s="131">
        <f>Seniori!IT53</f>
        <v>0</v>
      </c>
      <c r="IU123" s="131">
        <f>Seniori!IU53</f>
        <v>0</v>
      </c>
      <c r="IV123" s="131">
        <f>Seniori!IV53</f>
        <v>0</v>
      </c>
      <c r="IW123" s="131">
        <f>Seniori!IW53</f>
        <v>0</v>
      </c>
      <c r="IX123" s="131">
        <f>Seniori!IX53</f>
        <v>0</v>
      </c>
      <c r="IY123" s="131">
        <f>Seniori!IY53</f>
        <v>0</v>
      </c>
      <c r="IZ123" s="131">
        <f>Seniori!IZ53</f>
        <v>0</v>
      </c>
      <c r="JA123" s="131">
        <f>Seniori!JA53</f>
        <v>0</v>
      </c>
      <c r="JB123" s="131">
        <f>Seniori!JB53</f>
        <v>0</v>
      </c>
      <c r="JC123" s="131">
        <f>Seniori!JC53</f>
        <v>0</v>
      </c>
      <c r="JD123" s="131">
        <f>Seniori!JD53</f>
        <v>0</v>
      </c>
      <c r="JE123" s="131">
        <f>Seniori!JE53</f>
        <v>0</v>
      </c>
      <c r="JF123" s="131">
        <f>Seniori!JF53</f>
        <v>0</v>
      </c>
      <c r="JG123" s="131">
        <f>Seniori!JG53</f>
        <v>0</v>
      </c>
      <c r="JH123" s="131">
        <f>Seniori!JH53</f>
        <v>0</v>
      </c>
      <c r="JI123" s="131">
        <f>Seniori!JI53</f>
        <v>0</v>
      </c>
      <c r="JJ123" s="131">
        <f>Seniori!JJ53</f>
        <v>0</v>
      </c>
      <c r="JK123" s="131">
        <f>Seniori!JK53</f>
        <v>0</v>
      </c>
      <c r="JL123" s="131">
        <f>Seniori!JL53</f>
        <v>0</v>
      </c>
      <c r="JM123" s="131">
        <f>Seniori!JM53</f>
        <v>0</v>
      </c>
      <c r="JN123" s="131">
        <f>Seniori!JN53</f>
        <v>0</v>
      </c>
      <c r="JO123" s="131">
        <f>Seniori!JO53</f>
        <v>0</v>
      </c>
      <c r="JP123" s="131">
        <f>Seniori!JP53</f>
        <v>0</v>
      </c>
      <c r="JQ123" s="131">
        <f>Seniori!JQ53</f>
        <v>0</v>
      </c>
      <c r="JR123" s="131">
        <f>Seniori!JR53</f>
        <v>0</v>
      </c>
      <c r="JS123" s="131">
        <f>Seniori!JS53</f>
        <v>0</v>
      </c>
      <c r="JT123" s="131">
        <f>Seniori!JT53</f>
        <v>0</v>
      </c>
      <c r="JU123" s="131">
        <f>Seniori!JU53</f>
        <v>0</v>
      </c>
      <c r="JV123" s="131">
        <f>Seniori!JV53</f>
        <v>0</v>
      </c>
      <c r="JW123" s="131">
        <f>Seniori!JW53</f>
        <v>0</v>
      </c>
      <c r="JX123" s="131">
        <f>Seniori!JX53</f>
        <v>0</v>
      </c>
      <c r="JY123" s="131">
        <f>Seniori!JY53</f>
        <v>0</v>
      </c>
      <c r="JZ123" s="131">
        <f>Seniori!JZ53</f>
        <v>0</v>
      </c>
      <c r="KA123" s="131">
        <f>Seniori!KA53</f>
        <v>0</v>
      </c>
      <c r="KB123" s="131">
        <f>Seniori!KB53</f>
        <v>0</v>
      </c>
      <c r="KC123" s="131">
        <f>Seniori!KC53</f>
        <v>0</v>
      </c>
      <c r="KD123" s="131">
        <f>Seniori!KD53</f>
        <v>0</v>
      </c>
      <c r="KE123" s="131">
        <f>Seniori!KE53</f>
        <v>0</v>
      </c>
      <c r="KF123" s="131">
        <f>Seniori!KF53</f>
        <v>0</v>
      </c>
      <c r="KG123" s="131">
        <f>Seniori!KG53</f>
        <v>0</v>
      </c>
      <c r="KH123" s="131">
        <f>Seniori!KH53</f>
        <v>0</v>
      </c>
      <c r="KI123" s="131">
        <f>Seniori!KI53</f>
        <v>0</v>
      </c>
      <c r="KJ123" s="131">
        <f>Seniori!KJ53</f>
        <v>0</v>
      </c>
      <c r="KK123" s="131">
        <f>Seniori!KK53</f>
        <v>0</v>
      </c>
      <c r="KL123" s="131">
        <f>Seniori!KL53</f>
        <v>0</v>
      </c>
      <c r="KM123" s="131">
        <f>Seniori!KM53</f>
        <v>0</v>
      </c>
      <c r="KN123" s="131">
        <f>Seniori!KN53</f>
        <v>0</v>
      </c>
      <c r="KO123" s="131">
        <f>Seniori!KO53</f>
        <v>0</v>
      </c>
      <c r="KP123" s="131">
        <f>Seniori!KP53</f>
        <v>0</v>
      </c>
      <c r="KQ123" s="131">
        <f>Seniori!KQ53</f>
        <v>0</v>
      </c>
      <c r="KR123" s="131">
        <f>Seniori!KR53</f>
        <v>0</v>
      </c>
      <c r="KS123" s="131">
        <f>Seniori!KS53</f>
        <v>0</v>
      </c>
      <c r="KT123" s="131">
        <f>Seniori!KT53</f>
        <v>0</v>
      </c>
      <c r="KU123" s="131">
        <f>Seniori!KU53</f>
        <v>0</v>
      </c>
      <c r="KV123" s="131">
        <f>Seniori!KV53</f>
        <v>0</v>
      </c>
      <c r="KW123" s="131">
        <f>Seniori!KW53</f>
        <v>0</v>
      </c>
      <c r="KX123" s="131">
        <f>Seniori!KX53</f>
        <v>0</v>
      </c>
      <c r="KY123" s="131">
        <f>Seniori!KY53</f>
        <v>0</v>
      </c>
      <c r="KZ123" s="131">
        <f>Seniori!KZ53</f>
        <v>0</v>
      </c>
      <c r="LA123" s="131">
        <f>Seniori!LA53</f>
        <v>0</v>
      </c>
      <c r="LB123" s="131">
        <f>Seniori!LB53</f>
        <v>0</v>
      </c>
      <c r="LC123" s="131">
        <f>Seniori!LC53</f>
        <v>0</v>
      </c>
      <c r="LD123" s="131">
        <f>Seniori!LD53</f>
        <v>0</v>
      </c>
      <c r="LE123" s="131">
        <f>Seniori!LE53</f>
        <v>0</v>
      </c>
      <c r="LF123" s="131">
        <f>Seniori!LF53</f>
        <v>0</v>
      </c>
      <c r="LG123" s="131">
        <f>Seniori!LG53</f>
        <v>0</v>
      </c>
      <c r="LH123" s="131">
        <f>Seniori!LH53</f>
        <v>0</v>
      </c>
      <c r="LI123" s="131">
        <f>Seniori!LI53</f>
        <v>0</v>
      </c>
      <c r="LJ123" s="131">
        <f>Seniori!LJ53</f>
        <v>0</v>
      </c>
      <c r="LK123" s="131">
        <f>Seniori!LK53</f>
        <v>0</v>
      </c>
      <c r="LL123" s="131">
        <f>Seniori!LL53</f>
        <v>0</v>
      </c>
      <c r="LM123" s="131">
        <f>Seniori!LM53</f>
        <v>0</v>
      </c>
      <c r="LN123" s="131">
        <f>Seniori!LN53</f>
        <v>0</v>
      </c>
      <c r="LO123" s="131">
        <f>Seniori!LO53</f>
        <v>0</v>
      </c>
      <c r="LP123" s="131">
        <f>Seniori!LP53</f>
        <v>0</v>
      </c>
      <c r="LQ123" s="131">
        <f>Seniori!LQ53</f>
        <v>0</v>
      </c>
      <c r="LR123" s="131">
        <f>Seniori!LR53</f>
        <v>0</v>
      </c>
      <c r="LS123" s="131">
        <f>Seniori!LS53</f>
        <v>0</v>
      </c>
      <c r="LT123" s="131">
        <f>Seniori!LT53</f>
        <v>0</v>
      </c>
      <c r="LU123" s="131">
        <f>Seniori!LU53</f>
        <v>0</v>
      </c>
      <c r="LV123" s="131">
        <f>Seniori!LV53</f>
        <v>0</v>
      </c>
      <c r="LW123" s="131">
        <f>Seniori!LW53</f>
        <v>0</v>
      </c>
      <c r="LX123" s="131">
        <f>Seniori!LX53</f>
        <v>0</v>
      </c>
      <c r="LY123" s="131">
        <f>Seniori!LY53</f>
        <v>0</v>
      </c>
      <c r="LZ123" s="131">
        <f>Seniori!LZ53</f>
        <v>0</v>
      </c>
      <c r="MA123" s="131">
        <f>Seniori!MA53</f>
        <v>0</v>
      </c>
      <c r="MB123" s="131">
        <f>Seniori!MB53</f>
        <v>0</v>
      </c>
      <c r="MC123" s="131">
        <f>Seniori!MC53</f>
        <v>0</v>
      </c>
      <c r="MD123" s="131">
        <f>Seniori!MD53</f>
        <v>0</v>
      </c>
      <c r="ME123" s="131">
        <f>Seniori!ME53</f>
        <v>0</v>
      </c>
    </row>
    <row r="124" spans="1:343" s="1" customFormat="1" ht="18" customHeight="1" x14ac:dyDescent="0.2">
      <c r="A124" s="12">
        <v>106</v>
      </c>
      <c r="B124" s="11" t="s">
        <v>251</v>
      </c>
      <c r="C124" s="1">
        <v>11402</v>
      </c>
      <c r="E124" s="4" t="s">
        <v>250</v>
      </c>
      <c r="F124" s="1">
        <v>7749</v>
      </c>
      <c r="G124" s="9" t="s">
        <v>224</v>
      </c>
      <c r="H124" s="4" t="s">
        <v>252</v>
      </c>
      <c r="I124" s="1">
        <f t="shared" si="11"/>
        <v>4</v>
      </c>
      <c r="J124" s="12">
        <f>Tabuľka3[[#This Row],[Stĺpec9]]</f>
        <v>4</v>
      </c>
      <c r="K124" s="131">
        <f>'Mladí jazdci'!K17</f>
        <v>0</v>
      </c>
      <c r="L124" s="131">
        <f>'Mladí jazdci'!L17</f>
        <v>0</v>
      </c>
      <c r="M124" s="131">
        <f>'Mladí jazdci'!M17</f>
        <v>0</v>
      </c>
      <c r="N124" s="131">
        <f>'Mladí jazdci'!N17</f>
        <v>0</v>
      </c>
      <c r="O124" s="131">
        <f>'Mladí jazdci'!O17</f>
        <v>0</v>
      </c>
      <c r="P124" s="131">
        <f>'Mladí jazdci'!P17</f>
        <v>0</v>
      </c>
      <c r="Q124" s="131">
        <f>'Mladí jazdci'!Q17</f>
        <v>0</v>
      </c>
      <c r="R124" s="131">
        <f>'Mladí jazdci'!R17</f>
        <v>0</v>
      </c>
      <c r="S124" s="131">
        <f>'Mladí jazdci'!S17</f>
        <v>1</v>
      </c>
      <c r="T124" s="131">
        <f>'Mladí jazdci'!T17</f>
        <v>0</v>
      </c>
      <c r="U124" s="131">
        <f>'Mladí jazdci'!U17</f>
        <v>3</v>
      </c>
      <c r="V124" s="131">
        <f>'Mladí jazdci'!V17</f>
        <v>0</v>
      </c>
      <c r="W124" s="131">
        <f>'Mladí jazdci'!W17</f>
        <v>0</v>
      </c>
      <c r="X124" s="131">
        <f>'Mladí jazdci'!X17</f>
        <v>0</v>
      </c>
      <c r="Y124" s="131">
        <f>'Mladí jazdci'!Y17</f>
        <v>0</v>
      </c>
      <c r="Z124" s="131">
        <f>'Mladí jazdci'!Z17</f>
        <v>0</v>
      </c>
      <c r="AA124" s="131">
        <f>'Mladí jazdci'!AA17</f>
        <v>0</v>
      </c>
      <c r="AB124" s="131">
        <f>'Mladí jazdci'!AB17</f>
        <v>0</v>
      </c>
      <c r="AC124" s="131">
        <f>'Mladí jazdci'!AC17</f>
        <v>0</v>
      </c>
      <c r="AD124" s="131">
        <f>'Mladí jazdci'!AD17</f>
        <v>0</v>
      </c>
      <c r="AE124" s="131">
        <f>'Mladí jazdci'!AE17</f>
        <v>0</v>
      </c>
      <c r="AF124" s="131">
        <f>'Mladí jazdci'!AF17</f>
        <v>0</v>
      </c>
      <c r="AG124" s="131">
        <f>'Mladí jazdci'!AG17</f>
        <v>0</v>
      </c>
      <c r="AH124" s="131">
        <f>'Mladí jazdci'!AH17</f>
        <v>0</v>
      </c>
      <c r="AI124" s="131">
        <f>'Mladí jazdci'!AI17</f>
        <v>0</v>
      </c>
      <c r="AJ124" s="131">
        <f>'Mladí jazdci'!AJ17</f>
        <v>0</v>
      </c>
      <c r="AK124" s="131">
        <f>'Mladí jazdci'!AK17</f>
        <v>0</v>
      </c>
      <c r="AL124" s="131">
        <f>'Mladí jazdci'!AL17</f>
        <v>0</v>
      </c>
      <c r="AM124" s="131">
        <f>'Mladí jazdci'!AM17</f>
        <v>0</v>
      </c>
      <c r="AN124" s="131">
        <f>'Mladí jazdci'!AN17</f>
        <v>0</v>
      </c>
      <c r="AO124" s="131">
        <f>'Mladí jazdci'!AO17</f>
        <v>0</v>
      </c>
      <c r="AP124" s="131">
        <f>'Mladí jazdci'!AP17</f>
        <v>0</v>
      </c>
      <c r="AQ124" s="131">
        <f>'Mladí jazdci'!AQ17</f>
        <v>0</v>
      </c>
      <c r="AR124" s="131">
        <f>'Mladí jazdci'!AR17</f>
        <v>0</v>
      </c>
      <c r="AS124" s="131">
        <f>'Mladí jazdci'!AS17</f>
        <v>0</v>
      </c>
      <c r="AT124" s="131">
        <f>'Mladí jazdci'!AT17</f>
        <v>0</v>
      </c>
      <c r="AU124" s="131">
        <f>'Mladí jazdci'!AU17</f>
        <v>0</v>
      </c>
      <c r="AV124" s="131">
        <f>'Mladí jazdci'!AV17</f>
        <v>0</v>
      </c>
      <c r="AW124" s="131">
        <f>'Mladí jazdci'!AW17</f>
        <v>0</v>
      </c>
      <c r="AX124" s="131">
        <f>'Mladí jazdci'!AX17</f>
        <v>0</v>
      </c>
      <c r="AY124" s="131">
        <f>'Mladí jazdci'!AY17</f>
        <v>0</v>
      </c>
      <c r="AZ124" s="131">
        <f>'Mladí jazdci'!AZ17</f>
        <v>0</v>
      </c>
      <c r="BA124" s="131">
        <f>'Mladí jazdci'!BA17</f>
        <v>0</v>
      </c>
      <c r="BB124" s="131">
        <f>'Mladí jazdci'!BB17</f>
        <v>0</v>
      </c>
      <c r="BC124" s="131">
        <f>'Mladí jazdci'!BC17</f>
        <v>0</v>
      </c>
      <c r="BD124" s="131">
        <f>'Mladí jazdci'!BD17</f>
        <v>0</v>
      </c>
      <c r="BE124" s="131">
        <f>'Mladí jazdci'!BE17</f>
        <v>0</v>
      </c>
      <c r="BF124" s="131">
        <f>'Mladí jazdci'!BF17</f>
        <v>0</v>
      </c>
      <c r="BG124" s="131">
        <f>'Mladí jazdci'!BG17</f>
        <v>0</v>
      </c>
      <c r="BH124" s="131">
        <f>'Mladí jazdci'!BH17</f>
        <v>0</v>
      </c>
      <c r="BI124" s="131">
        <f>'Mladí jazdci'!BI17</f>
        <v>0</v>
      </c>
      <c r="BJ124" s="131">
        <f>'Mladí jazdci'!BJ17</f>
        <v>0</v>
      </c>
      <c r="BK124" s="131">
        <f>'Mladí jazdci'!BK17</f>
        <v>0</v>
      </c>
      <c r="BL124" s="131">
        <f>'Mladí jazdci'!BL17</f>
        <v>0</v>
      </c>
      <c r="BM124" s="131">
        <f>'Mladí jazdci'!BM17</f>
        <v>0</v>
      </c>
      <c r="BN124" s="131">
        <f>'Mladí jazdci'!BN17</f>
        <v>0</v>
      </c>
      <c r="BO124" s="131">
        <f>'Mladí jazdci'!BO17</f>
        <v>0</v>
      </c>
      <c r="BP124" s="131">
        <f>'Mladí jazdci'!BP17</f>
        <v>0</v>
      </c>
      <c r="BQ124" s="131">
        <f>'Mladí jazdci'!BQ17</f>
        <v>0</v>
      </c>
      <c r="BR124" s="131">
        <f>'Mladí jazdci'!BR17</f>
        <v>0</v>
      </c>
      <c r="BS124" s="131">
        <f>'Mladí jazdci'!BS17</f>
        <v>0</v>
      </c>
      <c r="BT124" s="131">
        <f>'Mladí jazdci'!BT17</f>
        <v>0</v>
      </c>
      <c r="BU124" s="131">
        <f>'Mladí jazdci'!BU17</f>
        <v>0</v>
      </c>
      <c r="BV124" s="131">
        <f>'Mladí jazdci'!BV17</f>
        <v>0</v>
      </c>
      <c r="BW124" s="131">
        <f>'Mladí jazdci'!BW17</f>
        <v>0</v>
      </c>
      <c r="BX124" s="131">
        <f>'Mladí jazdci'!BX17</f>
        <v>0</v>
      </c>
      <c r="BY124" s="131">
        <f>'Mladí jazdci'!BY17</f>
        <v>0</v>
      </c>
      <c r="BZ124" s="131">
        <f>'Mladí jazdci'!BZ17</f>
        <v>0</v>
      </c>
      <c r="CA124" s="131">
        <f>'Mladí jazdci'!CA17</f>
        <v>0</v>
      </c>
      <c r="CB124" s="131">
        <f>'Mladí jazdci'!CB17</f>
        <v>0</v>
      </c>
      <c r="CC124" s="131">
        <f>'Mladí jazdci'!CC17</f>
        <v>0</v>
      </c>
      <c r="CD124" s="131">
        <f>'Mladí jazdci'!CD17</f>
        <v>0</v>
      </c>
      <c r="CE124" s="131">
        <f>'Mladí jazdci'!CE17</f>
        <v>0</v>
      </c>
      <c r="CF124" s="131">
        <f>'Mladí jazdci'!CF17</f>
        <v>0</v>
      </c>
      <c r="CG124" s="131">
        <f>'Mladí jazdci'!CG17</f>
        <v>0</v>
      </c>
      <c r="CH124" s="131">
        <f>'Mladí jazdci'!CH17</f>
        <v>0</v>
      </c>
      <c r="CI124" s="131">
        <f>'Mladí jazdci'!CI17</f>
        <v>0</v>
      </c>
      <c r="CJ124" s="131">
        <f>'Mladí jazdci'!CJ17</f>
        <v>0</v>
      </c>
      <c r="CK124" s="131">
        <f>'Mladí jazdci'!CK17</f>
        <v>0</v>
      </c>
      <c r="CL124" s="131">
        <f>'Mladí jazdci'!CL17</f>
        <v>0</v>
      </c>
      <c r="CM124" s="131">
        <f>'Mladí jazdci'!CM17</f>
        <v>0</v>
      </c>
      <c r="CN124" s="131">
        <f>'Mladí jazdci'!CN17</f>
        <v>0</v>
      </c>
      <c r="CO124" s="131">
        <f>'Mladí jazdci'!CO17</f>
        <v>0</v>
      </c>
      <c r="CP124" s="131">
        <f>'Mladí jazdci'!CP17</f>
        <v>0</v>
      </c>
      <c r="CQ124" s="131">
        <f>'Mladí jazdci'!CQ17</f>
        <v>0</v>
      </c>
      <c r="CR124" s="131">
        <f>'Mladí jazdci'!CR17</f>
        <v>0</v>
      </c>
      <c r="CS124" s="131">
        <f>'Mladí jazdci'!CS17</f>
        <v>0</v>
      </c>
      <c r="CT124" s="131">
        <f>'Mladí jazdci'!CT17</f>
        <v>0</v>
      </c>
      <c r="CU124" s="131">
        <f>'Mladí jazdci'!CU17</f>
        <v>0</v>
      </c>
      <c r="CV124" s="131">
        <f>'Mladí jazdci'!CV17</f>
        <v>0</v>
      </c>
      <c r="CW124" s="131">
        <f>'Mladí jazdci'!CW17</f>
        <v>0</v>
      </c>
      <c r="CX124" s="131">
        <f>'Mladí jazdci'!CX17</f>
        <v>0</v>
      </c>
      <c r="CY124" s="131">
        <f>'Mladí jazdci'!CY17</f>
        <v>0</v>
      </c>
      <c r="CZ124" s="131">
        <f>'Mladí jazdci'!CZ17</f>
        <v>0</v>
      </c>
      <c r="DA124" s="131">
        <f>'Mladí jazdci'!DA17</f>
        <v>0</v>
      </c>
      <c r="DB124" s="131">
        <f>'Mladí jazdci'!DB17</f>
        <v>0</v>
      </c>
      <c r="DC124" s="131">
        <f>'Mladí jazdci'!DC17</f>
        <v>0</v>
      </c>
      <c r="DD124" s="131">
        <f>'Mladí jazdci'!DD17</f>
        <v>0</v>
      </c>
      <c r="DE124" s="131">
        <f>'Mladí jazdci'!DE17</f>
        <v>0</v>
      </c>
      <c r="DF124" s="131">
        <f>'Mladí jazdci'!DF17</f>
        <v>0</v>
      </c>
      <c r="DG124" s="131">
        <f>'Mladí jazdci'!DG17</f>
        <v>0</v>
      </c>
      <c r="DH124" s="131">
        <f>'Mladí jazdci'!DH17</f>
        <v>0</v>
      </c>
      <c r="DI124" s="131">
        <f>'Mladí jazdci'!DI17</f>
        <v>0</v>
      </c>
      <c r="DJ124" s="131">
        <f>'Mladí jazdci'!DJ17</f>
        <v>0</v>
      </c>
      <c r="DK124" s="131">
        <f>'Mladí jazdci'!DK17</f>
        <v>0</v>
      </c>
      <c r="DL124" s="131">
        <f>'Mladí jazdci'!DL17</f>
        <v>0</v>
      </c>
      <c r="DM124" s="131">
        <f>'Mladí jazdci'!DM17</f>
        <v>0</v>
      </c>
      <c r="DN124" s="131">
        <f>'Mladí jazdci'!DN17</f>
        <v>0</v>
      </c>
      <c r="DO124" s="131">
        <f>'Mladí jazdci'!DO17</f>
        <v>0</v>
      </c>
      <c r="DP124" s="131">
        <f>'Mladí jazdci'!DP17</f>
        <v>0</v>
      </c>
      <c r="DQ124" s="131">
        <f>'Mladí jazdci'!DQ17</f>
        <v>0</v>
      </c>
      <c r="DR124" s="131">
        <f>'Mladí jazdci'!DR17</f>
        <v>0</v>
      </c>
      <c r="DS124" s="131">
        <f>'Mladí jazdci'!DS17</f>
        <v>0</v>
      </c>
      <c r="DT124" s="131">
        <f>'Mladí jazdci'!DT17</f>
        <v>0</v>
      </c>
      <c r="DU124" s="131">
        <f>'Mladí jazdci'!DU17</f>
        <v>0</v>
      </c>
      <c r="DV124" s="131">
        <f>'Mladí jazdci'!DV17</f>
        <v>0</v>
      </c>
      <c r="DW124" s="131">
        <f>'Mladí jazdci'!DW17</f>
        <v>0</v>
      </c>
      <c r="DX124" s="131">
        <f>'Mladí jazdci'!DX17</f>
        <v>0</v>
      </c>
      <c r="DY124" s="131">
        <f>'Mladí jazdci'!DY17</f>
        <v>0</v>
      </c>
      <c r="DZ124" s="131">
        <f>'Mladí jazdci'!DZ17</f>
        <v>0</v>
      </c>
      <c r="EA124" s="131">
        <f>'Mladí jazdci'!EA17</f>
        <v>0</v>
      </c>
      <c r="EB124" s="131">
        <f>'Mladí jazdci'!EB17</f>
        <v>0</v>
      </c>
      <c r="EC124" s="131">
        <f>'Mladí jazdci'!EC17</f>
        <v>0</v>
      </c>
      <c r="ED124" s="131">
        <f>'Mladí jazdci'!ED17</f>
        <v>0</v>
      </c>
      <c r="EE124" s="131">
        <f>'Mladí jazdci'!EE17</f>
        <v>0</v>
      </c>
      <c r="EF124" s="131">
        <f>'Mladí jazdci'!EF17</f>
        <v>0</v>
      </c>
      <c r="EG124" s="131">
        <f>'Mladí jazdci'!EG17</f>
        <v>0</v>
      </c>
      <c r="EH124" s="131">
        <f>'Mladí jazdci'!EH17</f>
        <v>0</v>
      </c>
      <c r="EI124" s="131">
        <f>'Mladí jazdci'!EI17</f>
        <v>0</v>
      </c>
      <c r="EJ124" s="131">
        <f>'Mladí jazdci'!EJ17</f>
        <v>0</v>
      </c>
      <c r="EK124" s="131">
        <f>'Mladí jazdci'!EK17</f>
        <v>0</v>
      </c>
      <c r="EL124" s="131">
        <f>'Mladí jazdci'!EL17</f>
        <v>0</v>
      </c>
      <c r="EM124" s="131">
        <f>'Mladí jazdci'!EM17</f>
        <v>0</v>
      </c>
      <c r="EN124" s="131">
        <f>'Mladí jazdci'!EN17</f>
        <v>0</v>
      </c>
      <c r="EO124" s="131">
        <f>'Mladí jazdci'!EO17</f>
        <v>0</v>
      </c>
      <c r="EP124" s="131">
        <f>'Mladí jazdci'!EP17</f>
        <v>0</v>
      </c>
      <c r="EQ124" s="131">
        <f>'Mladí jazdci'!EQ17</f>
        <v>0</v>
      </c>
      <c r="ER124" s="131">
        <f>'Mladí jazdci'!ER17</f>
        <v>0</v>
      </c>
      <c r="ES124" s="131">
        <f>'Mladí jazdci'!ES17</f>
        <v>0</v>
      </c>
      <c r="ET124" s="131">
        <f>'Mladí jazdci'!ET17</f>
        <v>0</v>
      </c>
      <c r="EU124" s="131">
        <f>'Mladí jazdci'!EU17</f>
        <v>0</v>
      </c>
      <c r="EV124" s="131">
        <f>'Mladí jazdci'!EV17</f>
        <v>0</v>
      </c>
      <c r="EW124" s="131">
        <f>'Mladí jazdci'!EW17</f>
        <v>0</v>
      </c>
      <c r="EX124" s="131">
        <f>'Mladí jazdci'!EX17</f>
        <v>0</v>
      </c>
      <c r="EY124" s="131">
        <f>'Mladí jazdci'!EY17</f>
        <v>0</v>
      </c>
      <c r="EZ124" s="131">
        <f>'Mladí jazdci'!EZ17</f>
        <v>0</v>
      </c>
      <c r="FA124" s="131">
        <f>'Mladí jazdci'!FA17</f>
        <v>0</v>
      </c>
      <c r="FB124" s="131">
        <f>'Mladí jazdci'!FB17</f>
        <v>0</v>
      </c>
      <c r="FC124" s="131">
        <f>'Mladí jazdci'!FC17</f>
        <v>0</v>
      </c>
      <c r="FD124" s="131">
        <f>'Mladí jazdci'!FD17</f>
        <v>0</v>
      </c>
      <c r="FE124" s="131">
        <f>'Mladí jazdci'!FE17</f>
        <v>0</v>
      </c>
      <c r="FF124" s="131">
        <f>'Mladí jazdci'!FF17</f>
        <v>0</v>
      </c>
      <c r="FG124" s="131">
        <f>'Mladí jazdci'!FG17</f>
        <v>0</v>
      </c>
      <c r="FH124" s="131">
        <f>'Mladí jazdci'!FH17</f>
        <v>0</v>
      </c>
      <c r="FI124" s="131">
        <f>'Mladí jazdci'!FI17</f>
        <v>0</v>
      </c>
      <c r="FJ124" s="131">
        <f>'Mladí jazdci'!FJ17</f>
        <v>0</v>
      </c>
      <c r="FK124" s="131">
        <f>'Mladí jazdci'!FK17</f>
        <v>0</v>
      </c>
      <c r="FL124" s="131">
        <f>'Mladí jazdci'!FL17</f>
        <v>0</v>
      </c>
      <c r="FM124" s="131">
        <f>'Mladí jazdci'!FM17</f>
        <v>0</v>
      </c>
      <c r="FN124" s="131">
        <f>'Mladí jazdci'!FN17</f>
        <v>0</v>
      </c>
      <c r="FO124" s="131">
        <f>'Mladí jazdci'!FO17</f>
        <v>0</v>
      </c>
      <c r="FP124" s="131">
        <f>'Mladí jazdci'!FP17</f>
        <v>0</v>
      </c>
      <c r="FQ124" s="131">
        <f>'Mladí jazdci'!FQ17</f>
        <v>0</v>
      </c>
      <c r="FR124" s="131">
        <f>'Mladí jazdci'!FR17</f>
        <v>0</v>
      </c>
      <c r="FS124" s="131">
        <f>'Mladí jazdci'!FS17</f>
        <v>0</v>
      </c>
      <c r="FT124" s="131">
        <f>'Mladí jazdci'!FT17</f>
        <v>0</v>
      </c>
      <c r="FU124" s="131">
        <f>'Mladí jazdci'!FU17</f>
        <v>0</v>
      </c>
      <c r="FV124" s="131">
        <f>'Mladí jazdci'!FV17</f>
        <v>0</v>
      </c>
      <c r="FW124" s="131">
        <f>'Mladí jazdci'!FW17</f>
        <v>0</v>
      </c>
      <c r="FX124" s="131">
        <f>'Mladí jazdci'!FX17</f>
        <v>0</v>
      </c>
      <c r="FY124" s="131">
        <f>'Mladí jazdci'!FY17</f>
        <v>0</v>
      </c>
      <c r="FZ124" s="131">
        <f>'Mladí jazdci'!FZ17</f>
        <v>0</v>
      </c>
      <c r="GA124" s="131">
        <f>'Mladí jazdci'!GA17</f>
        <v>0</v>
      </c>
      <c r="GB124" s="131">
        <f>'Mladí jazdci'!GB17</f>
        <v>0</v>
      </c>
      <c r="GC124" s="131">
        <f>'Mladí jazdci'!GC17</f>
        <v>0</v>
      </c>
      <c r="GD124" s="131">
        <f>'Mladí jazdci'!GD17</f>
        <v>0</v>
      </c>
      <c r="GE124" s="131">
        <f>'Mladí jazdci'!GE17</f>
        <v>0</v>
      </c>
      <c r="GF124" s="131">
        <f>'Mladí jazdci'!GF17</f>
        <v>0</v>
      </c>
      <c r="GG124" s="131">
        <f>'Mladí jazdci'!GG17</f>
        <v>0</v>
      </c>
      <c r="GH124" s="131">
        <f>'Mladí jazdci'!GH17</f>
        <v>0</v>
      </c>
      <c r="GI124" s="131">
        <f>'Mladí jazdci'!GI17</f>
        <v>0</v>
      </c>
      <c r="GJ124" s="131">
        <f>'Mladí jazdci'!GJ17</f>
        <v>0</v>
      </c>
      <c r="GK124" s="131">
        <f>'Mladí jazdci'!GK17</f>
        <v>0</v>
      </c>
      <c r="GL124" s="131">
        <f>'Mladí jazdci'!GL17</f>
        <v>0</v>
      </c>
      <c r="GM124" s="131">
        <f>'Mladí jazdci'!GM17</f>
        <v>0</v>
      </c>
      <c r="GN124" s="131">
        <f>'Mladí jazdci'!GN17</f>
        <v>0</v>
      </c>
      <c r="GO124" s="131">
        <f>'Mladí jazdci'!GO17</f>
        <v>0</v>
      </c>
      <c r="GP124" s="131">
        <f>'Mladí jazdci'!GP17</f>
        <v>0</v>
      </c>
      <c r="GQ124" s="131">
        <f>'Mladí jazdci'!GQ17</f>
        <v>0</v>
      </c>
      <c r="GR124" s="131">
        <f>'Mladí jazdci'!GR17</f>
        <v>0</v>
      </c>
      <c r="GS124" s="131">
        <f>'Mladí jazdci'!GS17</f>
        <v>0</v>
      </c>
      <c r="GT124" s="131">
        <f>'Mladí jazdci'!GT17</f>
        <v>0</v>
      </c>
      <c r="GU124" s="131">
        <f>'Mladí jazdci'!GU17</f>
        <v>0</v>
      </c>
      <c r="GV124" s="131">
        <f>'Mladí jazdci'!GV17</f>
        <v>0</v>
      </c>
      <c r="GW124" s="131">
        <f>'Mladí jazdci'!GW17</f>
        <v>0</v>
      </c>
      <c r="GX124" s="131">
        <f>'Mladí jazdci'!GX17</f>
        <v>0</v>
      </c>
      <c r="GY124" s="131">
        <f>'Mladí jazdci'!GY17</f>
        <v>0</v>
      </c>
      <c r="GZ124" s="131">
        <f>'Mladí jazdci'!GZ17</f>
        <v>0</v>
      </c>
      <c r="HA124" s="131">
        <f>'Mladí jazdci'!HA17</f>
        <v>0</v>
      </c>
      <c r="HB124" s="131">
        <f>'Mladí jazdci'!HB17</f>
        <v>0</v>
      </c>
      <c r="HC124" s="131">
        <f>'Mladí jazdci'!HC17</f>
        <v>0</v>
      </c>
      <c r="HD124" s="131">
        <f>'Mladí jazdci'!HD17</f>
        <v>0</v>
      </c>
      <c r="HE124" s="131">
        <f>'Mladí jazdci'!HE17</f>
        <v>0</v>
      </c>
      <c r="HF124" s="131">
        <f>'Mladí jazdci'!HF17</f>
        <v>0</v>
      </c>
      <c r="HG124" s="131">
        <f>'Mladí jazdci'!HG17</f>
        <v>0</v>
      </c>
      <c r="HH124" s="131">
        <f>'Mladí jazdci'!HH17</f>
        <v>0</v>
      </c>
      <c r="HI124" s="131">
        <f>'Mladí jazdci'!HI17</f>
        <v>0</v>
      </c>
      <c r="HJ124" s="131">
        <f>'Mladí jazdci'!HJ17</f>
        <v>0</v>
      </c>
      <c r="HK124" s="131">
        <f>'Mladí jazdci'!HK17</f>
        <v>0</v>
      </c>
      <c r="HL124" s="131">
        <f>'Mladí jazdci'!HL17</f>
        <v>0</v>
      </c>
      <c r="HM124" s="131">
        <f>'Mladí jazdci'!HM17</f>
        <v>0</v>
      </c>
      <c r="HN124" s="131">
        <f>'Mladí jazdci'!HN17</f>
        <v>0</v>
      </c>
      <c r="HO124" s="131">
        <f>'Mladí jazdci'!HO17</f>
        <v>0</v>
      </c>
      <c r="HP124" s="131">
        <f>'Mladí jazdci'!HP17</f>
        <v>0</v>
      </c>
      <c r="HQ124" s="131">
        <f>'Mladí jazdci'!HQ17</f>
        <v>0</v>
      </c>
      <c r="HR124" s="131">
        <f>'Mladí jazdci'!HR17</f>
        <v>0</v>
      </c>
      <c r="HS124" s="131">
        <f>'Mladí jazdci'!HS17</f>
        <v>0</v>
      </c>
      <c r="HT124" s="131">
        <f>'Mladí jazdci'!HT17</f>
        <v>0</v>
      </c>
      <c r="HU124" s="131">
        <f>'Mladí jazdci'!HU17</f>
        <v>0</v>
      </c>
      <c r="HV124" s="131">
        <f>'Mladí jazdci'!HV17</f>
        <v>0</v>
      </c>
      <c r="HW124" s="131">
        <f>'Mladí jazdci'!HW17</f>
        <v>0</v>
      </c>
      <c r="HX124" s="131">
        <f>'Mladí jazdci'!HX17</f>
        <v>0</v>
      </c>
      <c r="HY124" s="131">
        <f>'Mladí jazdci'!HY17</f>
        <v>0</v>
      </c>
      <c r="HZ124" s="131">
        <f>'Mladí jazdci'!HZ17</f>
        <v>0</v>
      </c>
      <c r="IA124" s="131">
        <f>'Mladí jazdci'!IA17</f>
        <v>0</v>
      </c>
      <c r="IB124" s="131">
        <f>'Mladí jazdci'!IB17</f>
        <v>0</v>
      </c>
      <c r="IC124" s="131">
        <f>'Mladí jazdci'!IC17</f>
        <v>0</v>
      </c>
      <c r="ID124" s="131">
        <f>'Mladí jazdci'!ID17</f>
        <v>0</v>
      </c>
      <c r="IE124" s="131">
        <f>'Mladí jazdci'!IE17</f>
        <v>0</v>
      </c>
      <c r="IF124" s="131">
        <f>'Mladí jazdci'!IF17</f>
        <v>0</v>
      </c>
      <c r="IG124" s="131">
        <f>'Mladí jazdci'!IG17</f>
        <v>0</v>
      </c>
      <c r="IH124" s="131">
        <f>'Mladí jazdci'!IH17</f>
        <v>0</v>
      </c>
      <c r="II124" s="131">
        <f>'Mladí jazdci'!II17</f>
        <v>0</v>
      </c>
      <c r="IJ124" s="131">
        <f>'Mladí jazdci'!IJ17</f>
        <v>0</v>
      </c>
      <c r="IK124" s="131">
        <f>'Mladí jazdci'!IK17</f>
        <v>0</v>
      </c>
      <c r="IL124" s="131">
        <f>'Mladí jazdci'!IL17</f>
        <v>0</v>
      </c>
      <c r="IM124" s="131">
        <f>'Mladí jazdci'!IM17</f>
        <v>0</v>
      </c>
      <c r="IN124" s="131">
        <f>'Mladí jazdci'!IN17</f>
        <v>0</v>
      </c>
      <c r="IO124" s="131">
        <f>'Mladí jazdci'!IO17</f>
        <v>0</v>
      </c>
      <c r="IP124" s="131">
        <f>'Mladí jazdci'!IP17</f>
        <v>0</v>
      </c>
      <c r="IQ124" s="131">
        <f>'Mladí jazdci'!IQ17</f>
        <v>0</v>
      </c>
      <c r="IR124" s="131">
        <f>'Mladí jazdci'!IR17</f>
        <v>0</v>
      </c>
      <c r="IS124" s="131">
        <f>'Mladí jazdci'!IS17</f>
        <v>0</v>
      </c>
      <c r="IT124" s="131">
        <f>'Mladí jazdci'!IT17</f>
        <v>0</v>
      </c>
      <c r="IU124" s="131">
        <f>'Mladí jazdci'!IU17</f>
        <v>0</v>
      </c>
      <c r="IV124" s="131">
        <f>'Mladí jazdci'!IV17</f>
        <v>0</v>
      </c>
      <c r="IW124" s="131">
        <f>'Mladí jazdci'!IW17</f>
        <v>0</v>
      </c>
      <c r="IX124" s="131">
        <f>'Mladí jazdci'!IX17</f>
        <v>0</v>
      </c>
      <c r="IY124" s="131">
        <f>'Mladí jazdci'!IY17</f>
        <v>0</v>
      </c>
      <c r="IZ124" s="131">
        <f>'Mladí jazdci'!IZ17</f>
        <v>0</v>
      </c>
      <c r="JA124" s="131">
        <f>'Mladí jazdci'!JA17</f>
        <v>0</v>
      </c>
      <c r="JB124" s="131">
        <f>'Mladí jazdci'!JB17</f>
        <v>0</v>
      </c>
      <c r="JC124" s="131">
        <f>'Mladí jazdci'!JC17</f>
        <v>0</v>
      </c>
      <c r="JD124" s="131">
        <f>'Mladí jazdci'!JD17</f>
        <v>0</v>
      </c>
      <c r="JE124" s="131">
        <f>'Mladí jazdci'!JE17</f>
        <v>0</v>
      </c>
      <c r="JF124" s="131">
        <f>'Mladí jazdci'!JF17</f>
        <v>0</v>
      </c>
      <c r="JG124" s="131">
        <f>'Mladí jazdci'!JG17</f>
        <v>0</v>
      </c>
      <c r="JH124" s="131">
        <f>'Mladí jazdci'!JH17</f>
        <v>0</v>
      </c>
      <c r="JI124" s="131">
        <f>'Mladí jazdci'!JI17</f>
        <v>0</v>
      </c>
      <c r="JJ124" s="131">
        <f>'Mladí jazdci'!JJ17</f>
        <v>0</v>
      </c>
      <c r="JK124" s="131">
        <f>'Mladí jazdci'!JK17</f>
        <v>0</v>
      </c>
      <c r="JL124" s="131">
        <f>'Mladí jazdci'!JL17</f>
        <v>0</v>
      </c>
      <c r="JM124" s="131">
        <f>'Mladí jazdci'!JM17</f>
        <v>0</v>
      </c>
      <c r="JN124" s="131">
        <f>'Mladí jazdci'!JN17</f>
        <v>0</v>
      </c>
      <c r="JO124" s="131">
        <f>'Mladí jazdci'!JO17</f>
        <v>0</v>
      </c>
      <c r="JP124" s="131">
        <f>'Mladí jazdci'!JP17</f>
        <v>0</v>
      </c>
      <c r="JQ124" s="131">
        <f>'Mladí jazdci'!JQ17</f>
        <v>0</v>
      </c>
      <c r="JR124" s="131">
        <f>'Mladí jazdci'!JR17</f>
        <v>0</v>
      </c>
      <c r="JS124" s="131">
        <f>'Mladí jazdci'!JS17</f>
        <v>0</v>
      </c>
      <c r="JT124" s="131">
        <f>'Mladí jazdci'!JT17</f>
        <v>0</v>
      </c>
      <c r="JU124" s="131">
        <f>'Mladí jazdci'!JU17</f>
        <v>0</v>
      </c>
      <c r="JV124" s="131">
        <f>'Mladí jazdci'!JV17</f>
        <v>0</v>
      </c>
      <c r="JW124" s="131">
        <f>'Mladí jazdci'!JW17</f>
        <v>0</v>
      </c>
      <c r="JX124" s="131">
        <f>'Mladí jazdci'!JX17</f>
        <v>0</v>
      </c>
      <c r="JY124" s="131">
        <f>'Mladí jazdci'!JY17</f>
        <v>0</v>
      </c>
      <c r="JZ124" s="131">
        <f>'Mladí jazdci'!JZ17</f>
        <v>0</v>
      </c>
      <c r="KA124" s="131">
        <f>'Mladí jazdci'!KA17</f>
        <v>0</v>
      </c>
      <c r="KB124" s="131">
        <f>'Mladí jazdci'!KB17</f>
        <v>0</v>
      </c>
      <c r="KC124" s="131">
        <f>'Mladí jazdci'!KC17</f>
        <v>0</v>
      </c>
      <c r="KD124" s="131">
        <f>'Mladí jazdci'!KD17</f>
        <v>0</v>
      </c>
      <c r="KE124" s="131">
        <f>'Mladí jazdci'!KE17</f>
        <v>0</v>
      </c>
      <c r="KF124" s="131">
        <f>'Mladí jazdci'!KF17</f>
        <v>0</v>
      </c>
      <c r="KG124" s="131">
        <f>'Mladí jazdci'!KG17</f>
        <v>0</v>
      </c>
      <c r="KH124" s="131">
        <f>'Mladí jazdci'!KH17</f>
        <v>0</v>
      </c>
      <c r="KI124" s="131">
        <f>'Mladí jazdci'!KI17</f>
        <v>0</v>
      </c>
      <c r="KJ124" s="131">
        <f>'Mladí jazdci'!KJ17</f>
        <v>0</v>
      </c>
      <c r="KK124" s="131">
        <f>'Mladí jazdci'!KK17</f>
        <v>0</v>
      </c>
      <c r="KL124" s="131">
        <f>'Mladí jazdci'!KL17</f>
        <v>0</v>
      </c>
      <c r="KM124" s="131">
        <f>'Mladí jazdci'!KM17</f>
        <v>0</v>
      </c>
      <c r="KN124" s="131">
        <f>'Mladí jazdci'!KN17</f>
        <v>0</v>
      </c>
      <c r="KO124" s="131">
        <f>'Mladí jazdci'!KO17</f>
        <v>0</v>
      </c>
      <c r="KP124" s="131">
        <f>'Mladí jazdci'!KP17</f>
        <v>0</v>
      </c>
      <c r="KQ124" s="131">
        <f>'Mladí jazdci'!KQ17</f>
        <v>0</v>
      </c>
      <c r="KR124" s="131">
        <f>'Mladí jazdci'!KR17</f>
        <v>0</v>
      </c>
      <c r="KS124" s="131">
        <f>'Mladí jazdci'!KS17</f>
        <v>0</v>
      </c>
      <c r="KT124" s="131">
        <f>'Mladí jazdci'!KT17</f>
        <v>0</v>
      </c>
      <c r="KU124" s="131">
        <f>'Mladí jazdci'!KU17</f>
        <v>0</v>
      </c>
      <c r="KV124" s="131">
        <f>'Mladí jazdci'!KV17</f>
        <v>0</v>
      </c>
      <c r="KW124" s="131">
        <f>'Mladí jazdci'!KW17</f>
        <v>0</v>
      </c>
      <c r="KX124" s="131">
        <f>'Mladí jazdci'!KX17</f>
        <v>0</v>
      </c>
      <c r="KY124" s="131">
        <f>'Mladí jazdci'!KY17</f>
        <v>0</v>
      </c>
      <c r="KZ124" s="131">
        <f>'Mladí jazdci'!KZ17</f>
        <v>0</v>
      </c>
      <c r="LA124" s="131">
        <f>'Mladí jazdci'!LA17</f>
        <v>0</v>
      </c>
      <c r="LB124" s="131">
        <f>'Mladí jazdci'!LB17</f>
        <v>0</v>
      </c>
      <c r="LC124" s="131">
        <f>'Mladí jazdci'!LC17</f>
        <v>0</v>
      </c>
      <c r="LD124" s="131">
        <f>'Mladí jazdci'!LD17</f>
        <v>0</v>
      </c>
      <c r="LE124" s="131">
        <f>'Mladí jazdci'!LE17</f>
        <v>0</v>
      </c>
      <c r="LF124" s="131">
        <f>'Mladí jazdci'!LF17</f>
        <v>0</v>
      </c>
      <c r="LG124" s="131">
        <f>'Mladí jazdci'!LG17</f>
        <v>0</v>
      </c>
      <c r="LH124" s="131">
        <f>'Mladí jazdci'!LH17</f>
        <v>0</v>
      </c>
      <c r="LI124" s="131">
        <f>'Mladí jazdci'!LI17</f>
        <v>0</v>
      </c>
      <c r="LJ124" s="131">
        <f>'Mladí jazdci'!LJ17</f>
        <v>0</v>
      </c>
      <c r="LK124" s="131">
        <f>'Mladí jazdci'!LK17</f>
        <v>0</v>
      </c>
      <c r="LL124" s="131">
        <f>'Mladí jazdci'!LL17</f>
        <v>0</v>
      </c>
      <c r="LM124" s="131">
        <f>'Mladí jazdci'!LM17</f>
        <v>0</v>
      </c>
      <c r="LN124" s="131">
        <f>'Mladí jazdci'!LN17</f>
        <v>0</v>
      </c>
      <c r="LO124" s="131">
        <f>'Mladí jazdci'!LO17</f>
        <v>0</v>
      </c>
      <c r="LP124" s="131">
        <f>'Mladí jazdci'!LP17</f>
        <v>0</v>
      </c>
      <c r="LQ124" s="131">
        <f>'Mladí jazdci'!LQ17</f>
        <v>0</v>
      </c>
      <c r="LR124" s="131">
        <f>'Mladí jazdci'!LR17</f>
        <v>0</v>
      </c>
      <c r="LS124" s="131">
        <f>'Mladí jazdci'!LS17</f>
        <v>0</v>
      </c>
      <c r="LT124" s="131">
        <f>'Mladí jazdci'!LT17</f>
        <v>0</v>
      </c>
      <c r="LU124" s="131">
        <f>'Mladí jazdci'!LU17</f>
        <v>0</v>
      </c>
      <c r="LV124" s="131">
        <f>'Mladí jazdci'!LV17</f>
        <v>0</v>
      </c>
      <c r="LW124" s="131">
        <f>'Mladí jazdci'!LW17</f>
        <v>0</v>
      </c>
      <c r="LX124" s="131">
        <f>'Mladí jazdci'!LX17</f>
        <v>0</v>
      </c>
      <c r="LY124" s="131">
        <f>'Mladí jazdci'!LY17</f>
        <v>0</v>
      </c>
      <c r="LZ124" s="131">
        <f>'Mladí jazdci'!LZ17</f>
        <v>0</v>
      </c>
      <c r="MA124" s="131">
        <f>'Mladí jazdci'!MA17</f>
        <v>0</v>
      </c>
      <c r="MB124" s="131">
        <f>'Mladí jazdci'!MB17</f>
        <v>0</v>
      </c>
      <c r="MC124" s="131">
        <f>'Mladí jazdci'!MC17</f>
        <v>0</v>
      </c>
      <c r="MD124" s="131">
        <f>'Mladí jazdci'!MD17</f>
        <v>0</v>
      </c>
      <c r="ME124" s="131">
        <f>'Mladí jazdci'!ME17</f>
        <v>0</v>
      </c>
    </row>
    <row r="125" spans="1:343" s="1" customFormat="1" ht="19.5" customHeight="1" x14ac:dyDescent="0.2">
      <c r="A125" s="12">
        <v>106</v>
      </c>
      <c r="B125" s="11" t="s">
        <v>97</v>
      </c>
      <c r="C125" s="1">
        <v>10119</v>
      </c>
      <c r="D125" s="1">
        <v>2013</v>
      </c>
      <c r="E125" t="s">
        <v>96</v>
      </c>
      <c r="F125" s="1">
        <v>5267</v>
      </c>
      <c r="G125" s="1" t="s">
        <v>222</v>
      </c>
      <c r="H125" s="4" t="s">
        <v>98</v>
      </c>
      <c r="I125" s="1">
        <f t="shared" si="11"/>
        <v>4</v>
      </c>
      <c r="J125" s="12">
        <f>Tabuľka3[[#This Row],[Stĺpec9]]</f>
        <v>4</v>
      </c>
      <c r="K125" s="131">
        <f>Seniori!K85</f>
        <v>0</v>
      </c>
      <c r="L125" s="131">
        <f>Seniori!L85</f>
        <v>0</v>
      </c>
      <c r="M125" s="131">
        <f>Seniori!M85</f>
        <v>0</v>
      </c>
      <c r="N125" s="131">
        <f>Seniori!N85</f>
        <v>0</v>
      </c>
      <c r="O125" s="131">
        <f>Seniori!O85</f>
        <v>0</v>
      </c>
      <c r="P125" s="131">
        <f>Seniori!P85</f>
        <v>0</v>
      </c>
      <c r="Q125" s="131">
        <f>Seniori!Q85</f>
        <v>0</v>
      </c>
      <c r="R125" s="131">
        <f>Seniori!R85</f>
        <v>0</v>
      </c>
      <c r="S125" s="131">
        <f>Seniori!S85</f>
        <v>0</v>
      </c>
      <c r="T125" s="131">
        <f>Seniori!T85</f>
        <v>0</v>
      </c>
      <c r="U125" s="131">
        <f>Seniori!U85</f>
        <v>0</v>
      </c>
      <c r="V125" s="131">
        <f>Seniori!V85</f>
        <v>0</v>
      </c>
      <c r="W125" s="131">
        <f>Seniori!W85</f>
        <v>0</v>
      </c>
      <c r="X125" s="131">
        <f>Seniori!X85</f>
        <v>0</v>
      </c>
      <c r="Y125" s="131">
        <f>Seniori!Y85</f>
        <v>0</v>
      </c>
      <c r="Z125" s="131">
        <f>Seniori!Z85</f>
        <v>0</v>
      </c>
      <c r="AA125" s="131">
        <f>Seniori!AA85</f>
        <v>0</v>
      </c>
      <c r="AB125" s="131">
        <f>Seniori!AB85</f>
        <v>0</v>
      </c>
      <c r="AC125" s="131">
        <f>Seniori!AC85</f>
        <v>0</v>
      </c>
      <c r="AD125" s="131">
        <f>Seniori!AD85</f>
        <v>0</v>
      </c>
      <c r="AE125" s="131">
        <f>Seniori!AE85</f>
        <v>0</v>
      </c>
      <c r="AF125" s="131">
        <f>Seniori!AF85</f>
        <v>0</v>
      </c>
      <c r="AG125" s="131">
        <f>Seniori!AG85</f>
        <v>0</v>
      </c>
      <c r="AH125" s="131">
        <f>Seniori!AH85</f>
        <v>0</v>
      </c>
      <c r="AI125" s="131">
        <f>Seniori!AI85</f>
        <v>0</v>
      </c>
      <c r="AJ125" s="131">
        <f>Seniori!AJ85</f>
        <v>0</v>
      </c>
      <c r="AK125" s="131">
        <f>Seniori!AK85</f>
        <v>0</v>
      </c>
      <c r="AL125" s="131">
        <f>Seniori!AL85</f>
        <v>0</v>
      </c>
      <c r="AM125" s="131">
        <f>Seniori!AM85</f>
        <v>0</v>
      </c>
      <c r="AN125" s="131">
        <f>Seniori!AN85</f>
        <v>0</v>
      </c>
      <c r="AO125" s="131">
        <f>Seniori!AO85</f>
        <v>0</v>
      </c>
      <c r="AP125" s="131">
        <f>Seniori!AP85</f>
        <v>0</v>
      </c>
      <c r="AQ125" s="131">
        <f>Seniori!AQ85</f>
        <v>0</v>
      </c>
      <c r="AR125" s="131">
        <f>Seniori!AR85</f>
        <v>0</v>
      </c>
      <c r="AS125" s="131">
        <f>Seniori!AS85</f>
        <v>0</v>
      </c>
      <c r="AT125" s="131">
        <f>Seniori!AT85</f>
        <v>0</v>
      </c>
      <c r="AU125" s="131">
        <f>Seniori!AU85</f>
        <v>0</v>
      </c>
      <c r="AV125" s="131">
        <f>Seniori!AV85</f>
        <v>0</v>
      </c>
      <c r="AW125" s="131">
        <f>Seniori!AW85</f>
        <v>0</v>
      </c>
      <c r="AX125" s="131">
        <f>Seniori!AX85</f>
        <v>0</v>
      </c>
      <c r="AY125" s="131">
        <f>Seniori!AY85</f>
        <v>0</v>
      </c>
      <c r="AZ125" s="131">
        <f>Seniori!AZ85</f>
        <v>0</v>
      </c>
      <c r="BA125" s="131">
        <f>Seniori!BA85</f>
        <v>0</v>
      </c>
      <c r="BB125" s="131">
        <f>Seniori!BB85</f>
        <v>0</v>
      </c>
      <c r="BC125" s="131">
        <f>Seniori!BC85</f>
        <v>0</v>
      </c>
      <c r="BD125" s="131">
        <f>Seniori!BD85</f>
        <v>0</v>
      </c>
      <c r="BE125" s="131">
        <f>Seniori!BE85</f>
        <v>0</v>
      </c>
      <c r="BF125" s="131">
        <f>Seniori!BF85</f>
        <v>0</v>
      </c>
      <c r="BG125" s="131">
        <f>Seniori!BG85</f>
        <v>0</v>
      </c>
      <c r="BH125" s="131">
        <f>Seniori!BH85</f>
        <v>0</v>
      </c>
      <c r="BI125" s="131">
        <f>Seniori!BI85</f>
        <v>0</v>
      </c>
      <c r="BJ125" s="131">
        <f>Seniori!BJ85</f>
        <v>0</v>
      </c>
      <c r="BK125" s="131">
        <f>Seniori!BK85</f>
        <v>0</v>
      </c>
      <c r="BL125" s="131">
        <f>Seniori!BL85</f>
        <v>0</v>
      </c>
      <c r="BM125" s="131">
        <f>Seniori!BM85</f>
        <v>0</v>
      </c>
      <c r="BN125" s="131">
        <f>Seniori!BN85</f>
        <v>0</v>
      </c>
      <c r="BO125" s="131">
        <f>Seniori!BO85</f>
        <v>0</v>
      </c>
      <c r="BP125" s="131">
        <f>Seniori!BP85</f>
        <v>0</v>
      </c>
      <c r="BQ125" s="131">
        <f>Seniori!BQ85</f>
        <v>0</v>
      </c>
      <c r="BR125" s="131">
        <f>Seniori!BR85</f>
        <v>0</v>
      </c>
      <c r="BS125" s="131">
        <f>Seniori!BS85</f>
        <v>0</v>
      </c>
      <c r="BT125" s="131">
        <f>Seniori!BT85</f>
        <v>0</v>
      </c>
      <c r="BU125" s="131">
        <f>Seniori!BU85</f>
        <v>0</v>
      </c>
      <c r="BV125" s="131">
        <f>Seniori!BV85</f>
        <v>0</v>
      </c>
      <c r="BW125" s="131">
        <f>Seniori!BW85</f>
        <v>0</v>
      </c>
      <c r="BX125" s="131">
        <f>Seniori!BX85</f>
        <v>0</v>
      </c>
      <c r="BY125" s="131">
        <f>Seniori!BY85</f>
        <v>0</v>
      </c>
      <c r="BZ125" s="131">
        <f>Seniori!BZ85</f>
        <v>0</v>
      </c>
      <c r="CA125" s="131">
        <f>Seniori!CA85</f>
        <v>0</v>
      </c>
      <c r="CB125" s="131">
        <f>Seniori!CB85</f>
        <v>0</v>
      </c>
      <c r="CC125" s="131">
        <f>Seniori!CC85</f>
        <v>0</v>
      </c>
      <c r="CD125" s="131">
        <f>Seniori!CD85</f>
        <v>0</v>
      </c>
      <c r="CE125" s="131">
        <f>Seniori!CE85</f>
        <v>0</v>
      </c>
      <c r="CF125" s="131">
        <f>Seniori!CF85</f>
        <v>0</v>
      </c>
      <c r="CG125" s="131">
        <f>Seniori!CG85</f>
        <v>0</v>
      </c>
      <c r="CH125" s="131">
        <f>Seniori!CH85</f>
        <v>0</v>
      </c>
      <c r="CI125" s="131">
        <f>Seniori!CI85</f>
        <v>0</v>
      </c>
      <c r="CJ125" s="131">
        <f>Seniori!CJ85</f>
        <v>0</v>
      </c>
      <c r="CK125" s="131">
        <f>Seniori!CK85</f>
        <v>0</v>
      </c>
      <c r="CL125" s="131">
        <f>Seniori!CL85</f>
        <v>0</v>
      </c>
      <c r="CM125" s="131">
        <f>Seniori!CM85</f>
        <v>0</v>
      </c>
      <c r="CN125" s="131">
        <f>Seniori!CN85</f>
        <v>0</v>
      </c>
      <c r="CO125" s="131">
        <f>Seniori!CO85</f>
        <v>2</v>
      </c>
      <c r="CP125" s="131">
        <f>Seniori!CP85</f>
        <v>2</v>
      </c>
      <c r="CQ125" s="131">
        <f>Seniori!CQ85</f>
        <v>0</v>
      </c>
      <c r="CR125" s="131">
        <f>Seniori!CR85</f>
        <v>0</v>
      </c>
      <c r="CS125" s="131">
        <f>Seniori!CS85</f>
        <v>0</v>
      </c>
      <c r="CT125" s="131">
        <f>Seniori!CT85</f>
        <v>0</v>
      </c>
      <c r="CU125" s="131">
        <f>Seniori!CU85</f>
        <v>0</v>
      </c>
      <c r="CV125" s="131">
        <f>Seniori!CV85</f>
        <v>0</v>
      </c>
      <c r="CW125" s="131">
        <f>Seniori!CW85</f>
        <v>0</v>
      </c>
      <c r="CX125" s="131">
        <f>Seniori!CX85</f>
        <v>0</v>
      </c>
      <c r="CY125" s="131">
        <f>Seniori!CY85</f>
        <v>0</v>
      </c>
      <c r="CZ125" s="131">
        <f>Seniori!CZ85</f>
        <v>0</v>
      </c>
      <c r="DA125" s="131">
        <f>Seniori!DA85</f>
        <v>0</v>
      </c>
      <c r="DB125" s="131">
        <f>Seniori!DB85</f>
        <v>0</v>
      </c>
      <c r="DC125" s="131">
        <f>Seniori!DC85</f>
        <v>0</v>
      </c>
      <c r="DD125" s="131">
        <f>Seniori!DD85</f>
        <v>0</v>
      </c>
      <c r="DE125" s="131">
        <f>Seniori!DE85</f>
        <v>0</v>
      </c>
      <c r="DF125" s="131">
        <f>Seniori!DF85</f>
        <v>0</v>
      </c>
      <c r="DG125" s="131">
        <f>Seniori!DG85</f>
        <v>0</v>
      </c>
      <c r="DH125" s="131">
        <f>Seniori!DH85</f>
        <v>0</v>
      </c>
      <c r="DI125" s="131">
        <f>Seniori!DI85</f>
        <v>0</v>
      </c>
      <c r="DJ125" s="131">
        <f>Seniori!DJ85</f>
        <v>0</v>
      </c>
      <c r="DK125" s="131">
        <f>Seniori!DK85</f>
        <v>0</v>
      </c>
      <c r="DL125" s="131">
        <f>Seniori!DL85</f>
        <v>0</v>
      </c>
      <c r="DM125" s="131">
        <f>Seniori!DM85</f>
        <v>0</v>
      </c>
      <c r="DN125" s="131">
        <f>Seniori!DN85</f>
        <v>0</v>
      </c>
      <c r="DO125" s="131">
        <f>Seniori!DO85</f>
        <v>0</v>
      </c>
      <c r="DP125" s="131">
        <f>Seniori!DP85</f>
        <v>0</v>
      </c>
      <c r="DQ125" s="131">
        <f>Seniori!DQ85</f>
        <v>0</v>
      </c>
      <c r="DR125" s="131">
        <f>Seniori!DR85</f>
        <v>0</v>
      </c>
      <c r="DS125" s="131">
        <f>Seniori!DS85</f>
        <v>0</v>
      </c>
      <c r="DT125" s="131">
        <f>Seniori!DT85</f>
        <v>0</v>
      </c>
      <c r="DU125" s="131">
        <f>Seniori!DU85</f>
        <v>0</v>
      </c>
      <c r="DV125" s="131">
        <f>Seniori!DV85</f>
        <v>0</v>
      </c>
      <c r="DW125" s="131">
        <f>Seniori!DW85</f>
        <v>0</v>
      </c>
      <c r="DX125" s="131">
        <f>Seniori!DX85</f>
        <v>0</v>
      </c>
      <c r="DY125" s="131">
        <f>Seniori!DY85</f>
        <v>0</v>
      </c>
      <c r="DZ125" s="131">
        <f>Seniori!DZ85</f>
        <v>0</v>
      </c>
      <c r="EA125" s="131">
        <f>Seniori!EA85</f>
        <v>0</v>
      </c>
      <c r="EB125" s="131">
        <f>Seniori!EB85</f>
        <v>0</v>
      </c>
      <c r="EC125" s="131">
        <f>Seniori!EC85</f>
        <v>0</v>
      </c>
      <c r="ED125" s="131">
        <f>Seniori!ED85</f>
        <v>0</v>
      </c>
      <c r="EE125" s="131">
        <f>Seniori!EE85</f>
        <v>0</v>
      </c>
      <c r="EF125" s="131">
        <f>Seniori!EF85</f>
        <v>0</v>
      </c>
      <c r="EG125" s="131">
        <f>Seniori!EG85</f>
        <v>0</v>
      </c>
      <c r="EH125" s="131">
        <f>Seniori!EH85</f>
        <v>0</v>
      </c>
      <c r="EI125" s="131">
        <f>Seniori!EI85</f>
        <v>0</v>
      </c>
      <c r="EJ125" s="131">
        <f>Seniori!EJ85</f>
        <v>0</v>
      </c>
      <c r="EK125" s="131">
        <f>Seniori!EK85</f>
        <v>0</v>
      </c>
      <c r="EL125" s="131">
        <f>Seniori!EL85</f>
        <v>0</v>
      </c>
      <c r="EM125" s="131">
        <f>Seniori!EM85</f>
        <v>0</v>
      </c>
      <c r="EN125" s="131">
        <f>Seniori!EN85</f>
        <v>0</v>
      </c>
      <c r="EO125" s="131">
        <f>Seniori!EO85</f>
        <v>0</v>
      </c>
      <c r="EP125" s="131">
        <f>Seniori!EP85</f>
        <v>0</v>
      </c>
      <c r="EQ125" s="131">
        <f>Seniori!EQ85</f>
        <v>0</v>
      </c>
      <c r="ER125" s="131">
        <f>Seniori!ER85</f>
        <v>0</v>
      </c>
      <c r="ES125" s="131">
        <f>Seniori!ES85</f>
        <v>0</v>
      </c>
      <c r="ET125" s="131">
        <f>Seniori!ET85</f>
        <v>0</v>
      </c>
      <c r="EU125" s="131">
        <f>Seniori!EU85</f>
        <v>0</v>
      </c>
      <c r="EV125" s="131">
        <f>Seniori!EV85</f>
        <v>0</v>
      </c>
      <c r="EW125" s="131">
        <f>Seniori!EW85</f>
        <v>0</v>
      </c>
      <c r="EX125" s="131">
        <f>Seniori!EX85</f>
        <v>0</v>
      </c>
      <c r="EY125" s="131">
        <f>Seniori!EY85</f>
        <v>0</v>
      </c>
      <c r="EZ125" s="131">
        <f>Seniori!EZ85</f>
        <v>0</v>
      </c>
      <c r="FA125" s="131">
        <f>Seniori!FA85</f>
        <v>0</v>
      </c>
      <c r="FB125" s="131">
        <f>Seniori!FB85</f>
        <v>0</v>
      </c>
      <c r="FC125" s="131">
        <f>Seniori!FC85</f>
        <v>0</v>
      </c>
      <c r="FD125" s="131">
        <f>Seniori!FD85</f>
        <v>0</v>
      </c>
      <c r="FE125" s="131">
        <f>Seniori!FE85</f>
        <v>0</v>
      </c>
      <c r="FF125" s="131">
        <f>Seniori!FF85</f>
        <v>0</v>
      </c>
      <c r="FG125" s="131">
        <f>Seniori!FG85</f>
        <v>0</v>
      </c>
      <c r="FH125" s="131">
        <f>Seniori!FH85</f>
        <v>0</v>
      </c>
      <c r="FI125" s="131">
        <f>Seniori!FI85</f>
        <v>0</v>
      </c>
      <c r="FJ125" s="131">
        <f>Seniori!FJ85</f>
        <v>0</v>
      </c>
      <c r="FK125" s="131">
        <f>Seniori!FK85</f>
        <v>0</v>
      </c>
      <c r="FL125" s="131">
        <f>Seniori!FL85</f>
        <v>0</v>
      </c>
      <c r="FM125" s="131">
        <f>Seniori!FM85</f>
        <v>0</v>
      </c>
      <c r="FN125" s="131">
        <f>Seniori!FN85</f>
        <v>0</v>
      </c>
      <c r="FO125" s="131">
        <f>Seniori!FO85</f>
        <v>0</v>
      </c>
      <c r="FP125" s="131">
        <f>Seniori!FP85</f>
        <v>0</v>
      </c>
      <c r="FQ125" s="131">
        <f>Seniori!FQ85</f>
        <v>0</v>
      </c>
      <c r="FR125" s="131">
        <f>Seniori!FR85</f>
        <v>0</v>
      </c>
      <c r="FS125" s="131">
        <f>Seniori!FS85</f>
        <v>0</v>
      </c>
      <c r="FT125" s="131">
        <f>Seniori!FT85</f>
        <v>0</v>
      </c>
      <c r="FU125" s="131">
        <f>Seniori!FU85</f>
        <v>0</v>
      </c>
      <c r="FV125" s="131">
        <f>Seniori!FV85</f>
        <v>0</v>
      </c>
      <c r="FW125" s="131">
        <f>Seniori!FW85</f>
        <v>0</v>
      </c>
      <c r="FX125" s="131">
        <f>Seniori!FX85</f>
        <v>0</v>
      </c>
      <c r="FY125" s="131">
        <f>Seniori!FY85</f>
        <v>0</v>
      </c>
      <c r="FZ125" s="131">
        <f>Seniori!FZ85</f>
        <v>0</v>
      </c>
      <c r="GA125" s="131">
        <f>Seniori!GA85</f>
        <v>0</v>
      </c>
      <c r="GB125" s="131">
        <f>Seniori!GB85</f>
        <v>0</v>
      </c>
      <c r="GC125" s="131">
        <f>Seniori!GC85</f>
        <v>0</v>
      </c>
      <c r="GD125" s="131">
        <f>Seniori!GD85</f>
        <v>0</v>
      </c>
      <c r="GE125" s="131">
        <f>Seniori!GE85</f>
        <v>0</v>
      </c>
      <c r="GF125" s="131">
        <f>Seniori!GF85</f>
        <v>0</v>
      </c>
      <c r="GG125" s="131">
        <f>Seniori!GG85</f>
        <v>0</v>
      </c>
      <c r="GH125" s="131">
        <f>Seniori!GH85</f>
        <v>0</v>
      </c>
      <c r="GI125" s="131">
        <f>Seniori!GI85</f>
        <v>0</v>
      </c>
      <c r="GJ125" s="131">
        <f>Seniori!GJ85</f>
        <v>0</v>
      </c>
      <c r="GK125" s="131">
        <f>Seniori!GK85</f>
        <v>0</v>
      </c>
      <c r="GL125" s="131">
        <f>Seniori!GL85</f>
        <v>0</v>
      </c>
      <c r="GM125" s="131">
        <f>Seniori!GM85</f>
        <v>0</v>
      </c>
      <c r="GN125" s="131">
        <f>Seniori!GN85</f>
        <v>0</v>
      </c>
      <c r="GO125" s="131">
        <f>Seniori!GO85</f>
        <v>0</v>
      </c>
      <c r="GP125" s="131">
        <f>Seniori!GP85</f>
        <v>0</v>
      </c>
      <c r="GQ125" s="131">
        <f>Seniori!GQ85</f>
        <v>0</v>
      </c>
      <c r="GR125" s="131">
        <f>Seniori!GR85</f>
        <v>0</v>
      </c>
      <c r="GS125" s="131">
        <f>Seniori!GS85</f>
        <v>0</v>
      </c>
      <c r="GT125" s="131">
        <f>Seniori!GT85</f>
        <v>0</v>
      </c>
      <c r="GU125" s="131">
        <f>Seniori!GU85</f>
        <v>0</v>
      </c>
      <c r="GV125" s="131">
        <f>Seniori!GV85</f>
        <v>0</v>
      </c>
      <c r="GW125" s="131">
        <f>Seniori!GW85</f>
        <v>0</v>
      </c>
      <c r="GX125" s="131">
        <f>Seniori!GX85</f>
        <v>0</v>
      </c>
      <c r="GY125" s="131">
        <f>Seniori!GY85</f>
        <v>0</v>
      </c>
      <c r="GZ125" s="131">
        <f>Seniori!GZ85</f>
        <v>0</v>
      </c>
      <c r="HA125" s="131">
        <f>Seniori!HA85</f>
        <v>0</v>
      </c>
      <c r="HB125" s="131">
        <f>Seniori!HB85</f>
        <v>0</v>
      </c>
      <c r="HC125" s="131">
        <f>Seniori!HC85</f>
        <v>0</v>
      </c>
      <c r="HD125" s="131">
        <f>Seniori!HD85</f>
        <v>0</v>
      </c>
      <c r="HE125" s="131">
        <f>Seniori!HE85</f>
        <v>0</v>
      </c>
      <c r="HF125" s="131">
        <f>Seniori!HF85</f>
        <v>0</v>
      </c>
      <c r="HG125" s="131">
        <f>Seniori!HG85</f>
        <v>0</v>
      </c>
      <c r="HH125" s="131">
        <f>Seniori!HH85</f>
        <v>0</v>
      </c>
      <c r="HI125" s="131">
        <f>Seniori!HI85</f>
        <v>0</v>
      </c>
      <c r="HJ125" s="131">
        <f>Seniori!HJ85</f>
        <v>0</v>
      </c>
      <c r="HK125" s="131">
        <f>Seniori!HK85</f>
        <v>0</v>
      </c>
      <c r="HL125" s="131">
        <f>Seniori!HL85</f>
        <v>0</v>
      </c>
      <c r="HM125" s="131">
        <f>Seniori!HM85</f>
        <v>0</v>
      </c>
      <c r="HN125" s="131">
        <f>Seniori!HN85</f>
        <v>0</v>
      </c>
      <c r="HO125" s="131">
        <f>Seniori!HO85</f>
        <v>0</v>
      </c>
      <c r="HP125" s="131">
        <f>Seniori!HP85</f>
        <v>0</v>
      </c>
      <c r="HQ125" s="131">
        <f>Seniori!HQ85</f>
        <v>0</v>
      </c>
      <c r="HR125" s="131">
        <f>Seniori!HR85</f>
        <v>0</v>
      </c>
      <c r="HS125" s="131">
        <f>Seniori!HS85</f>
        <v>0</v>
      </c>
      <c r="HT125" s="131">
        <f>Seniori!HT85</f>
        <v>0</v>
      </c>
      <c r="HU125" s="131">
        <f>Seniori!HU85</f>
        <v>0</v>
      </c>
      <c r="HV125" s="131">
        <f>Seniori!HV85</f>
        <v>0</v>
      </c>
      <c r="HW125" s="131">
        <f>Seniori!HW85</f>
        <v>0</v>
      </c>
      <c r="HX125" s="131">
        <f>Seniori!HX85</f>
        <v>0</v>
      </c>
      <c r="HY125" s="131">
        <f>Seniori!HY85</f>
        <v>0</v>
      </c>
      <c r="HZ125" s="131">
        <f>Seniori!HZ85</f>
        <v>0</v>
      </c>
      <c r="IA125" s="131">
        <f>Seniori!IA85</f>
        <v>0</v>
      </c>
      <c r="IB125" s="131">
        <f>Seniori!IB85</f>
        <v>0</v>
      </c>
      <c r="IC125" s="131">
        <f>Seniori!IC85</f>
        <v>0</v>
      </c>
      <c r="ID125" s="131">
        <f>Seniori!ID85</f>
        <v>0</v>
      </c>
      <c r="IE125" s="131">
        <f>Seniori!IE85</f>
        <v>0</v>
      </c>
      <c r="IF125" s="131">
        <f>Seniori!IF85</f>
        <v>0</v>
      </c>
      <c r="IG125" s="131">
        <f>Seniori!IG85</f>
        <v>0</v>
      </c>
      <c r="IH125" s="131">
        <f>Seniori!IH85</f>
        <v>0</v>
      </c>
      <c r="II125" s="131">
        <f>Seniori!II85</f>
        <v>0</v>
      </c>
      <c r="IJ125" s="131">
        <f>Seniori!IJ85</f>
        <v>0</v>
      </c>
      <c r="IK125" s="131">
        <f>Seniori!IK85</f>
        <v>0</v>
      </c>
      <c r="IL125" s="131">
        <f>Seniori!IL85</f>
        <v>0</v>
      </c>
      <c r="IM125" s="131">
        <f>Seniori!IM85</f>
        <v>0</v>
      </c>
      <c r="IN125" s="131">
        <f>Seniori!IN85</f>
        <v>0</v>
      </c>
      <c r="IO125" s="131">
        <f>Seniori!IO85</f>
        <v>0</v>
      </c>
      <c r="IP125" s="131">
        <f>Seniori!IP85</f>
        <v>0</v>
      </c>
      <c r="IQ125" s="131">
        <f>Seniori!IQ85</f>
        <v>0</v>
      </c>
      <c r="IR125" s="131">
        <f>Seniori!IR85</f>
        <v>0</v>
      </c>
      <c r="IS125" s="131">
        <f>Seniori!IS85</f>
        <v>0</v>
      </c>
      <c r="IT125" s="131">
        <f>Seniori!IT85</f>
        <v>0</v>
      </c>
      <c r="IU125" s="131">
        <f>Seniori!IU85</f>
        <v>0</v>
      </c>
      <c r="IV125" s="131">
        <f>Seniori!IV85</f>
        <v>0</v>
      </c>
      <c r="IW125" s="131">
        <f>Seniori!IW85</f>
        <v>0</v>
      </c>
      <c r="IX125" s="131">
        <f>Seniori!IX85</f>
        <v>0</v>
      </c>
      <c r="IY125" s="131">
        <f>Seniori!IY85</f>
        <v>0</v>
      </c>
      <c r="IZ125" s="131">
        <f>Seniori!IZ85</f>
        <v>0</v>
      </c>
      <c r="JA125" s="131">
        <f>Seniori!JA85</f>
        <v>0</v>
      </c>
      <c r="JB125" s="131">
        <f>Seniori!JB85</f>
        <v>0</v>
      </c>
      <c r="JC125" s="131">
        <f>Seniori!JC85</f>
        <v>0</v>
      </c>
      <c r="JD125" s="131">
        <f>Seniori!JD85</f>
        <v>0</v>
      </c>
      <c r="JE125" s="131">
        <f>Seniori!JE85</f>
        <v>0</v>
      </c>
      <c r="JF125" s="131">
        <f>Seniori!JF85</f>
        <v>0</v>
      </c>
      <c r="JG125" s="131">
        <f>Seniori!JG85</f>
        <v>0</v>
      </c>
      <c r="JH125" s="131">
        <f>Seniori!JH85</f>
        <v>0</v>
      </c>
      <c r="JI125" s="131">
        <f>Seniori!JI85</f>
        <v>0</v>
      </c>
      <c r="JJ125" s="131">
        <f>Seniori!JJ85</f>
        <v>0</v>
      </c>
      <c r="JK125" s="131">
        <f>Seniori!JK85</f>
        <v>0</v>
      </c>
      <c r="JL125" s="131">
        <f>Seniori!JL85</f>
        <v>0</v>
      </c>
      <c r="JM125" s="131">
        <f>Seniori!JM85</f>
        <v>0</v>
      </c>
      <c r="JN125" s="131">
        <f>Seniori!JN85</f>
        <v>0</v>
      </c>
      <c r="JO125" s="131">
        <f>Seniori!JO85</f>
        <v>0</v>
      </c>
      <c r="JP125" s="131">
        <f>Seniori!JP85</f>
        <v>0</v>
      </c>
      <c r="JQ125" s="131">
        <f>Seniori!JQ85</f>
        <v>0</v>
      </c>
      <c r="JR125" s="131">
        <f>Seniori!JR85</f>
        <v>0</v>
      </c>
      <c r="JS125" s="131">
        <f>Seniori!JS85</f>
        <v>0</v>
      </c>
      <c r="JT125" s="131">
        <f>Seniori!JT85</f>
        <v>0</v>
      </c>
      <c r="JU125" s="131">
        <f>Seniori!JU85</f>
        <v>0</v>
      </c>
      <c r="JV125" s="131">
        <f>Seniori!JV85</f>
        <v>0</v>
      </c>
      <c r="JW125" s="131">
        <f>Seniori!JW85</f>
        <v>0</v>
      </c>
      <c r="JX125" s="131">
        <f>Seniori!JX85</f>
        <v>0</v>
      </c>
      <c r="JY125" s="131">
        <f>Seniori!JY85</f>
        <v>0</v>
      </c>
      <c r="JZ125" s="131">
        <f>Seniori!JZ85</f>
        <v>0</v>
      </c>
      <c r="KA125" s="131">
        <f>Seniori!KA85</f>
        <v>0</v>
      </c>
      <c r="KB125" s="131">
        <f>Seniori!KB85</f>
        <v>0</v>
      </c>
      <c r="KC125" s="131">
        <f>Seniori!KC85</f>
        <v>0</v>
      </c>
      <c r="KD125" s="131">
        <f>Seniori!KD85</f>
        <v>0</v>
      </c>
      <c r="KE125" s="131">
        <f>Seniori!KE85</f>
        <v>0</v>
      </c>
      <c r="KF125" s="131">
        <f>Seniori!KF85</f>
        <v>0</v>
      </c>
      <c r="KG125" s="131">
        <f>Seniori!KG85</f>
        <v>0</v>
      </c>
      <c r="KH125" s="131">
        <f>Seniori!KH85</f>
        <v>0</v>
      </c>
      <c r="KI125" s="131">
        <f>Seniori!KI85</f>
        <v>0</v>
      </c>
      <c r="KJ125" s="131">
        <f>Seniori!KJ85</f>
        <v>0</v>
      </c>
      <c r="KK125" s="131">
        <f>Seniori!KK85</f>
        <v>0</v>
      </c>
      <c r="KL125" s="131">
        <f>Seniori!KL85</f>
        <v>0</v>
      </c>
      <c r="KM125" s="131">
        <f>Seniori!KM85</f>
        <v>0</v>
      </c>
      <c r="KN125" s="131">
        <f>Seniori!KN85</f>
        <v>0</v>
      </c>
      <c r="KO125" s="131">
        <f>Seniori!KO85</f>
        <v>0</v>
      </c>
      <c r="KP125" s="131">
        <f>Seniori!KP85</f>
        <v>0</v>
      </c>
      <c r="KQ125" s="131">
        <f>Seniori!KQ85</f>
        <v>0</v>
      </c>
      <c r="KR125" s="131">
        <f>Seniori!KR85</f>
        <v>0</v>
      </c>
      <c r="KS125" s="131">
        <f>Seniori!KS85</f>
        <v>0</v>
      </c>
      <c r="KT125" s="131">
        <f>Seniori!KT85</f>
        <v>0</v>
      </c>
      <c r="KU125" s="131">
        <f>Seniori!KU85</f>
        <v>0</v>
      </c>
      <c r="KV125" s="131">
        <f>Seniori!KV85</f>
        <v>0</v>
      </c>
      <c r="KW125" s="131">
        <f>Seniori!KW85</f>
        <v>0</v>
      </c>
      <c r="KX125" s="131">
        <f>Seniori!KX85</f>
        <v>0</v>
      </c>
      <c r="KY125" s="131">
        <f>Seniori!KY85</f>
        <v>0</v>
      </c>
      <c r="KZ125" s="131">
        <f>Seniori!KZ85</f>
        <v>0</v>
      </c>
      <c r="LA125" s="131">
        <f>Seniori!LA85</f>
        <v>0</v>
      </c>
      <c r="LB125" s="131">
        <f>Seniori!LB85</f>
        <v>0</v>
      </c>
      <c r="LC125" s="131">
        <f>Seniori!LC85</f>
        <v>0</v>
      </c>
      <c r="LD125" s="131">
        <f>Seniori!LD85</f>
        <v>0</v>
      </c>
      <c r="LE125" s="131">
        <f>Seniori!LE85</f>
        <v>0</v>
      </c>
      <c r="LF125" s="131">
        <f>Seniori!LF85</f>
        <v>0</v>
      </c>
      <c r="LG125" s="131">
        <f>Seniori!LG85</f>
        <v>0</v>
      </c>
      <c r="LH125" s="131">
        <f>Seniori!LH85</f>
        <v>0</v>
      </c>
      <c r="LI125" s="131">
        <f>Seniori!LI85</f>
        <v>0</v>
      </c>
      <c r="LJ125" s="131">
        <f>Seniori!LJ85</f>
        <v>0</v>
      </c>
      <c r="LK125" s="131">
        <f>Seniori!LK85</f>
        <v>0</v>
      </c>
      <c r="LL125" s="131">
        <f>Seniori!LL85</f>
        <v>0</v>
      </c>
      <c r="LM125" s="131">
        <f>Seniori!LM85</f>
        <v>0</v>
      </c>
      <c r="LN125" s="131">
        <f>Seniori!LN85</f>
        <v>0</v>
      </c>
      <c r="LO125" s="131">
        <f>Seniori!LO85</f>
        <v>0</v>
      </c>
      <c r="LP125" s="131">
        <f>Seniori!LP85</f>
        <v>0</v>
      </c>
      <c r="LQ125" s="131">
        <f>Seniori!LQ85</f>
        <v>0</v>
      </c>
      <c r="LR125" s="131">
        <f>Seniori!LR85</f>
        <v>0</v>
      </c>
      <c r="LS125" s="131">
        <f>Seniori!LS85</f>
        <v>0</v>
      </c>
      <c r="LT125" s="131">
        <f>Seniori!LT85</f>
        <v>0</v>
      </c>
      <c r="LU125" s="131">
        <f>Seniori!LU85</f>
        <v>0</v>
      </c>
      <c r="LV125" s="131">
        <f>Seniori!LV85</f>
        <v>0</v>
      </c>
      <c r="LW125" s="131">
        <f>Seniori!LW85</f>
        <v>0</v>
      </c>
      <c r="LX125" s="131">
        <f>Seniori!LX85</f>
        <v>0</v>
      </c>
      <c r="LY125" s="131">
        <f>Seniori!LY85</f>
        <v>0</v>
      </c>
      <c r="LZ125" s="131">
        <f>Seniori!LZ85</f>
        <v>0</v>
      </c>
      <c r="MA125" s="131">
        <f>Seniori!MA85</f>
        <v>0</v>
      </c>
      <c r="MB125" s="131">
        <f>Seniori!MB85</f>
        <v>0</v>
      </c>
      <c r="MC125" s="131">
        <f>Seniori!MC85</f>
        <v>0</v>
      </c>
      <c r="MD125" s="131">
        <f>Seniori!MD85</f>
        <v>0</v>
      </c>
      <c r="ME125" s="131">
        <f>Seniori!ME85</f>
        <v>0</v>
      </c>
    </row>
    <row r="126" spans="1:343" s="1" customFormat="1" ht="18" customHeight="1" x14ac:dyDescent="0.2">
      <c r="A126" s="12">
        <v>106</v>
      </c>
      <c r="B126" s="11" t="s">
        <v>331</v>
      </c>
      <c r="C126" s="1">
        <v>11848</v>
      </c>
      <c r="E126" s="4" t="s">
        <v>213</v>
      </c>
      <c r="F126" s="1">
        <v>8872</v>
      </c>
      <c r="G126" s="9" t="s">
        <v>225</v>
      </c>
      <c r="H126" s="4" t="s">
        <v>34</v>
      </c>
      <c r="I126" s="1">
        <f t="shared" si="11"/>
        <v>4</v>
      </c>
      <c r="J126" s="12">
        <f>Tabuľka3[[#This Row],[Stĺpec9]]</f>
        <v>4</v>
      </c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6"/>
      <c r="AP126" s="131"/>
      <c r="AQ126" s="131">
        <v>2</v>
      </c>
      <c r="AR126" s="131"/>
      <c r="AS126" s="131"/>
      <c r="AT126" s="131"/>
      <c r="AU126" s="131"/>
      <c r="AV126" s="131"/>
      <c r="AW126" s="131"/>
      <c r="AX126" s="131"/>
      <c r="AY126" s="131">
        <v>2</v>
      </c>
      <c r="AZ126" s="131"/>
      <c r="BA126" s="131"/>
      <c r="BB126" s="131"/>
      <c r="BC126" s="131"/>
      <c r="BD126" s="131"/>
      <c r="BE126" s="131"/>
      <c r="BF126" s="131"/>
      <c r="BG126" s="131"/>
      <c r="BH126" s="136" t="s">
        <v>241</v>
      </c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</row>
    <row r="127" spans="1:343" s="1" customFormat="1" ht="18" customHeight="1" x14ac:dyDescent="0.2">
      <c r="A127" s="12">
        <v>106</v>
      </c>
      <c r="B127" s="11" t="s">
        <v>214</v>
      </c>
      <c r="C127" s="1">
        <v>11400</v>
      </c>
      <c r="E127" t="s">
        <v>31</v>
      </c>
      <c r="F127" s="1" t="s">
        <v>32</v>
      </c>
      <c r="G127" s="9" t="s">
        <v>222</v>
      </c>
      <c r="H127" s="4" t="s">
        <v>34</v>
      </c>
      <c r="I127" s="1">
        <f t="shared" si="11"/>
        <v>2</v>
      </c>
      <c r="J127" s="12">
        <f>SUM(I127:I128)</f>
        <v>4</v>
      </c>
      <c r="K127" s="131">
        <f>Seniori!K14</f>
        <v>0</v>
      </c>
      <c r="L127" s="131">
        <f>Seniori!L14</f>
        <v>2</v>
      </c>
      <c r="M127" s="131">
        <f>Seniori!M14</f>
        <v>0</v>
      </c>
      <c r="N127" s="131">
        <f>Seniori!N14</f>
        <v>0</v>
      </c>
      <c r="O127" s="131">
        <f>Seniori!O14</f>
        <v>0</v>
      </c>
      <c r="P127" s="131">
        <f>Seniori!P14</f>
        <v>0</v>
      </c>
      <c r="Q127" s="131">
        <f>Seniori!Q14</f>
        <v>0</v>
      </c>
      <c r="R127" s="131">
        <f>Seniori!R14</f>
        <v>0</v>
      </c>
      <c r="S127" s="131">
        <f>Seniori!S14</f>
        <v>0</v>
      </c>
      <c r="T127" s="131">
        <f>Seniori!T14</f>
        <v>0</v>
      </c>
      <c r="U127" s="131">
        <f>Seniori!U14</f>
        <v>0</v>
      </c>
      <c r="V127" s="131">
        <f>Seniori!V14</f>
        <v>0</v>
      </c>
      <c r="W127" s="131">
        <f>Seniori!W14</f>
        <v>0</v>
      </c>
      <c r="X127" s="131">
        <f>Seniori!X14</f>
        <v>0</v>
      </c>
      <c r="Y127" s="131">
        <f>Seniori!Y14</f>
        <v>0</v>
      </c>
      <c r="Z127" s="131">
        <f>Seniori!Z14</f>
        <v>0</v>
      </c>
      <c r="AA127" s="131">
        <f>Seniori!AA14</f>
        <v>0</v>
      </c>
      <c r="AB127" s="131">
        <f>Seniori!AB14</f>
        <v>0</v>
      </c>
      <c r="AC127" s="131">
        <f>Seniori!AC14</f>
        <v>0</v>
      </c>
      <c r="AD127" s="131">
        <f>Seniori!AD14</f>
        <v>0</v>
      </c>
      <c r="AE127" s="131">
        <f>Seniori!AE14</f>
        <v>0</v>
      </c>
      <c r="AF127" s="131">
        <f>Seniori!AF14</f>
        <v>0</v>
      </c>
      <c r="AG127" s="131">
        <f>Seniori!AG14</f>
        <v>0</v>
      </c>
      <c r="AH127" s="131">
        <f>Seniori!AH14</f>
        <v>0</v>
      </c>
      <c r="AI127" s="131">
        <f>Seniori!AI14</f>
        <v>0</v>
      </c>
      <c r="AJ127" s="131">
        <f>Seniori!AJ14</f>
        <v>0</v>
      </c>
      <c r="AK127" s="131">
        <f>Seniori!AK14</f>
        <v>0</v>
      </c>
      <c r="AL127" s="131">
        <f>Seniori!AL14</f>
        <v>0</v>
      </c>
      <c r="AM127" s="131">
        <f>Seniori!AM14</f>
        <v>0</v>
      </c>
      <c r="AN127" s="131">
        <f>Seniori!AN14</f>
        <v>0</v>
      </c>
      <c r="AO127" s="131">
        <f>Seniori!AO14</f>
        <v>0</v>
      </c>
      <c r="AP127" s="131">
        <f>Seniori!AP14</f>
        <v>0</v>
      </c>
      <c r="AQ127" s="131">
        <f>Seniori!AQ14</f>
        <v>0</v>
      </c>
      <c r="AR127" s="131">
        <f>Seniori!AR14</f>
        <v>0</v>
      </c>
      <c r="AS127" s="131">
        <f>Seniori!AS14</f>
        <v>0</v>
      </c>
      <c r="AT127" s="131">
        <f>Seniori!AT14</f>
        <v>0</v>
      </c>
      <c r="AU127" s="131">
        <f>Seniori!AU14</f>
        <v>0</v>
      </c>
      <c r="AV127" s="131">
        <f>Seniori!AV14</f>
        <v>0</v>
      </c>
      <c r="AW127" s="131">
        <f>Seniori!AW14</f>
        <v>0</v>
      </c>
      <c r="AX127" s="131">
        <f>Seniori!AX14</f>
        <v>0</v>
      </c>
      <c r="AY127" s="131">
        <f>Seniori!AY14</f>
        <v>0</v>
      </c>
      <c r="AZ127" s="131">
        <f>Seniori!AZ14</f>
        <v>0</v>
      </c>
      <c r="BA127" s="131">
        <f>Seniori!BA14</f>
        <v>0</v>
      </c>
      <c r="BB127" s="131">
        <f>Seniori!BB14</f>
        <v>0</v>
      </c>
      <c r="BC127" s="131">
        <f>Seniori!BC14</f>
        <v>0</v>
      </c>
      <c r="BD127" s="131">
        <f>Seniori!BD14</f>
        <v>0</v>
      </c>
      <c r="BE127" s="131">
        <f>Seniori!BE14</f>
        <v>0</v>
      </c>
      <c r="BF127" s="131">
        <f>Seniori!BF14</f>
        <v>0</v>
      </c>
      <c r="BG127" s="131">
        <f>Seniori!BG14</f>
        <v>0</v>
      </c>
      <c r="BH127" s="131">
        <f>Seniori!BH14</f>
        <v>0</v>
      </c>
      <c r="BI127" s="131">
        <f>Seniori!BI14</f>
        <v>0</v>
      </c>
      <c r="BJ127" s="131">
        <f>Seniori!BJ14</f>
        <v>0</v>
      </c>
      <c r="BK127" s="131">
        <f>Seniori!BK14</f>
        <v>0</v>
      </c>
      <c r="BL127" s="131">
        <f>Seniori!BL14</f>
        <v>0</v>
      </c>
      <c r="BM127" s="131">
        <f>Seniori!BM14</f>
        <v>0</v>
      </c>
      <c r="BN127" s="131">
        <f>Seniori!BN14</f>
        <v>0</v>
      </c>
      <c r="BO127" s="131">
        <f>Seniori!BO14</f>
        <v>0</v>
      </c>
      <c r="BP127" s="131">
        <f>Seniori!BP14</f>
        <v>0</v>
      </c>
      <c r="BQ127" s="131">
        <f>Seniori!BQ14</f>
        <v>0</v>
      </c>
      <c r="BR127" s="131">
        <f>Seniori!BR14</f>
        <v>0</v>
      </c>
      <c r="BS127" s="131">
        <f>Seniori!BS14</f>
        <v>0</v>
      </c>
      <c r="BT127" s="131">
        <f>Seniori!BT14</f>
        <v>0</v>
      </c>
      <c r="BU127" s="131">
        <f>Seniori!BU14</f>
        <v>0</v>
      </c>
      <c r="BV127" s="131">
        <f>Seniori!BV14</f>
        <v>0</v>
      </c>
      <c r="BW127" s="131">
        <f>Seniori!BW14</f>
        <v>0</v>
      </c>
      <c r="BX127" s="131">
        <f>Seniori!BX14</f>
        <v>0</v>
      </c>
      <c r="BY127" s="131">
        <f>Seniori!BY14</f>
        <v>0</v>
      </c>
      <c r="BZ127" s="131">
        <f>Seniori!BZ14</f>
        <v>0</v>
      </c>
      <c r="CA127" s="131">
        <f>Seniori!CA14</f>
        <v>0</v>
      </c>
      <c r="CB127" s="131">
        <f>Seniori!CB14</f>
        <v>0</v>
      </c>
      <c r="CC127" s="131">
        <f>Seniori!CC14</f>
        <v>0</v>
      </c>
      <c r="CD127" s="131">
        <f>Seniori!CD14</f>
        <v>0</v>
      </c>
      <c r="CE127" s="131">
        <f>Seniori!CE14</f>
        <v>0</v>
      </c>
      <c r="CF127" s="131">
        <f>Seniori!CF14</f>
        <v>0</v>
      </c>
      <c r="CG127" s="131">
        <f>Seniori!CG14</f>
        <v>0</v>
      </c>
      <c r="CH127" s="131">
        <f>Seniori!CH14</f>
        <v>0</v>
      </c>
      <c r="CI127" s="131">
        <f>Seniori!CI14</f>
        <v>0</v>
      </c>
      <c r="CJ127" s="131">
        <f>Seniori!CJ14</f>
        <v>0</v>
      </c>
      <c r="CK127" s="131">
        <f>Seniori!CK14</f>
        <v>0</v>
      </c>
      <c r="CL127" s="131">
        <f>Seniori!CL14</f>
        <v>0</v>
      </c>
      <c r="CM127" s="131">
        <f>Seniori!CM14</f>
        <v>0</v>
      </c>
      <c r="CN127" s="131">
        <f>Seniori!CN14</f>
        <v>0</v>
      </c>
      <c r="CO127" s="131">
        <f>Seniori!CO14</f>
        <v>0</v>
      </c>
      <c r="CP127" s="131">
        <f>Seniori!CP14</f>
        <v>0</v>
      </c>
      <c r="CQ127" s="131">
        <f>Seniori!CQ14</f>
        <v>0</v>
      </c>
      <c r="CR127" s="131">
        <f>Seniori!CR14</f>
        <v>0</v>
      </c>
      <c r="CS127" s="131">
        <f>Seniori!CS14</f>
        <v>0</v>
      </c>
      <c r="CT127" s="131">
        <f>Seniori!CT14</f>
        <v>0</v>
      </c>
      <c r="CU127" s="131">
        <f>Seniori!CU14</f>
        <v>0</v>
      </c>
      <c r="CV127" s="131">
        <f>Seniori!CV14</f>
        <v>0</v>
      </c>
      <c r="CW127" s="131">
        <f>Seniori!CW14</f>
        <v>0</v>
      </c>
      <c r="CX127" s="131">
        <f>Seniori!CX14</f>
        <v>0</v>
      </c>
      <c r="CY127" s="131">
        <f>Seniori!CY14</f>
        <v>0</v>
      </c>
      <c r="CZ127" s="131">
        <f>Seniori!CZ14</f>
        <v>0</v>
      </c>
      <c r="DA127" s="131">
        <f>Seniori!DA14</f>
        <v>0</v>
      </c>
      <c r="DB127" s="131">
        <f>Seniori!DB14</f>
        <v>0</v>
      </c>
      <c r="DC127" s="131">
        <f>Seniori!DC14</f>
        <v>0</v>
      </c>
      <c r="DD127" s="131">
        <f>Seniori!DD14</f>
        <v>0</v>
      </c>
      <c r="DE127" s="131">
        <f>Seniori!DE14</f>
        <v>0</v>
      </c>
      <c r="DF127" s="131">
        <f>Seniori!DF14</f>
        <v>0</v>
      </c>
      <c r="DG127" s="131">
        <f>Seniori!DG14</f>
        <v>0</v>
      </c>
      <c r="DH127" s="131">
        <f>Seniori!DH14</f>
        <v>0</v>
      </c>
      <c r="DI127" s="131">
        <f>Seniori!DI14</f>
        <v>0</v>
      </c>
      <c r="DJ127" s="131">
        <f>Seniori!DJ14</f>
        <v>0</v>
      </c>
      <c r="DK127" s="131">
        <f>Seniori!DK14</f>
        <v>0</v>
      </c>
      <c r="DL127" s="131">
        <f>Seniori!DL14</f>
        <v>0</v>
      </c>
      <c r="DM127" s="131">
        <f>Seniori!DM14</f>
        <v>0</v>
      </c>
      <c r="DN127" s="131">
        <f>Seniori!DN14</f>
        <v>0</v>
      </c>
      <c r="DO127" s="131">
        <f>Seniori!DO14</f>
        <v>0</v>
      </c>
      <c r="DP127" s="131">
        <f>Seniori!DP14</f>
        <v>0</v>
      </c>
      <c r="DQ127" s="131">
        <f>Seniori!DQ14</f>
        <v>0</v>
      </c>
      <c r="DR127" s="131">
        <f>Seniori!DR14</f>
        <v>0</v>
      </c>
      <c r="DS127" s="131">
        <f>Seniori!DS14</f>
        <v>0</v>
      </c>
      <c r="DT127" s="131">
        <f>Seniori!DT14</f>
        <v>0</v>
      </c>
      <c r="DU127" s="131">
        <f>Seniori!DU14</f>
        <v>0</v>
      </c>
      <c r="DV127" s="131">
        <f>Seniori!DV14</f>
        <v>0</v>
      </c>
      <c r="DW127" s="131">
        <f>Seniori!DW14</f>
        <v>0</v>
      </c>
      <c r="DX127" s="131">
        <f>Seniori!DX14</f>
        <v>0</v>
      </c>
      <c r="DY127" s="131">
        <f>Seniori!DY14</f>
        <v>0</v>
      </c>
      <c r="DZ127" s="131">
        <f>Seniori!DZ14</f>
        <v>0</v>
      </c>
      <c r="EA127" s="131">
        <f>Seniori!EA14</f>
        <v>0</v>
      </c>
      <c r="EB127" s="131">
        <f>Seniori!EB14</f>
        <v>0</v>
      </c>
      <c r="EC127" s="131">
        <f>Seniori!EC14</f>
        <v>0</v>
      </c>
      <c r="ED127" s="131">
        <f>Seniori!ED14</f>
        <v>0</v>
      </c>
      <c r="EE127" s="131">
        <f>Seniori!EE14</f>
        <v>0</v>
      </c>
      <c r="EF127" s="131">
        <f>Seniori!EF14</f>
        <v>0</v>
      </c>
      <c r="EG127" s="131">
        <f>Seniori!EG14</f>
        <v>0</v>
      </c>
      <c r="EH127" s="131">
        <f>Seniori!EH14</f>
        <v>0</v>
      </c>
      <c r="EI127" s="131">
        <f>Seniori!EI14</f>
        <v>0</v>
      </c>
      <c r="EJ127" s="131">
        <f>Seniori!EJ14</f>
        <v>0</v>
      </c>
      <c r="EK127" s="131">
        <f>Seniori!EK14</f>
        <v>0</v>
      </c>
      <c r="EL127" s="131">
        <f>Seniori!EL14</f>
        <v>0</v>
      </c>
      <c r="EM127" s="131">
        <f>Seniori!EM14</f>
        <v>0</v>
      </c>
      <c r="EN127" s="131">
        <f>Seniori!EN14</f>
        <v>0</v>
      </c>
      <c r="EO127" s="131">
        <f>Seniori!EO14</f>
        <v>0</v>
      </c>
      <c r="EP127" s="131">
        <f>Seniori!EP14</f>
        <v>0</v>
      </c>
      <c r="EQ127" s="131">
        <f>Seniori!EQ14</f>
        <v>0</v>
      </c>
      <c r="ER127" s="131">
        <f>Seniori!ER14</f>
        <v>0</v>
      </c>
      <c r="ES127" s="131">
        <f>Seniori!ES14</f>
        <v>0</v>
      </c>
      <c r="ET127" s="131">
        <f>Seniori!ET14</f>
        <v>0</v>
      </c>
      <c r="EU127" s="131">
        <f>Seniori!EU14</f>
        <v>0</v>
      </c>
      <c r="EV127" s="131">
        <f>Seniori!EV14</f>
        <v>0</v>
      </c>
      <c r="EW127" s="131">
        <f>Seniori!EW14</f>
        <v>0</v>
      </c>
      <c r="EX127" s="131">
        <f>Seniori!EX14</f>
        <v>0</v>
      </c>
      <c r="EY127" s="131">
        <f>Seniori!EY14</f>
        <v>0</v>
      </c>
      <c r="EZ127" s="131">
        <f>Seniori!EZ14</f>
        <v>0</v>
      </c>
      <c r="FA127" s="131">
        <f>Seniori!FA14</f>
        <v>0</v>
      </c>
      <c r="FB127" s="131">
        <f>Seniori!FB14</f>
        <v>0</v>
      </c>
      <c r="FC127" s="131">
        <f>Seniori!FC14</f>
        <v>0</v>
      </c>
      <c r="FD127" s="131">
        <f>Seniori!FD14</f>
        <v>0</v>
      </c>
      <c r="FE127" s="131">
        <f>Seniori!FE14</f>
        <v>0</v>
      </c>
      <c r="FF127" s="131">
        <f>Seniori!FF14</f>
        <v>0</v>
      </c>
      <c r="FG127" s="131">
        <f>Seniori!FG14</f>
        <v>0</v>
      </c>
      <c r="FH127" s="131">
        <f>Seniori!FH14</f>
        <v>0</v>
      </c>
      <c r="FI127" s="131">
        <f>Seniori!FI14</f>
        <v>0</v>
      </c>
      <c r="FJ127" s="131">
        <f>Seniori!FJ14</f>
        <v>0</v>
      </c>
      <c r="FK127" s="131">
        <f>Seniori!FK14</f>
        <v>0</v>
      </c>
      <c r="FL127" s="131">
        <f>Seniori!FL14</f>
        <v>0</v>
      </c>
      <c r="FM127" s="131">
        <f>Seniori!FM14</f>
        <v>0</v>
      </c>
      <c r="FN127" s="131">
        <f>Seniori!FN14</f>
        <v>0</v>
      </c>
      <c r="FO127" s="131">
        <f>Seniori!FO14</f>
        <v>0</v>
      </c>
      <c r="FP127" s="131">
        <f>Seniori!FP14</f>
        <v>0</v>
      </c>
      <c r="FQ127" s="131">
        <f>Seniori!FQ14</f>
        <v>0</v>
      </c>
      <c r="FR127" s="131">
        <f>Seniori!FR14</f>
        <v>0</v>
      </c>
      <c r="FS127" s="131">
        <f>Seniori!FS14</f>
        <v>0</v>
      </c>
      <c r="FT127" s="131">
        <f>Seniori!FT14</f>
        <v>0</v>
      </c>
      <c r="FU127" s="131">
        <f>Seniori!FU14</f>
        <v>0</v>
      </c>
      <c r="FV127" s="131">
        <f>Seniori!FV14</f>
        <v>0</v>
      </c>
      <c r="FW127" s="131">
        <f>Seniori!FW14</f>
        <v>0</v>
      </c>
      <c r="FX127" s="131">
        <f>Seniori!FX14</f>
        <v>0</v>
      </c>
      <c r="FY127" s="131">
        <f>Seniori!FY14</f>
        <v>0</v>
      </c>
      <c r="FZ127" s="131">
        <f>Seniori!FZ14</f>
        <v>0</v>
      </c>
      <c r="GA127" s="131">
        <f>Seniori!GA14</f>
        <v>0</v>
      </c>
      <c r="GB127" s="131">
        <f>Seniori!GB14</f>
        <v>0</v>
      </c>
      <c r="GC127" s="131">
        <f>Seniori!GC14</f>
        <v>0</v>
      </c>
      <c r="GD127" s="131">
        <f>Seniori!GD14</f>
        <v>0</v>
      </c>
      <c r="GE127" s="131">
        <f>Seniori!GE14</f>
        <v>0</v>
      </c>
      <c r="GF127" s="131">
        <f>Seniori!GF14</f>
        <v>0</v>
      </c>
      <c r="GG127" s="131">
        <f>Seniori!GG14</f>
        <v>0</v>
      </c>
      <c r="GH127" s="131">
        <f>Seniori!GH14</f>
        <v>0</v>
      </c>
      <c r="GI127" s="131">
        <f>Seniori!GI14</f>
        <v>0</v>
      </c>
      <c r="GJ127" s="131">
        <f>Seniori!GJ14</f>
        <v>0</v>
      </c>
      <c r="GK127" s="131">
        <f>Seniori!GK14</f>
        <v>0</v>
      </c>
      <c r="GL127" s="131">
        <f>Seniori!GL14</f>
        <v>0</v>
      </c>
      <c r="GM127" s="131">
        <f>Seniori!GM14</f>
        <v>0</v>
      </c>
      <c r="GN127" s="131">
        <f>Seniori!GN14</f>
        <v>0</v>
      </c>
      <c r="GO127" s="131">
        <f>Seniori!GO14</f>
        <v>0</v>
      </c>
      <c r="GP127" s="131">
        <f>Seniori!GP14</f>
        <v>0</v>
      </c>
      <c r="GQ127" s="131">
        <f>Seniori!GQ14</f>
        <v>0</v>
      </c>
      <c r="GR127" s="131">
        <f>Seniori!GR14</f>
        <v>0</v>
      </c>
      <c r="GS127" s="131">
        <f>Seniori!GS14</f>
        <v>0</v>
      </c>
      <c r="GT127" s="131">
        <f>Seniori!GT14</f>
        <v>0</v>
      </c>
      <c r="GU127" s="131">
        <f>Seniori!GU14</f>
        <v>0</v>
      </c>
      <c r="GV127" s="131">
        <f>Seniori!GV14</f>
        <v>0</v>
      </c>
      <c r="GW127" s="131">
        <f>Seniori!GW14</f>
        <v>0</v>
      </c>
      <c r="GX127" s="131">
        <f>Seniori!GX14</f>
        <v>0</v>
      </c>
      <c r="GY127" s="131">
        <f>Seniori!GY14</f>
        <v>0</v>
      </c>
      <c r="GZ127" s="131">
        <f>Seniori!GZ14</f>
        <v>0</v>
      </c>
      <c r="HA127" s="131">
        <f>Seniori!HA14</f>
        <v>0</v>
      </c>
      <c r="HB127" s="131">
        <f>Seniori!HB14</f>
        <v>0</v>
      </c>
      <c r="HC127" s="131">
        <f>Seniori!HC14</f>
        <v>0</v>
      </c>
      <c r="HD127" s="131">
        <f>Seniori!HD14</f>
        <v>0</v>
      </c>
      <c r="HE127" s="131">
        <f>Seniori!HE14</f>
        <v>0</v>
      </c>
      <c r="HF127" s="131">
        <f>Seniori!HF14</f>
        <v>0</v>
      </c>
      <c r="HG127" s="131">
        <f>Seniori!HG14</f>
        <v>0</v>
      </c>
      <c r="HH127" s="131">
        <f>Seniori!HH14</f>
        <v>0</v>
      </c>
      <c r="HI127" s="131">
        <f>Seniori!HI14</f>
        <v>0</v>
      </c>
      <c r="HJ127" s="131">
        <f>Seniori!HJ14</f>
        <v>0</v>
      </c>
      <c r="HK127" s="131">
        <f>Seniori!HK14</f>
        <v>0</v>
      </c>
      <c r="HL127" s="131">
        <f>Seniori!HL14</f>
        <v>0</v>
      </c>
      <c r="HM127" s="131">
        <f>Seniori!HM14</f>
        <v>0</v>
      </c>
      <c r="HN127" s="131">
        <f>Seniori!HN14</f>
        <v>0</v>
      </c>
      <c r="HO127" s="131">
        <f>Seniori!HO14</f>
        <v>0</v>
      </c>
      <c r="HP127" s="131">
        <f>Seniori!HP14</f>
        <v>0</v>
      </c>
      <c r="HQ127" s="131">
        <f>Seniori!HQ14</f>
        <v>0</v>
      </c>
      <c r="HR127" s="131">
        <f>Seniori!HR14</f>
        <v>0</v>
      </c>
      <c r="HS127" s="131">
        <f>Seniori!HS14</f>
        <v>0</v>
      </c>
      <c r="HT127" s="131">
        <f>Seniori!HT14</f>
        <v>0</v>
      </c>
      <c r="HU127" s="131">
        <f>Seniori!HU14</f>
        <v>0</v>
      </c>
      <c r="HV127" s="131">
        <f>Seniori!HV14</f>
        <v>0</v>
      </c>
      <c r="HW127" s="131">
        <f>Seniori!HW14</f>
        <v>0</v>
      </c>
      <c r="HX127" s="131">
        <f>Seniori!HX14</f>
        <v>0</v>
      </c>
      <c r="HY127" s="131">
        <f>Seniori!HY14</f>
        <v>0</v>
      </c>
      <c r="HZ127" s="131">
        <f>Seniori!HZ14</f>
        <v>0</v>
      </c>
      <c r="IA127" s="131">
        <f>Seniori!IA14</f>
        <v>0</v>
      </c>
      <c r="IB127" s="131">
        <f>Seniori!IB14</f>
        <v>0</v>
      </c>
      <c r="IC127" s="131">
        <f>Seniori!IC14</f>
        <v>0</v>
      </c>
      <c r="ID127" s="131">
        <f>Seniori!ID14</f>
        <v>0</v>
      </c>
      <c r="IE127" s="131">
        <f>Seniori!IE14</f>
        <v>0</v>
      </c>
      <c r="IF127" s="131">
        <f>Seniori!IF14</f>
        <v>0</v>
      </c>
      <c r="IG127" s="131">
        <f>Seniori!IG14</f>
        <v>0</v>
      </c>
      <c r="IH127" s="131">
        <f>Seniori!IH14</f>
        <v>0</v>
      </c>
      <c r="II127" s="131">
        <f>Seniori!II14</f>
        <v>0</v>
      </c>
      <c r="IJ127" s="131">
        <f>Seniori!IJ14</f>
        <v>0</v>
      </c>
      <c r="IK127" s="131">
        <f>Seniori!IK14</f>
        <v>0</v>
      </c>
      <c r="IL127" s="131">
        <f>Seniori!IL14</f>
        <v>0</v>
      </c>
      <c r="IM127" s="131">
        <f>Seniori!IM14</f>
        <v>0</v>
      </c>
      <c r="IN127" s="131">
        <f>Seniori!IN14</f>
        <v>0</v>
      </c>
      <c r="IO127" s="131">
        <f>Seniori!IO14</f>
        <v>0</v>
      </c>
      <c r="IP127" s="131">
        <f>Seniori!IP14</f>
        <v>0</v>
      </c>
      <c r="IQ127" s="131">
        <f>Seniori!IQ14</f>
        <v>0</v>
      </c>
      <c r="IR127" s="131">
        <f>Seniori!IR14</f>
        <v>0</v>
      </c>
      <c r="IS127" s="131">
        <f>Seniori!IS14</f>
        <v>0</v>
      </c>
      <c r="IT127" s="131">
        <f>Seniori!IT14</f>
        <v>0</v>
      </c>
      <c r="IU127" s="131">
        <f>Seniori!IU14</f>
        <v>0</v>
      </c>
      <c r="IV127" s="131">
        <f>Seniori!IV14</f>
        <v>0</v>
      </c>
      <c r="IW127" s="131">
        <f>Seniori!IW14</f>
        <v>0</v>
      </c>
      <c r="IX127" s="131">
        <f>Seniori!IX14</f>
        <v>0</v>
      </c>
      <c r="IY127" s="131">
        <f>Seniori!IY14</f>
        <v>0</v>
      </c>
      <c r="IZ127" s="131">
        <f>Seniori!IZ14</f>
        <v>0</v>
      </c>
      <c r="JA127" s="131">
        <f>Seniori!JA14</f>
        <v>0</v>
      </c>
      <c r="JB127" s="131">
        <f>Seniori!JB14</f>
        <v>0</v>
      </c>
      <c r="JC127" s="131">
        <f>Seniori!JC14</f>
        <v>0</v>
      </c>
      <c r="JD127" s="131">
        <f>Seniori!JD14</f>
        <v>0</v>
      </c>
      <c r="JE127" s="131">
        <f>Seniori!JE14</f>
        <v>0</v>
      </c>
      <c r="JF127" s="131">
        <f>Seniori!JF14</f>
        <v>0</v>
      </c>
      <c r="JG127" s="131">
        <f>Seniori!JG14</f>
        <v>0</v>
      </c>
      <c r="JH127" s="131">
        <f>Seniori!JH14</f>
        <v>0</v>
      </c>
      <c r="JI127" s="131">
        <f>Seniori!JI14</f>
        <v>0</v>
      </c>
      <c r="JJ127" s="131">
        <f>Seniori!JJ14</f>
        <v>0</v>
      </c>
      <c r="JK127" s="131">
        <f>Seniori!JK14</f>
        <v>0</v>
      </c>
      <c r="JL127" s="131">
        <f>Seniori!JL14</f>
        <v>0</v>
      </c>
      <c r="JM127" s="131">
        <f>Seniori!JM14</f>
        <v>0</v>
      </c>
      <c r="JN127" s="131">
        <f>Seniori!JN14</f>
        <v>0</v>
      </c>
      <c r="JO127" s="131">
        <f>Seniori!JO14</f>
        <v>0</v>
      </c>
      <c r="JP127" s="131">
        <f>Seniori!JP14</f>
        <v>0</v>
      </c>
      <c r="JQ127" s="131">
        <f>Seniori!JQ14</f>
        <v>0</v>
      </c>
      <c r="JR127" s="131">
        <f>Seniori!JR14</f>
        <v>0</v>
      </c>
      <c r="JS127" s="131">
        <f>Seniori!JS14</f>
        <v>0</v>
      </c>
      <c r="JT127" s="131">
        <f>Seniori!JT14</f>
        <v>0</v>
      </c>
      <c r="JU127" s="131">
        <f>Seniori!JU14</f>
        <v>0</v>
      </c>
      <c r="JV127" s="131">
        <f>Seniori!JV14</f>
        <v>0</v>
      </c>
      <c r="JW127" s="131">
        <f>Seniori!JW14</f>
        <v>0</v>
      </c>
      <c r="JX127" s="131">
        <f>Seniori!JX14</f>
        <v>0</v>
      </c>
      <c r="JY127" s="131">
        <f>Seniori!JY14</f>
        <v>0</v>
      </c>
      <c r="JZ127" s="131">
        <f>Seniori!JZ14</f>
        <v>0</v>
      </c>
      <c r="KA127" s="131">
        <f>Seniori!KA14</f>
        <v>0</v>
      </c>
      <c r="KB127" s="131">
        <f>Seniori!KB14</f>
        <v>0</v>
      </c>
      <c r="KC127" s="131">
        <f>Seniori!KC14</f>
        <v>0</v>
      </c>
      <c r="KD127" s="131">
        <f>Seniori!KD14</f>
        <v>0</v>
      </c>
      <c r="KE127" s="131">
        <f>Seniori!KE14</f>
        <v>0</v>
      </c>
      <c r="KF127" s="131">
        <f>Seniori!KF14</f>
        <v>0</v>
      </c>
      <c r="KG127" s="131">
        <f>Seniori!KG14</f>
        <v>0</v>
      </c>
      <c r="KH127" s="131">
        <f>Seniori!KH14</f>
        <v>0</v>
      </c>
      <c r="KI127" s="131">
        <f>Seniori!KI14</f>
        <v>0</v>
      </c>
      <c r="KJ127" s="131">
        <f>Seniori!KJ14</f>
        <v>0</v>
      </c>
      <c r="KK127" s="131">
        <f>Seniori!KK14</f>
        <v>0</v>
      </c>
      <c r="KL127" s="131">
        <f>Seniori!KL14</f>
        <v>0</v>
      </c>
      <c r="KM127" s="131">
        <f>Seniori!KM14</f>
        <v>0</v>
      </c>
      <c r="KN127" s="131">
        <f>Seniori!KN14</f>
        <v>0</v>
      </c>
      <c r="KO127" s="131">
        <f>Seniori!KO14</f>
        <v>0</v>
      </c>
      <c r="KP127" s="131">
        <f>Seniori!KP14</f>
        <v>0</v>
      </c>
      <c r="KQ127" s="131">
        <f>Seniori!KQ14</f>
        <v>0</v>
      </c>
      <c r="KR127" s="131">
        <f>Seniori!KR14</f>
        <v>0</v>
      </c>
      <c r="KS127" s="131">
        <f>Seniori!KS14</f>
        <v>0</v>
      </c>
      <c r="KT127" s="131">
        <f>Seniori!KT14</f>
        <v>0</v>
      </c>
      <c r="KU127" s="131">
        <f>Seniori!KU14</f>
        <v>0</v>
      </c>
      <c r="KV127" s="131">
        <f>Seniori!KV14</f>
        <v>0</v>
      </c>
      <c r="KW127" s="131">
        <f>Seniori!KW14</f>
        <v>0</v>
      </c>
      <c r="KX127" s="131">
        <f>Seniori!KX14</f>
        <v>0</v>
      </c>
      <c r="KY127" s="131">
        <f>Seniori!KY14</f>
        <v>0</v>
      </c>
      <c r="KZ127" s="131">
        <f>Seniori!KZ14</f>
        <v>0</v>
      </c>
      <c r="LA127" s="131">
        <f>Seniori!LA14</f>
        <v>0</v>
      </c>
      <c r="LB127" s="131">
        <f>Seniori!LB14</f>
        <v>0</v>
      </c>
      <c r="LC127" s="131">
        <f>Seniori!LC14</f>
        <v>0</v>
      </c>
      <c r="LD127" s="131">
        <f>Seniori!LD14</f>
        <v>0</v>
      </c>
      <c r="LE127" s="131">
        <f>Seniori!LE14</f>
        <v>0</v>
      </c>
      <c r="LF127" s="131">
        <f>Seniori!ME14</f>
        <v>0</v>
      </c>
      <c r="LG127" s="131">
        <f>Seniori!MF14</f>
        <v>0</v>
      </c>
      <c r="LH127" s="131">
        <f>Seniori!MG14</f>
        <v>0</v>
      </c>
      <c r="LI127" s="131">
        <f>Seniori!MH14</f>
        <v>0</v>
      </c>
      <c r="LJ127" s="131">
        <f>Seniori!MI14</f>
        <v>0</v>
      </c>
      <c r="LK127" s="131">
        <f>Seniori!MJ14</f>
        <v>0</v>
      </c>
      <c r="LL127" s="131">
        <f>Seniori!MK14</f>
        <v>0</v>
      </c>
      <c r="LM127" s="131">
        <f>Seniori!ML14</f>
        <v>0</v>
      </c>
      <c r="LN127" s="131">
        <f>Seniori!MM14</f>
        <v>0</v>
      </c>
      <c r="LO127" s="131">
        <f>Seniori!MN14</f>
        <v>0</v>
      </c>
      <c r="LP127" s="131">
        <f>Seniori!MO14</f>
        <v>0</v>
      </c>
      <c r="LQ127" s="131">
        <f>Seniori!MP14</f>
        <v>0</v>
      </c>
      <c r="LR127" s="131">
        <f>Seniori!MQ14</f>
        <v>0</v>
      </c>
      <c r="LS127" s="131">
        <f>Seniori!MR14</f>
        <v>0</v>
      </c>
      <c r="LT127" s="131">
        <f>Seniori!MS14</f>
        <v>0</v>
      </c>
      <c r="LU127" s="131">
        <f>Seniori!MT14</f>
        <v>0</v>
      </c>
      <c r="LV127" s="131">
        <f>Seniori!MU14</f>
        <v>0</v>
      </c>
      <c r="LW127" s="131">
        <f>Seniori!MV14</f>
        <v>0</v>
      </c>
      <c r="LX127" s="131">
        <f>Seniori!MW14</f>
        <v>0</v>
      </c>
      <c r="LY127" s="131">
        <f>Seniori!MX14</f>
        <v>0</v>
      </c>
      <c r="LZ127" s="131">
        <f>Seniori!MY14</f>
        <v>0</v>
      </c>
      <c r="MA127" s="131">
        <f>Seniori!MZ14</f>
        <v>0</v>
      </c>
      <c r="MB127" s="131">
        <f>Seniori!NA14</f>
        <v>0</v>
      </c>
      <c r="MC127" s="131">
        <f>Seniori!NB14</f>
        <v>0</v>
      </c>
      <c r="MD127" s="131">
        <f>Seniori!NC14</f>
        <v>0</v>
      </c>
      <c r="ME127" s="131">
        <f>Seniori!ND14</f>
        <v>0</v>
      </c>
    </row>
    <row r="128" spans="1:343" s="1" customFormat="1" ht="18" customHeight="1" x14ac:dyDescent="0.2">
      <c r="A128" s="12"/>
      <c r="B128" s="11"/>
      <c r="E128" s="4" t="s">
        <v>213</v>
      </c>
      <c r="F128" s="1">
        <v>8872</v>
      </c>
      <c r="G128" s="9" t="s">
        <v>225</v>
      </c>
      <c r="H128" s="4"/>
      <c r="I128" s="1">
        <f t="shared" si="11"/>
        <v>2</v>
      </c>
      <c r="J128" s="12"/>
      <c r="K128" s="131">
        <v>2</v>
      </c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</row>
    <row r="129" spans="1:343" s="1" customFormat="1" ht="18" customHeight="1" x14ac:dyDescent="0.2">
      <c r="A129" s="12">
        <v>113</v>
      </c>
      <c r="B129" s="11" t="s">
        <v>94</v>
      </c>
      <c r="C129" s="1">
        <v>11123</v>
      </c>
      <c r="D129" s="1">
        <v>2015</v>
      </c>
      <c r="E129" s="4" t="s">
        <v>93</v>
      </c>
      <c r="F129" s="1">
        <v>8648</v>
      </c>
      <c r="G129" s="9" t="s">
        <v>222</v>
      </c>
      <c r="H129" s="4" t="s">
        <v>95</v>
      </c>
      <c r="I129" s="1">
        <f>SUM(K129:ME129)</f>
        <v>3</v>
      </c>
      <c r="J129" s="12">
        <f>Tabuľka3[[#This Row],[Stĺpec9]]</f>
        <v>3</v>
      </c>
      <c r="K129" s="131">
        <f>Seniori!K89</f>
        <v>0</v>
      </c>
      <c r="L129" s="131">
        <f>Seniori!L89</f>
        <v>0</v>
      </c>
      <c r="M129" s="131">
        <f>Seniori!M89</f>
        <v>0</v>
      </c>
      <c r="N129" s="131">
        <f>Seniori!N89</f>
        <v>0</v>
      </c>
      <c r="O129" s="131">
        <f>Seniori!O89</f>
        <v>0</v>
      </c>
      <c r="P129" s="131">
        <f>Seniori!P89</f>
        <v>0</v>
      </c>
      <c r="Q129" s="131">
        <f>Seniori!Q89</f>
        <v>0</v>
      </c>
      <c r="R129" s="131">
        <f>Seniori!R89</f>
        <v>0</v>
      </c>
      <c r="S129" s="131">
        <f>Seniori!S89</f>
        <v>0</v>
      </c>
      <c r="T129" s="131">
        <f>Seniori!T89</f>
        <v>0</v>
      </c>
      <c r="U129" s="131">
        <f>Seniori!U89</f>
        <v>0</v>
      </c>
      <c r="V129" s="131">
        <f>Seniori!V89</f>
        <v>0</v>
      </c>
      <c r="W129" s="131">
        <f>Seniori!W89</f>
        <v>0</v>
      </c>
      <c r="X129" s="131">
        <f>Seniori!X89</f>
        <v>0</v>
      </c>
      <c r="Y129" s="131">
        <f>Seniori!Y89</f>
        <v>0</v>
      </c>
      <c r="Z129" s="131">
        <f>Seniori!Z89</f>
        <v>0</v>
      </c>
      <c r="AA129" s="131">
        <f>Seniori!AA89</f>
        <v>0</v>
      </c>
      <c r="AB129" s="131">
        <f>Seniori!AB89</f>
        <v>0</v>
      </c>
      <c r="AC129" s="131">
        <f>Seniori!AC89</f>
        <v>0</v>
      </c>
      <c r="AD129" s="131">
        <f>Seniori!AD89</f>
        <v>0</v>
      </c>
      <c r="AE129" s="131">
        <f>Seniori!AE89</f>
        <v>0</v>
      </c>
      <c r="AF129" s="131">
        <f>Seniori!AF89</f>
        <v>0</v>
      </c>
      <c r="AG129" s="131">
        <f>Seniori!AG89</f>
        <v>0</v>
      </c>
      <c r="AH129" s="131">
        <f>Seniori!AH89</f>
        <v>0</v>
      </c>
      <c r="AI129" s="131">
        <f>Seniori!AI89</f>
        <v>0</v>
      </c>
      <c r="AJ129" s="131">
        <f>Seniori!AJ89</f>
        <v>0</v>
      </c>
      <c r="AK129" s="131">
        <f>Seniori!AK89</f>
        <v>0</v>
      </c>
      <c r="AL129" s="131">
        <f>Seniori!AL89</f>
        <v>0</v>
      </c>
      <c r="AM129" s="131">
        <f>Seniori!AM89</f>
        <v>0</v>
      </c>
      <c r="AN129" s="131">
        <f>Seniori!AN89</f>
        <v>0</v>
      </c>
      <c r="AO129" s="131">
        <f>Seniori!AO89</f>
        <v>0</v>
      </c>
      <c r="AP129" s="131">
        <f>Seniori!AP89</f>
        <v>0</v>
      </c>
      <c r="AQ129" s="131">
        <f>Seniori!AQ89</f>
        <v>0</v>
      </c>
      <c r="AR129" s="131">
        <f>Seniori!AR89</f>
        <v>0</v>
      </c>
      <c r="AS129" s="131">
        <f>Seniori!AS89</f>
        <v>0</v>
      </c>
      <c r="AT129" s="131">
        <f>Seniori!AT89</f>
        <v>0</v>
      </c>
      <c r="AU129" s="131">
        <f>Seniori!AU89</f>
        <v>0</v>
      </c>
      <c r="AV129" s="131">
        <f>Seniori!AV89</f>
        <v>0</v>
      </c>
      <c r="AW129" s="131">
        <f>Seniori!AW89</f>
        <v>0</v>
      </c>
      <c r="AX129" s="131">
        <f>Seniori!AX89</f>
        <v>0</v>
      </c>
      <c r="AY129" s="131">
        <f>Seniori!AY89</f>
        <v>0</v>
      </c>
      <c r="AZ129" s="131">
        <f>Seniori!AZ89</f>
        <v>0</v>
      </c>
      <c r="BA129" s="131">
        <f>Seniori!BA89</f>
        <v>0</v>
      </c>
      <c r="BB129" s="131">
        <f>Seniori!BB89</f>
        <v>0</v>
      </c>
      <c r="BC129" s="131">
        <f>Seniori!BC89</f>
        <v>0</v>
      </c>
      <c r="BD129" s="131">
        <f>Seniori!BD89</f>
        <v>0</v>
      </c>
      <c r="BE129" s="131">
        <f>Seniori!BE89</f>
        <v>0</v>
      </c>
      <c r="BF129" s="131">
        <f>Seniori!BF89</f>
        <v>0</v>
      </c>
      <c r="BG129" s="131">
        <f>Seniori!BG89</f>
        <v>0</v>
      </c>
      <c r="BH129" s="131">
        <f>Seniori!BH89</f>
        <v>0</v>
      </c>
      <c r="BI129" s="131">
        <f>Seniori!BI89</f>
        <v>0</v>
      </c>
      <c r="BJ129" s="131">
        <f>Seniori!BJ89</f>
        <v>0</v>
      </c>
      <c r="BK129" s="131">
        <f>Seniori!BK89</f>
        <v>0</v>
      </c>
      <c r="BL129" s="131">
        <f>Seniori!BL89</f>
        <v>0</v>
      </c>
      <c r="BM129" s="131">
        <f>Seniori!BM89</f>
        <v>0</v>
      </c>
      <c r="BN129" s="131">
        <f>Seniori!BN89</f>
        <v>0</v>
      </c>
      <c r="BO129" s="131">
        <f>Seniori!BO89</f>
        <v>0</v>
      </c>
      <c r="BP129" s="131">
        <f>Seniori!BP89</f>
        <v>0</v>
      </c>
      <c r="BQ129" s="131">
        <f>Seniori!BQ89</f>
        <v>0</v>
      </c>
      <c r="BR129" s="131">
        <f>Seniori!BR89</f>
        <v>0</v>
      </c>
      <c r="BS129" s="131">
        <f>Seniori!BS89</f>
        <v>0</v>
      </c>
      <c r="BT129" s="131">
        <f>Seniori!BT89</f>
        <v>0</v>
      </c>
      <c r="BU129" s="131">
        <f>Seniori!BU89</f>
        <v>0</v>
      </c>
      <c r="BV129" s="131">
        <f>Seniori!BV89</f>
        <v>0</v>
      </c>
      <c r="BW129" s="131">
        <f>Seniori!BW89</f>
        <v>0</v>
      </c>
      <c r="BX129" s="131">
        <f>Seniori!BX89</f>
        <v>0</v>
      </c>
      <c r="BY129" s="131">
        <f>Seniori!BY89</f>
        <v>0</v>
      </c>
      <c r="BZ129" s="131">
        <f>Seniori!BZ89</f>
        <v>0</v>
      </c>
      <c r="CA129" s="131">
        <f>Seniori!CA89</f>
        <v>0</v>
      </c>
      <c r="CB129" s="131">
        <f>Seniori!CB89</f>
        <v>0</v>
      </c>
      <c r="CC129" s="131">
        <f>Seniori!CC89</f>
        <v>0</v>
      </c>
      <c r="CD129" s="131">
        <f>Seniori!CD89</f>
        <v>0</v>
      </c>
      <c r="CE129" s="131">
        <f>Seniori!CE89</f>
        <v>0</v>
      </c>
      <c r="CF129" s="131">
        <f>Seniori!CF89</f>
        <v>0</v>
      </c>
      <c r="CG129" s="131">
        <f>Seniori!CG89</f>
        <v>0</v>
      </c>
      <c r="CH129" s="131">
        <f>Seniori!CH89</f>
        <v>0</v>
      </c>
      <c r="CI129" s="131">
        <f>Seniori!CI89</f>
        <v>0</v>
      </c>
      <c r="CJ129" s="131">
        <f>Seniori!CJ89</f>
        <v>0</v>
      </c>
      <c r="CK129" s="131">
        <f>Seniori!CK89</f>
        <v>0</v>
      </c>
      <c r="CL129" s="131" t="str">
        <f>Seniori!CL89</f>
        <v>x</v>
      </c>
      <c r="CM129" s="131">
        <f>Seniori!CM89</f>
        <v>0</v>
      </c>
      <c r="CN129" s="131">
        <f>Seniori!CN89</f>
        <v>0</v>
      </c>
      <c r="CO129" s="131">
        <f>Seniori!CO89</f>
        <v>0</v>
      </c>
      <c r="CP129" s="131">
        <f>Seniori!CP89</f>
        <v>0</v>
      </c>
      <c r="CQ129" s="131">
        <f>Seniori!CQ89</f>
        <v>0</v>
      </c>
      <c r="CR129" s="131">
        <f>Seniori!CR89</f>
        <v>0</v>
      </c>
      <c r="CS129" s="131">
        <f>Seniori!CS89</f>
        <v>0</v>
      </c>
      <c r="CT129" s="131">
        <f>Seniori!CT89</f>
        <v>0</v>
      </c>
      <c r="CU129" s="131">
        <f>Seniori!CU89</f>
        <v>0</v>
      </c>
      <c r="CV129" s="131">
        <f>Seniori!CV89</f>
        <v>0</v>
      </c>
      <c r="CW129" s="131">
        <f>Seniori!CW89</f>
        <v>0</v>
      </c>
      <c r="CX129" s="131">
        <f>Seniori!CX89</f>
        <v>0</v>
      </c>
      <c r="CY129" s="131">
        <f>Seniori!CY89</f>
        <v>0</v>
      </c>
      <c r="CZ129" s="131">
        <f>Seniori!CZ89</f>
        <v>0</v>
      </c>
      <c r="DA129" s="131">
        <f>Seniori!DA89</f>
        <v>0</v>
      </c>
      <c r="DB129" s="131">
        <f>Seniori!DB89</f>
        <v>0</v>
      </c>
      <c r="DC129" s="131">
        <f>Seniori!DC89</f>
        <v>0</v>
      </c>
      <c r="DD129" s="131">
        <f>Seniori!DD89</f>
        <v>0</v>
      </c>
      <c r="DE129" s="131">
        <f>Seniori!DE89</f>
        <v>0</v>
      </c>
      <c r="DF129" s="131">
        <f>Seniori!DF89</f>
        <v>0</v>
      </c>
      <c r="DG129" s="131">
        <f>Seniori!DG89</f>
        <v>0</v>
      </c>
      <c r="DH129" s="131">
        <f>Seniori!DH89</f>
        <v>0</v>
      </c>
      <c r="DI129" s="131">
        <f>Seniori!DI89</f>
        <v>0</v>
      </c>
      <c r="DJ129" s="131">
        <f>Seniori!DJ89</f>
        <v>0</v>
      </c>
      <c r="DK129" s="131">
        <f>Seniori!DK89</f>
        <v>0</v>
      </c>
      <c r="DL129" s="131">
        <f>Seniori!DL89</f>
        <v>0</v>
      </c>
      <c r="DM129" s="131">
        <f>Seniori!DM89</f>
        <v>0</v>
      </c>
      <c r="DN129" s="131">
        <f>Seniori!DN89</f>
        <v>0</v>
      </c>
      <c r="DO129" s="131">
        <f>Seniori!DO89</f>
        <v>0</v>
      </c>
      <c r="DP129" s="131">
        <f>Seniori!DP89</f>
        <v>0</v>
      </c>
      <c r="DQ129" s="131">
        <f>Seniori!DQ89</f>
        <v>0</v>
      </c>
      <c r="DR129" s="131">
        <f>Seniori!DR89</f>
        <v>0</v>
      </c>
      <c r="DS129" s="131">
        <f>Seniori!DS89</f>
        <v>0</v>
      </c>
      <c r="DT129" s="131">
        <f>Seniori!DT89</f>
        <v>0</v>
      </c>
      <c r="DU129" s="131">
        <f>Seniori!DU89</f>
        <v>0</v>
      </c>
      <c r="DV129" s="131">
        <f>Seniori!DV89</f>
        <v>0</v>
      </c>
      <c r="DW129" s="131">
        <f>Seniori!DW89</f>
        <v>0</v>
      </c>
      <c r="DX129" s="131">
        <f>Seniori!DX89</f>
        <v>0</v>
      </c>
      <c r="DY129" s="131">
        <f>Seniori!DY89</f>
        <v>0</v>
      </c>
      <c r="DZ129" s="131">
        <f>Seniori!DZ89</f>
        <v>0</v>
      </c>
      <c r="EA129" s="131">
        <f>Seniori!EA89</f>
        <v>0</v>
      </c>
      <c r="EB129" s="131">
        <f>Seniori!EB89</f>
        <v>3</v>
      </c>
      <c r="EC129" s="131">
        <f>Seniori!EC89</f>
        <v>0</v>
      </c>
      <c r="ED129" s="131" t="str">
        <f>Seniori!ED89</f>
        <v>x</v>
      </c>
      <c r="EE129" s="131">
        <f>Seniori!EE89</f>
        <v>0</v>
      </c>
      <c r="EF129" s="131">
        <f>Seniori!EF89</f>
        <v>0</v>
      </c>
      <c r="EG129" s="131">
        <f>Seniori!EG89</f>
        <v>0</v>
      </c>
      <c r="EH129" s="131">
        <f>Seniori!EH89</f>
        <v>0</v>
      </c>
      <c r="EI129" s="131">
        <f>Seniori!EI89</f>
        <v>0</v>
      </c>
      <c r="EJ129" s="131">
        <f>Seniori!EJ89</f>
        <v>0</v>
      </c>
      <c r="EK129" s="131">
        <f>Seniori!EK89</f>
        <v>0</v>
      </c>
      <c r="EL129" s="131">
        <f>Seniori!EL89</f>
        <v>0</v>
      </c>
      <c r="EM129" s="131">
        <f>Seniori!EM89</f>
        <v>0</v>
      </c>
      <c r="EN129" s="131">
        <f>Seniori!EN89</f>
        <v>0</v>
      </c>
      <c r="EO129" s="131">
        <f>Seniori!EO89</f>
        <v>0</v>
      </c>
      <c r="EP129" s="131">
        <f>Seniori!EP89</f>
        <v>0</v>
      </c>
      <c r="EQ129" s="131">
        <f>Seniori!EQ89</f>
        <v>0</v>
      </c>
      <c r="ER129" s="131">
        <f>Seniori!ER89</f>
        <v>0</v>
      </c>
      <c r="ES129" s="131">
        <f>Seniori!ES89</f>
        <v>0</v>
      </c>
      <c r="ET129" s="131">
        <f>Seniori!ET89</f>
        <v>0</v>
      </c>
      <c r="EU129" s="131">
        <f>Seniori!EU89</f>
        <v>0</v>
      </c>
      <c r="EV129" s="131">
        <f>Seniori!EV89</f>
        <v>0</v>
      </c>
      <c r="EW129" s="131">
        <f>Seniori!EW89</f>
        <v>0</v>
      </c>
      <c r="EX129" s="131">
        <f>Seniori!EX89</f>
        <v>0</v>
      </c>
      <c r="EY129" s="131">
        <f>Seniori!EY89</f>
        <v>0</v>
      </c>
      <c r="EZ129" s="131">
        <f>Seniori!EZ89</f>
        <v>0</v>
      </c>
      <c r="FA129" s="131">
        <f>Seniori!FA89</f>
        <v>0</v>
      </c>
      <c r="FB129" s="131">
        <f>Seniori!FB89</f>
        <v>0</v>
      </c>
      <c r="FC129" s="131">
        <f>Seniori!FC89</f>
        <v>0</v>
      </c>
      <c r="FD129" s="131">
        <f>Seniori!FD89</f>
        <v>0</v>
      </c>
      <c r="FE129" s="131">
        <f>Seniori!FE89</f>
        <v>0</v>
      </c>
      <c r="FF129" s="131">
        <f>Seniori!FF89</f>
        <v>0</v>
      </c>
      <c r="FG129" s="131">
        <f>Seniori!FG89</f>
        <v>0</v>
      </c>
      <c r="FH129" s="131">
        <f>Seniori!FH89</f>
        <v>0</v>
      </c>
      <c r="FI129" s="131">
        <f>Seniori!FI89</f>
        <v>0</v>
      </c>
      <c r="FJ129" s="131">
        <f>Seniori!FJ89</f>
        <v>0</v>
      </c>
      <c r="FK129" s="131">
        <f>Seniori!FK89</f>
        <v>0</v>
      </c>
      <c r="FL129" s="131">
        <f>Seniori!FL89</f>
        <v>0</v>
      </c>
      <c r="FM129" s="131">
        <f>Seniori!FM89</f>
        <v>0</v>
      </c>
      <c r="FN129" s="131">
        <f>Seniori!FN89</f>
        <v>0</v>
      </c>
      <c r="FO129" s="131">
        <f>Seniori!FO89</f>
        <v>0</v>
      </c>
      <c r="FP129" s="131">
        <f>Seniori!FP89</f>
        <v>0</v>
      </c>
      <c r="FQ129" s="131">
        <f>Seniori!FQ89</f>
        <v>0</v>
      </c>
      <c r="FR129" s="131">
        <f>Seniori!FR89</f>
        <v>0</v>
      </c>
      <c r="FS129" s="131">
        <f>Seniori!FS89</f>
        <v>0</v>
      </c>
      <c r="FT129" s="131">
        <f>Seniori!FT89</f>
        <v>0</v>
      </c>
      <c r="FU129" s="131">
        <f>Seniori!FU89</f>
        <v>0</v>
      </c>
      <c r="FV129" s="131">
        <f>Seniori!FV89</f>
        <v>0</v>
      </c>
      <c r="FW129" s="131">
        <f>Seniori!FW89</f>
        <v>0</v>
      </c>
      <c r="FX129" s="131">
        <f>Seniori!FX89</f>
        <v>0</v>
      </c>
      <c r="FY129" s="131">
        <f>Seniori!FY89</f>
        <v>0</v>
      </c>
      <c r="FZ129" s="131">
        <f>Seniori!FZ89</f>
        <v>0</v>
      </c>
      <c r="GA129" s="131">
        <f>Seniori!GA89</f>
        <v>0</v>
      </c>
      <c r="GB129" s="131">
        <f>Seniori!GB89</f>
        <v>0</v>
      </c>
      <c r="GC129" s="131">
        <f>Seniori!GC89</f>
        <v>0</v>
      </c>
      <c r="GD129" s="131">
        <f>Seniori!GD89</f>
        <v>0</v>
      </c>
      <c r="GE129" s="131">
        <f>Seniori!GE89</f>
        <v>0</v>
      </c>
      <c r="GF129" s="131">
        <f>Seniori!GF89</f>
        <v>0</v>
      </c>
      <c r="GG129" s="131">
        <f>Seniori!GG89</f>
        <v>0</v>
      </c>
      <c r="GH129" s="131">
        <f>Seniori!GH89</f>
        <v>0</v>
      </c>
      <c r="GI129" s="131">
        <f>Seniori!GI89</f>
        <v>0</v>
      </c>
      <c r="GJ129" s="131">
        <f>Seniori!GJ89</f>
        <v>0</v>
      </c>
      <c r="GK129" s="131">
        <f>Seniori!GK89</f>
        <v>0</v>
      </c>
      <c r="GL129" s="131">
        <f>Seniori!GL89</f>
        <v>0</v>
      </c>
      <c r="GM129" s="131">
        <f>Seniori!GM89</f>
        <v>0</v>
      </c>
      <c r="GN129" s="131">
        <f>Seniori!GN89</f>
        <v>0</v>
      </c>
      <c r="GO129" s="131">
        <f>Seniori!GO89</f>
        <v>0</v>
      </c>
      <c r="GP129" s="131">
        <f>Seniori!GP89</f>
        <v>0</v>
      </c>
      <c r="GQ129" s="131">
        <f>Seniori!GQ89</f>
        <v>0</v>
      </c>
      <c r="GR129" s="131">
        <f>Seniori!GR89</f>
        <v>0</v>
      </c>
      <c r="GS129" s="131">
        <f>Seniori!GS89</f>
        <v>0</v>
      </c>
      <c r="GT129" s="131">
        <f>Seniori!GT89</f>
        <v>0</v>
      </c>
      <c r="GU129" s="131">
        <f>Seniori!GU89</f>
        <v>0</v>
      </c>
      <c r="GV129" s="131">
        <f>Seniori!GV89</f>
        <v>0</v>
      </c>
      <c r="GW129" s="131">
        <f>Seniori!GW89</f>
        <v>0</v>
      </c>
      <c r="GX129" s="131">
        <f>Seniori!GX89</f>
        <v>0</v>
      </c>
      <c r="GY129" s="131">
        <f>Seniori!GY89</f>
        <v>0</v>
      </c>
      <c r="GZ129" s="131">
        <f>Seniori!GZ89</f>
        <v>0</v>
      </c>
      <c r="HA129" s="131">
        <f>Seniori!HA89</f>
        <v>0</v>
      </c>
      <c r="HB129" s="131">
        <f>Seniori!HB89</f>
        <v>0</v>
      </c>
      <c r="HC129" s="131">
        <f>Seniori!HC89</f>
        <v>0</v>
      </c>
      <c r="HD129" s="131">
        <f>Seniori!HD89</f>
        <v>0</v>
      </c>
      <c r="HE129" s="131">
        <f>Seniori!HE89</f>
        <v>0</v>
      </c>
      <c r="HF129" s="131">
        <f>Seniori!HF89</f>
        <v>0</v>
      </c>
      <c r="HG129" s="131">
        <f>Seniori!HG89</f>
        <v>0</v>
      </c>
      <c r="HH129" s="131">
        <f>Seniori!HH89</f>
        <v>0</v>
      </c>
      <c r="HI129" s="131">
        <f>Seniori!HI89</f>
        <v>0</v>
      </c>
      <c r="HJ129" s="131">
        <f>Seniori!HJ89</f>
        <v>0</v>
      </c>
      <c r="HK129" s="131">
        <f>Seniori!HK89</f>
        <v>0</v>
      </c>
      <c r="HL129" s="131">
        <f>Seniori!HL89</f>
        <v>0</v>
      </c>
      <c r="HM129" s="131">
        <f>Seniori!HM89</f>
        <v>0</v>
      </c>
      <c r="HN129" s="131">
        <f>Seniori!HN89</f>
        <v>0</v>
      </c>
      <c r="HO129" s="131">
        <f>Seniori!HO89</f>
        <v>0</v>
      </c>
      <c r="HP129" s="131">
        <f>Seniori!HP89</f>
        <v>0</v>
      </c>
      <c r="HQ129" s="131">
        <f>Seniori!HQ89</f>
        <v>0</v>
      </c>
      <c r="HR129" s="131">
        <f>Seniori!HR89</f>
        <v>0</v>
      </c>
      <c r="HS129" s="131">
        <f>Seniori!HS89</f>
        <v>0</v>
      </c>
      <c r="HT129" s="131">
        <f>Seniori!HT89</f>
        <v>0</v>
      </c>
      <c r="HU129" s="131">
        <f>Seniori!HU89</f>
        <v>0</v>
      </c>
      <c r="HV129" s="131">
        <f>Seniori!HV89</f>
        <v>0</v>
      </c>
      <c r="HW129" s="131">
        <f>Seniori!HW89</f>
        <v>0</v>
      </c>
      <c r="HX129" s="131">
        <f>Seniori!HX89</f>
        <v>0</v>
      </c>
      <c r="HY129" s="131">
        <f>Seniori!HY89</f>
        <v>0</v>
      </c>
      <c r="HZ129" s="131">
        <f>Seniori!HZ89</f>
        <v>0</v>
      </c>
      <c r="IA129" s="131">
        <f>Seniori!IA89</f>
        <v>0</v>
      </c>
      <c r="IB129" s="131">
        <f>Seniori!IB89</f>
        <v>0</v>
      </c>
      <c r="IC129" s="131">
        <f>Seniori!IC89</f>
        <v>0</v>
      </c>
      <c r="ID129" s="131">
        <f>Seniori!ID89</f>
        <v>0</v>
      </c>
      <c r="IE129" s="131">
        <f>Seniori!IE89</f>
        <v>0</v>
      </c>
      <c r="IF129" s="131">
        <f>Seniori!IF89</f>
        <v>0</v>
      </c>
      <c r="IG129" s="131">
        <f>Seniori!IG89</f>
        <v>0</v>
      </c>
      <c r="IH129" s="131">
        <f>Seniori!IH89</f>
        <v>0</v>
      </c>
      <c r="II129" s="131">
        <f>Seniori!II89</f>
        <v>0</v>
      </c>
      <c r="IJ129" s="131">
        <f>Seniori!IJ89</f>
        <v>0</v>
      </c>
      <c r="IK129" s="131">
        <f>Seniori!IK89</f>
        <v>0</v>
      </c>
      <c r="IL129" s="131">
        <f>Seniori!IL89</f>
        <v>0</v>
      </c>
      <c r="IM129" s="131">
        <f>Seniori!IM89</f>
        <v>0</v>
      </c>
      <c r="IN129" s="131">
        <f>Seniori!IN89</f>
        <v>0</v>
      </c>
      <c r="IO129" s="131">
        <f>Seniori!IO89</f>
        <v>0</v>
      </c>
      <c r="IP129" s="131">
        <f>Seniori!IP89</f>
        <v>0</v>
      </c>
      <c r="IQ129" s="131">
        <f>Seniori!IQ89</f>
        <v>0</v>
      </c>
      <c r="IR129" s="131">
        <f>Seniori!IR89</f>
        <v>0</v>
      </c>
      <c r="IS129" s="131">
        <f>Seniori!IS89</f>
        <v>0</v>
      </c>
      <c r="IT129" s="131">
        <f>Seniori!IT89</f>
        <v>0</v>
      </c>
      <c r="IU129" s="131">
        <f>Seniori!IU89</f>
        <v>0</v>
      </c>
      <c r="IV129" s="131">
        <f>Seniori!IV89</f>
        <v>0</v>
      </c>
      <c r="IW129" s="131">
        <f>Seniori!IW89</f>
        <v>0</v>
      </c>
      <c r="IX129" s="131">
        <f>Seniori!IX89</f>
        <v>0</v>
      </c>
      <c r="IY129" s="131">
        <f>Seniori!IY89</f>
        <v>0</v>
      </c>
      <c r="IZ129" s="131">
        <f>Seniori!IZ89</f>
        <v>0</v>
      </c>
      <c r="JA129" s="131">
        <f>Seniori!JA89</f>
        <v>0</v>
      </c>
      <c r="JB129" s="131">
        <f>Seniori!JB89</f>
        <v>0</v>
      </c>
      <c r="JC129" s="131">
        <f>Seniori!JC89</f>
        <v>0</v>
      </c>
      <c r="JD129" s="131">
        <f>Seniori!JD89</f>
        <v>0</v>
      </c>
      <c r="JE129" s="131">
        <f>Seniori!JE89</f>
        <v>0</v>
      </c>
      <c r="JF129" s="131">
        <f>Seniori!JF89</f>
        <v>0</v>
      </c>
      <c r="JG129" s="131">
        <f>Seniori!JG89</f>
        <v>0</v>
      </c>
      <c r="JH129" s="131">
        <f>Seniori!JH89</f>
        <v>0</v>
      </c>
      <c r="JI129" s="131">
        <f>Seniori!JI89</f>
        <v>0</v>
      </c>
      <c r="JJ129" s="131">
        <f>Seniori!JJ89</f>
        <v>0</v>
      </c>
      <c r="JK129" s="131">
        <f>Seniori!JK89</f>
        <v>0</v>
      </c>
      <c r="JL129" s="131">
        <f>Seniori!JL89</f>
        <v>0</v>
      </c>
      <c r="JM129" s="131">
        <f>Seniori!JM89</f>
        <v>0</v>
      </c>
      <c r="JN129" s="131">
        <f>Seniori!JN89</f>
        <v>0</v>
      </c>
      <c r="JO129" s="131">
        <f>Seniori!JO89</f>
        <v>0</v>
      </c>
      <c r="JP129" s="131">
        <f>Seniori!JP89</f>
        <v>0</v>
      </c>
      <c r="JQ129" s="131">
        <f>Seniori!JQ89</f>
        <v>0</v>
      </c>
      <c r="JR129" s="131">
        <f>Seniori!JR89</f>
        <v>0</v>
      </c>
      <c r="JS129" s="131">
        <f>Seniori!JS89</f>
        <v>0</v>
      </c>
      <c r="JT129" s="131">
        <f>Seniori!JT89</f>
        <v>0</v>
      </c>
      <c r="JU129" s="131">
        <f>Seniori!JU89</f>
        <v>0</v>
      </c>
      <c r="JV129" s="131">
        <f>Seniori!JV89</f>
        <v>0</v>
      </c>
      <c r="JW129" s="131">
        <f>Seniori!JW89</f>
        <v>0</v>
      </c>
      <c r="JX129" s="131">
        <f>Seniori!JX89</f>
        <v>0</v>
      </c>
      <c r="JY129" s="131">
        <f>Seniori!JY89</f>
        <v>0</v>
      </c>
      <c r="JZ129" s="131">
        <f>Seniori!JZ89</f>
        <v>0</v>
      </c>
      <c r="KA129" s="131">
        <f>Seniori!KA89</f>
        <v>0</v>
      </c>
      <c r="KB129" s="131">
        <f>Seniori!KB89</f>
        <v>0</v>
      </c>
      <c r="KC129" s="131">
        <f>Seniori!KC89</f>
        <v>0</v>
      </c>
      <c r="KD129" s="131">
        <f>Seniori!KD89</f>
        <v>0</v>
      </c>
      <c r="KE129" s="131">
        <f>Seniori!KE89</f>
        <v>0</v>
      </c>
      <c r="KF129" s="131">
        <f>Seniori!KF89</f>
        <v>0</v>
      </c>
      <c r="KG129" s="131">
        <f>Seniori!KG89</f>
        <v>0</v>
      </c>
      <c r="KH129" s="131">
        <f>Seniori!KH89</f>
        <v>0</v>
      </c>
      <c r="KI129" s="131">
        <f>Seniori!KI89</f>
        <v>0</v>
      </c>
      <c r="KJ129" s="131">
        <f>Seniori!KJ89</f>
        <v>0</v>
      </c>
      <c r="KK129" s="131">
        <f>Seniori!KK89</f>
        <v>0</v>
      </c>
      <c r="KL129" s="131">
        <f>Seniori!KL89</f>
        <v>0</v>
      </c>
      <c r="KM129" s="131">
        <f>Seniori!KM89</f>
        <v>0</v>
      </c>
      <c r="KN129" s="131">
        <f>Seniori!KN89</f>
        <v>0</v>
      </c>
      <c r="KO129" s="131">
        <f>Seniori!KO89</f>
        <v>0</v>
      </c>
      <c r="KP129" s="131">
        <f>Seniori!KP89</f>
        <v>0</v>
      </c>
      <c r="KQ129" s="131">
        <f>Seniori!KQ89</f>
        <v>0</v>
      </c>
      <c r="KR129" s="131">
        <f>Seniori!KR89</f>
        <v>0</v>
      </c>
      <c r="KS129" s="131">
        <f>Seniori!KS89</f>
        <v>0</v>
      </c>
      <c r="KT129" s="131">
        <f>Seniori!KT89</f>
        <v>0</v>
      </c>
      <c r="KU129" s="131">
        <f>Seniori!KU89</f>
        <v>0</v>
      </c>
      <c r="KV129" s="131">
        <f>Seniori!KV89</f>
        <v>0</v>
      </c>
      <c r="KW129" s="131">
        <f>Seniori!KW89</f>
        <v>0</v>
      </c>
      <c r="KX129" s="131">
        <f>Seniori!KX89</f>
        <v>0</v>
      </c>
      <c r="KY129" s="131">
        <f>Seniori!KY89</f>
        <v>0</v>
      </c>
      <c r="KZ129" s="131">
        <f>Seniori!KZ89</f>
        <v>0</v>
      </c>
      <c r="LA129" s="131">
        <f>Seniori!LA89</f>
        <v>0</v>
      </c>
      <c r="LB129" s="131">
        <f>Seniori!LB89</f>
        <v>0</v>
      </c>
      <c r="LC129" s="131">
        <f>Seniori!LC89</f>
        <v>0</v>
      </c>
      <c r="LD129" s="131">
        <f>Seniori!LD89</f>
        <v>0</v>
      </c>
      <c r="LE129" s="131">
        <f>Seniori!LE89</f>
        <v>0</v>
      </c>
      <c r="LF129" s="131">
        <f>Seniori!LF89</f>
        <v>0</v>
      </c>
      <c r="LG129" s="131">
        <f>Seniori!LG89</f>
        <v>0</v>
      </c>
      <c r="LH129" s="131">
        <f>Seniori!LH89</f>
        <v>0</v>
      </c>
      <c r="LI129" s="131">
        <f>Seniori!LI89</f>
        <v>0</v>
      </c>
      <c r="LJ129" s="131">
        <f>Seniori!LJ89</f>
        <v>0</v>
      </c>
      <c r="LK129" s="131">
        <f>Seniori!LK89</f>
        <v>0</v>
      </c>
      <c r="LL129" s="131">
        <f>Seniori!LL89</f>
        <v>0</v>
      </c>
      <c r="LM129" s="131">
        <f>Seniori!LM89</f>
        <v>0</v>
      </c>
      <c r="LN129" s="131">
        <f>Seniori!LN89</f>
        <v>0</v>
      </c>
      <c r="LO129" s="131">
        <f>Seniori!LO89</f>
        <v>0</v>
      </c>
      <c r="LP129" s="131">
        <f>Seniori!LP89</f>
        <v>0</v>
      </c>
      <c r="LQ129" s="131">
        <f>Seniori!LQ89</f>
        <v>0</v>
      </c>
      <c r="LR129" s="131">
        <f>Seniori!LR89</f>
        <v>0</v>
      </c>
      <c r="LS129" s="131">
        <f>Seniori!LS89</f>
        <v>0</v>
      </c>
      <c r="LT129" s="131">
        <f>Seniori!LT89</f>
        <v>0</v>
      </c>
      <c r="LU129" s="131">
        <f>Seniori!LU89</f>
        <v>0</v>
      </c>
      <c r="LV129" s="131">
        <f>Seniori!LV89</f>
        <v>0</v>
      </c>
      <c r="LW129" s="131">
        <f>Seniori!LW89</f>
        <v>0</v>
      </c>
      <c r="LX129" s="131">
        <f>Seniori!LX89</f>
        <v>0</v>
      </c>
      <c r="LY129" s="131">
        <f>Seniori!LY89</f>
        <v>0</v>
      </c>
      <c r="LZ129" s="131">
        <f>Seniori!LZ89</f>
        <v>0</v>
      </c>
      <c r="MA129" s="131">
        <f>Seniori!MA89</f>
        <v>0</v>
      </c>
      <c r="MB129" s="131">
        <f>Seniori!MB89</f>
        <v>0</v>
      </c>
      <c r="MC129" s="131">
        <f>Seniori!MC89</f>
        <v>0</v>
      </c>
      <c r="MD129" s="131">
        <f>Seniori!MD89</f>
        <v>0</v>
      </c>
      <c r="ME129" s="131">
        <f>Seniori!ME89</f>
        <v>0</v>
      </c>
    </row>
    <row r="130" spans="1:343" s="1" customFormat="1" ht="18" customHeight="1" x14ac:dyDescent="0.2">
      <c r="A130" s="12">
        <v>113</v>
      </c>
      <c r="B130" s="38" t="s">
        <v>36</v>
      </c>
      <c r="C130" s="1">
        <v>10194</v>
      </c>
      <c r="D130" s="1">
        <v>2014</v>
      </c>
      <c r="E130" t="s">
        <v>152</v>
      </c>
      <c r="F130" s="1">
        <v>6761</v>
      </c>
      <c r="G130" s="9" t="s">
        <v>220</v>
      </c>
      <c r="H130" t="s">
        <v>34</v>
      </c>
      <c r="I130" s="1">
        <f>SUM(K130:ME130)</f>
        <v>3</v>
      </c>
      <c r="J130" s="12">
        <f>Tabuľka3[[#This Row],[Stĺpec9]]</f>
        <v>3</v>
      </c>
      <c r="K130" s="131">
        <f>Juniori!K12</f>
        <v>0</v>
      </c>
      <c r="L130" s="131">
        <f>Juniori!L12</f>
        <v>0</v>
      </c>
      <c r="M130" s="131">
        <f>Juniori!M12</f>
        <v>0</v>
      </c>
      <c r="N130" s="131">
        <f>Juniori!N12</f>
        <v>0</v>
      </c>
      <c r="O130" s="131">
        <f>Juniori!O12</f>
        <v>0</v>
      </c>
      <c r="P130" s="131">
        <f>Juniori!P12</f>
        <v>0</v>
      </c>
      <c r="Q130" s="131">
        <f>Juniori!Q12</f>
        <v>0</v>
      </c>
      <c r="R130" s="131">
        <f>Juniori!R12</f>
        <v>0</v>
      </c>
      <c r="S130" s="131">
        <f>Juniori!S12</f>
        <v>0</v>
      </c>
      <c r="T130" s="131">
        <f>Juniori!T12</f>
        <v>0</v>
      </c>
      <c r="U130" s="131">
        <f>Juniori!U12</f>
        <v>0</v>
      </c>
      <c r="V130" s="131">
        <f>Juniori!V12</f>
        <v>0</v>
      </c>
      <c r="W130" s="131">
        <f>Juniori!W12</f>
        <v>0</v>
      </c>
      <c r="X130" s="131">
        <f>Juniori!X12</f>
        <v>0</v>
      </c>
      <c r="Y130" s="131">
        <f>Juniori!Y12</f>
        <v>0</v>
      </c>
      <c r="Z130" s="131">
        <f>Juniori!Z12</f>
        <v>0</v>
      </c>
      <c r="AA130" s="131">
        <f>Juniori!AA12</f>
        <v>0</v>
      </c>
      <c r="AB130" s="131">
        <f>Juniori!AB12</f>
        <v>0</v>
      </c>
      <c r="AC130" s="131">
        <f>Juniori!AC12</f>
        <v>0</v>
      </c>
      <c r="AD130" s="131">
        <f>Juniori!AD12</f>
        <v>0</v>
      </c>
      <c r="AE130" s="131">
        <f>Juniori!AE12</f>
        <v>0</v>
      </c>
      <c r="AF130" s="131">
        <f>Juniori!AF12</f>
        <v>0</v>
      </c>
      <c r="AG130" s="131">
        <f>Juniori!AG12</f>
        <v>0</v>
      </c>
      <c r="AH130" s="131">
        <f>Juniori!AH12</f>
        <v>0</v>
      </c>
      <c r="AI130" s="131" t="str">
        <f>Juniori!AI12</f>
        <v>x</v>
      </c>
      <c r="AJ130" s="131">
        <f>Juniori!AJ12</f>
        <v>0</v>
      </c>
      <c r="AK130" s="131">
        <f>Juniori!AK12</f>
        <v>0</v>
      </c>
      <c r="AL130" s="131">
        <f>Juniori!AL12</f>
        <v>0</v>
      </c>
      <c r="AM130" s="131">
        <f>Juniori!AM12</f>
        <v>0</v>
      </c>
      <c r="AN130" s="131">
        <f>Juniori!AN12</f>
        <v>0</v>
      </c>
      <c r="AO130" s="131">
        <f>Juniori!AO12</f>
        <v>0</v>
      </c>
      <c r="AP130" s="131">
        <f>Juniori!AP12</f>
        <v>0</v>
      </c>
      <c r="AQ130" s="131">
        <f>Juniori!AQ12</f>
        <v>0</v>
      </c>
      <c r="AR130" s="131">
        <f>Juniori!AR12</f>
        <v>0</v>
      </c>
      <c r="AS130" s="131">
        <f>Juniori!AS12</f>
        <v>0</v>
      </c>
      <c r="AT130" s="131">
        <f>Juniori!AT12</f>
        <v>0</v>
      </c>
      <c r="AU130" s="131">
        <f>Juniori!AU12</f>
        <v>0</v>
      </c>
      <c r="AV130" s="131">
        <f>Juniori!AV12</f>
        <v>0</v>
      </c>
      <c r="AW130" s="131">
        <f>Juniori!AW12</f>
        <v>0</v>
      </c>
      <c r="AX130" s="131">
        <f>Juniori!AX12</f>
        <v>0</v>
      </c>
      <c r="AY130" s="131">
        <f>Juniori!AY12</f>
        <v>0</v>
      </c>
      <c r="AZ130" s="131">
        <f>Juniori!AZ12</f>
        <v>0</v>
      </c>
      <c r="BA130" s="131">
        <f>Juniori!BA12</f>
        <v>0</v>
      </c>
      <c r="BB130" s="131">
        <f>Juniori!BB12</f>
        <v>0</v>
      </c>
      <c r="BC130" s="131">
        <f>Juniori!BC12</f>
        <v>0</v>
      </c>
      <c r="BD130" s="131">
        <f>Juniori!BD12</f>
        <v>0</v>
      </c>
      <c r="BE130" s="131">
        <f>Juniori!BE12</f>
        <v>0</v>
      </c>
      <c r="BF130" s="131">
        <f>Juniori!BF12</f>
        <v>0</v>
      </c>
      <c r="BG130" s="131">
        <f>Juniori!BG12</f>
        <v>0</v>
      </c>
      <c r="BH130" s="131">
        <f>Juniori!BH12</f>
        <v>0</v>
      </c>
      <c r="BI130" s="131">
        <f>Juniori!BI12</f>
        <v>0</v>
      </c>
      <c r="BJ130" s="131">
        <f>Juniori!BJ12</f>
        <v>0</v>
      </c>
      <c r="BK130" s="131">
        <f>Juniori!BK12</f>
        <v>0</v>
      </c>
      <c r="BL130" s="131">
        <f>Juniori!BL12</f>
        <v>0</v>
      </c>
      <c r="BM130" s="131">
        <f>Juniori!BM12</f>
        <v>0</v>
      </c>
      <c r="BN130" s="131">
        <f>Juniori!BN12</f>
        <v>0</v>
      </c>
      <c r="BO130" s="131">
        <f>Juniori!BO12</f>
        <v>0</v>
      </c>
      <c r="BP130" s="131">
        <f>Juniori!BP12</f>
        <v>0</v>
      </c>
      <c r="BQ130" s="131">
        <f>Juniori!BQ12</f>
        <v>0</v>
      </c>
      <c r="BR130" s="131">
        <f>Juniori!BR12</f>
        <v>0</v>
      </c>
      <c r="BS130" s="131">
        <f>Juniori!BS12</f>
        <v>0</v>
      </c>
      <c r="BT130" s="131">
        <f>Juniori!BT12</f>
        <v>0</v>
      </c>
      <c r="BU130" s="131">
        <f>Juniori!BU12</f>
        <v>0</v>
      </c>
      <c r="BV130" s="131">
        <f>Juniori!BV12</f>
        <v>0</v>
      </c>
      <c r="BW130" s="131">
        <f>Juniori!BW12</f>
        <v>0</v>
      </c>
      <c r="BX130" s="131">
        <f>Juniori!BX12</f>
        <v>0</v>
      </c>
      <c r="BY130" s="131">
        <f>Juniori!BY12</f>
        <v>0</v>
      </c>
      <c r="BZ130" s="131">
        <f>Juniori!BZ12</f>
        <v>0</v>
      </c>
      <c r="CA130" s="131">
        <f>Juniori!CA12</f>
        <v>0</v>
      </c>
      <c r="CB130" s="131">
        <f>Juniori!CB12</f>
        <v>0</v>
      </c>
      <c r="CC130" s="131">
        <f>Juniori!CC12</f>
        <v>0</v>
      </c>
      <c r="CD130" s="131">
        <f>Juniori!CD12</f>
        <v>0</v>
      </c>
      <c r="CE130" s="131">
        <f>Juniori!CE12</f>
        <v>0</v>
      </c>
      <c r="CF130" s="131">
        <f>Juniori!CF12</f>
        <v>0</v>
      </c>
      <c r="CG130" s="131">
        <f>Juniori!CG12</f>
        <v>0</v>
      </c>
      <c r="CH130" s="131">
        <f>Juniori!CH12</f>
        <v>0</v>
      </c>
      <c r="CI130" s="131">
        <f>Juniori!CI12</f>
        <v>0</v>
      </c>
      <c r="CJ130" s="131">
        <f>Juniori!CJ12</f>
        <v>0</v>
      </c>
      <c r="CK130" s="131">
        <f>Juniori!CK12</f>
        <v>0</v>
      </c>
      <c r="CL130" s="131">
        <f>Juniori!CL12</f>
        <v>0</v>
      </c>
      <c r="CM130" s="131">
        <f>Juniori!CM12</f>
        <v>0</v>
      </c>
      <c r="CN130" s="131">
        <f>Juniori!CN12</f>
        <v>0</v>
      </c>
      <c r="CO130" s="131">
        <f>Juniori!CO12</f>
        <v>0</v>
      </c>
      <c r="CP130" s="131">
        <f>Juniori!CP12</f>
        <v>0</v>
      </c>
      <c r="CQ130" s="131">
        <f>Juniori!CQ12</f>
        <v>0</v>
      </c>
      <c r="CR130" s="131">
        <f>Juniori!CR12</f>
        <v>0</v>
      </c>
      <c r="CS130" s="131">
        <f>Juniori!CS12</f>
        <v>0</v>
      </c>
      <c r="CT130" s="131">
        <f>Juniori!CT12</f>
        <v>0</v>
      </c>
      <c r="CU130" s="131">
        <f>Juniori!CU12</f>
        <v>0</v>
      </c>
      <c r="CV130" s="131">
        <f>Juniori!CV12</f>
        <v>0</v>
      </c>
      <c r="CW130" s="131">
        <f>Juniori!CW12</f>
        <v>0</v>
      </c>
      <c r="CX130" s="131">
        <f>Juniori!CX12</f>
        <v>0</v>
      </c>
      <c r="CY130" s="131">
        <f>Juniori!CY12</f>
        <v>0</v>
      </c>
      <c r="CZ130" s="131">
        <f>Juniori!CZ12</f>
        <v>0</v>
      </c>
      <c r="DA130" s="131">
        <f>Juniori!DA12</f>
        <v>0</v>
      </c>
      <c r="DB130" s="131">
        <f>Juniori!DB12</f>
        <v>0</v>
      </c>
      <c r="DC130" s="131">
        <f>Juniori!DC12</f>
        <v>0</v>
      </c>
      <c r="DD130" s="131">
        <f>Juniori!DD12</f>
        <v>0</v>
      </c>
      <c r="DE130" s="131">
        <f>Juniori!DE12</f>
        <v>0</v>
      </c>
      <c r="DF130" s="131">
        <f>Juniori!DF12</f>
        <v>0</v>
      </c>
      <c r="DG130" s="131">
        <f>Juniori!DG12</f>
        <v>0</v>
      </c>
      <c r="DH130" s="131">
        <f>Juniori!DH12</f>
        <v>0</v>
      </c>
      <c r="DI130" s="131">
        <f>Juniori!DI12</f>
        <v>0</v>
      </c>
      <c r="DJ130" s="131">
        <f>Juniori!DJ12</f>
        <v>0</v>
      </c>
      <c r="DK130" s="131">
        <f>Juniori!DK12</f>
        <v>0</v>
      </c>
      <c r="DL130" s="131">
        <f>Juniori!DL12</f>
        <v>0</v>
      </c>
      <c r="DM130" s="131">
        <f>Juniori!DM12</f>
        <v>0</v>
      </c>
      <c r="DN130" s="131">
        <f>Juniori!DN12</f>
        <v>0</v>
      </c>
      <c r="DO130" s="131">
        <f>Juniori!DO12</f>
        <v>0</v>
      </c>
      <c r="DP130" s="131">
        <f>Juniori!DP12</f>
        <v>0</v>
      </c>
      <c r="DQ130" s="131">
        <f>Juniori!DQ12</f>
        <v>0</v>
      </c>
      <c r="DR130" s="131">
        <f>Juniori!DR12</f>
        <v>0</v>
      </c>
      <c r="DS130" s="131">
        <f>Juniori!DS12</f>
        <v>0</v>
      </c>
      <c r="DT130" s="131">
        <f>Juniori!DT12</f>
        <v>0</v>
      </c>
      <c r="DU130" s="131">
        <f>Juniori!DU12</f>
        <v>0</v>
      </c>
      <c r="DV130" s="131">
        <f>Juniori!DV12</f>
        <v>0</v>
      </c>
      <c r="DW130" s="131">
        <f>Juniori!DW12</f>
        <v>0</v>
      </c>
      <c r="DX130" s="131">
        <f>Juniori!DX12</f>
        <v>0</v>
      </c>
      <c r="DY130" s="131">
        <f>Juniori!DY12</f>
        <v>0</v>
      </c>
      <c r="DZ130" s="131">
        <f>Juniori!DZ12</f>
        <v>0</v>
      </c>
      <c r="EA130" s="131">
        <f>Juniori!EA12</f>
        <v>0</v>
      </c>
      <c r="EB130" s="131">
        <f>Juniori!EB12</f>
        <v>0</v>
      </c>
      <c r="EC130" s="131">
        <f>Juniori!EC12</f>
        <v>0</v>
      </c>
      <c r="ED130" s="131">
        <f>Juniori!ED12</f>
        <v>0</v>
      </c>
      <c r="EE130" s="131">
        <f>Juniori!EE12</f>
        <v>0</v>
      </c>
      <c r="EF130" s="131">
        <f>Juniori!EF12</f>
        <v>0</v>
      </c>
      <c r="EG130" s="131">
        <f>Juniori!EG12</f>
        <v>0</v>
      </c>
      <c r="EH130" s="131">
        <f>Juniori!EH12</f>
        <v>0</v>
      </c>
      <c r="EI130" s="131">
        <f>Juniori!EI12</f>
        <v>0</v>
      </c>
      <c r="EJ130" s="131">
        <f>Juniori!EJ12</f>
        <v>0</v>
      </c>
      <c r="EK130" s="131">
        <f>Juniori!EK12</f>
        <v>0</v>
      </c>
      <c r="EL130" s="131">
        <f>Juniori!EL12</f>
        <v>0</v>
      </c>
      <c r="EM130" s="131">
        <f>Juniori!EM12</f>
        <v>0</v>
      </c>
      <c r="EN130" s="131">
        <f>Juniori!EN12</f>
        <v>0</v>
      </c>
      <c r="EO130" s="131">
        <f>Juniori!EO12</f>
        <v>0</v>
      </c>
      <c r="EP130" s="131">
        <f>Juniori!EP12</f>
        <v>0</v>
      </c>
      <c r="EQ130" s="131">
        <f>Juniori!EQ12</f>
        <v>0</v>
      </c>
      <c r="ER130" s="131">
        <f>Juniori!ER12</f>
        <v>3</v>
      </c>
      <c r="ES130" s="131">
        <f>Juniori!ES12</f>
        <v>0</v>
      </c>
      <c r="ET130" s="131">
        <f>Juniori!ET12</f>
        <v>0</v>
      </c>
      <c r="EU130" s="131">
        <f>Juniori!EU12</f>
        <v>0</v>
      </c>
      <c r="EV130" s="131">
        <f>Juniori!EV12</f>
        <v>0</v>
      </c>
      <c r="EW130" s="131">
        <f>Juniori!EW12</f>
        <v>0</v>
      </c>
      <c r="EX130" s="131">
        <f>Juniori!EX12</f>
        <v>0</v>
      </c>
      <c r="EY130" s="131">
        <f>Juniori!EY12</f>
        <v>0</v>
      </c>
      <c r="EZ130" s="131" t="str">
        <f>Juniori!EZ12</f>
        <v>x</v>
      </c>
      <c r="FA130" s="131">
        <f>Juniori!FA12</f>
        <v>0</v>
      </c>
      <c r="FB130" s="131">
        <f>Juniori!FB12</f>
        <v>0</v>
      </c>
      <c r="FC130" s="131">
        <f>Juniori!FC12</f>
        <v>0</v>
      </c>
      <c r="FD130" s="131">
        <f>Juniori!FD12</f>
        <v>0</v>
      </c>
      <c r="FE130" s="131">
        <f>Juniori!FE12</f>
        <v>0</v>
      </c>
      <c r="FF130" s="131">
        <f>Juniori!FF12</f>
        <v>0</v>
      </c>
      <c r="FG130" s="131">
        <f>Juniori!FG12</f>
        <v>0</v>
      </c>
      <c r="FH130" s="131">
        <f>Juniori!FH12</f>
        <v>0</v>
      </c>
      <c r="FI130" s="131">
        <f>Juniori!FI12</f>
        <v>0</v>
      </c>
      <c r="FJ130" s="131">
        <f>Juniori!FJ12</f>
        <v>0</v>
      </c>
      <c r="FK130" s="131">
        <f>Juniori!FK12</f>
        <v>0</v>
      </c>
      <c r="FL130" s="131">
        <f>Juniori!FL12</f>
        <v>0</v>
      </c>
      <c r="FM130" s="131">
        <f>Juniori!FM12</f>
        <v>0</v>
      </c>
      <c r="FN130" s="131">
        <f>Juniori!FN12</f>
        <v>0</v>
      </c>
      <c r="FO130" s="131">
        <f>Juniori!FO12</f>
        <v>0</v>
      </c>
      <c r="FP130" s="131">
        <f>Juniori!FP12</f>
        <v>0</v>
      </c>
      <c r="FQ130" s="131">
        <f>Juniori!FQ12</f>
        <v>0</v>
      </c>
      <c r="FR130" s="131">
        <f>Juniori!FR12</f>
        <v>0</v>
      </c>
      <c r="FS130" s="131">
        <f>Juniori!FS12</f>
        <v>0</v>
      </c>
      <c r="FT130" s="131">
        <f>Juniori!FT12</f>
        <v>0</v>
      </c>
      <c r="FU130" s="131">
        <f>Juniori!FU12</f>
        <v>0</v>
      </c>
      <c r="FV130" s="131">
        <f>Juniori!FV12</f>
        <v>0</v>
      </c>
      <c r="FW130" s="131">
        <f>Juniori!FW12</f>
        <v>0</v>
      </c>
      <c r="FX130" s="131">
        <f>Juniori!FX12</f>
        <v>0</v>
      </c>
      <c r="FY130" s="131">
        <f>Juniori!FY12</f>
        <v>0</v>
      </c>
      <c r="FZ130" s="131">
        <f>Juniori!FZ12</f>
        <v>0</v>
      </c>
      <c r="GA130" s="131">
        <f>Juniori!GA12</f>
        <v>0</v>
      </c>
      <c r="GB130" s="131">
        <f>Juniori!GB12</f>
        <v>0</v>
      </c>
      <c r="GC130" s="131">
        <f>Juniori!GC12</f>
        <v>0</v>
      </c>
      <c r="GD130" s="131">
        <f>Juniori!GD12</f>
        <v>0</v>
      </c>
      <c r="GE130" s="131">
        <f>Juniori!GE12</f>
        <v>0</v>
      </c>
      <c r="GF130" s="131">
        <f>Juniori!GF12</f>
        <v>0</v>
      </c>
      <c r="GG130" s="131">
        <f>Juniori!GG12</f>
        <v>0</v>
      </c>
      <c r="GH130" s="131">
        <f>Juniori!GH12</f>
        <v>0</v>
      </c>
      <c r="GI130" s="131">
        <f>Juniori!GI12</f>
        <v>0</v>
      </c>
      <c r="GJ130" s="131">
        <f>Juniori!GJ12</f>
        <v>0</v>
      </c>
      <c r="GK130" s="131">
        <f>Juniori!GK12</f>
        <v>0</v>
      </c>
      <c r="GL130" s="131">
        <f>Juniori!GL12</f>
        <v>0</v>
      </c>
      <c r="GM130" s="131">
        <f>Juniori!GM12</f>
        <v>0</v>
      </c>
      <c r="GN130" s="131">
        <f>Juniori!GN12</f>
        <v>0</v>
      </c>
      <c r="GO130" s="131">
        <f>Juniori!GO12</f>
        <v>0</v>
      </c>
      <c r="GP130" s="131">
        <f>Juniori!GP12</f>
        <v>0</v>
      </c>
      <c r="GQ130" s="131">
        <f>Juniori!GQ12</f>
        <v>0</v>
      </c>
      <c r="GR130" s="131">
        <f>Juniori!GR12</f>
        <v>0</v>
      </c>
      <c r="GS130" s="131">
        <f>Juniori!GS12</f>
        <v>0</v>
      </c>
      <c r="GT130" s="131">
        <f>Juniori!GT12</f>
        <v>0</v>
      </c>
      <c r="GU130" s="131">
        <f>Juniori!GU12</f>
        <v>0</v>
      </c>
      <c r="GV130" s="131">
        <f>Juniori!GV12</f>
        <v>0</v>
      </c>
      <c r="GW130" s="131">
        <f>Juniori!GW12</f>
        <v>0</v>
      </c>
      <c r="GX130" s="131">
        <f>Juniori!GX12</f>
        <v>0</v>
      </c>
      <c r="GY130" s="131">
        <f>Juniori!GY12</f>
        <v>0</v>
      </c>
      <c r="GZ130" s="131">
        <f>Juniori!GZ12</f>
        <v>0</v>
      </c>
      <c r="HA130" s="131">
        <f>Juniori!HA12</f>
        <v>0</v>
      </c>
      <c r="HB130" s="131">
        <f>Juniori!HB12</f>
        <v>0</v>
      </c>
      <c r="HC130" s="131">
        <f>Juniori!HC12</f>
        <v>0</v>
      </c>
      <c r="HD130" s="131">
        <f>Juniori!HD12</f>
        <v>0</v>
      </c>
      <c r="HE130" s="131">
        <f>Juniori!HE12</f>
        <v>0</v>
      </c>
      <c r="HF130" s="131">
        <f>Juniori!HF12</f>
        <v>0</v>
      </c>
      <c r="HG130" s="131">
        <f>Juniori!HG12</f>
        <v>0</v>
      </c>
      <c r="HH130" s="131">
        <f>Juniori!HH12</f>
        <v>0</v>
      </c>
      <c r="HI130" s="131">
        <f>Juniori!HI12</f>
        <v>0</v>
      </c>
      <c r="HJ130" s="131">
        <f>Juniori!HJ12</f>
        <v>0</v>
      </c>
      <c r="HK130" s="131">
        <f>Juniori!HK12</f>
        <v>0</v>
      </c>
      <c r="HL130" s="131">
        <f>Juniori!HL12</f>
        <v>0</v>
      </c>
      <c r="HM130" s="131">
        <f>Juniori!HM12</f>
        <v>0</v>
      </c>
      <c r="HN130" s="131">
        <f>Juniori!HN12</f>
        <v>0</v>
      </c>
      <c r="HO130" s="131">
        <f>Juniori!HO12</f>
        <v>0</v>
      </c>
      <c r="HP130" s="131">
        <f>Juniori!HP12</f>
        <v>0</v>
      </c>
      <c r="HQ130" s="131">
        <f>Juniori!HQ12</f>
        <v>0</v>
      </c>
      <c r="HR130" s="131">
        <f>Juniori!HR12</f>
        <v>0</v>
      </c>
      <c r="HS130" s="131">
        <f>Juniori!HS12</f>
        <v>0</v>
      </c>
      <c r="HT130" s="131">
        <f>Juniori!HT12</f>
        <v>0</v>
      </c>
      <c r="HU130" s="131">
        <f>Juniori!HU12</f>
        <v>0</v>
      </c>
      <c r="HV130" s="131">
        <f>Juniori!HV12</f>
        <v>0</v>
      </c>
      <c r="HW130" s="131">
        <f>Juniori!HW12</f>
        <v>0</v>
      </c>
      <c r="HX130" s="131">
        <f>Juniori!HX12</f>
        <v>0</v>
      </c>
      <c r="HY130" s="131">
        <f>Juniori!HY12</f>
        <v>0</v>
      </c>
      <c r="HZ130" s="131">
        <f>Juniori!HZ12</f>
        <v>0</v>
      </c>
      <c r="IA130" s="131">
        <f>Juniori!IA12</f>
        <v>0</v>
      </c>
      <c r="IB130" s="131">
        <f>Juniori!IB12</f>
        <v>0</v>
      </c>
      <c r="IC130" s="131">
        <f>Juniori!IC12</f>
        <v>0</v>
      </c>
      <c r="ID130" s="131">
        <f>Juniori!ID12</f>
        <v>0</v>
      </c>
      <c r="IE130" s="131">
        <f>Juniori!IE12</f>
        <v>0</v>
      </c>
      <c r="IF130" s="131">
        <f>Juniori!IF12</f>
        <v>0</v>
      </c>
      <c r="IG130" s="131">
        <f>Juniori!IG12</f>
        <v>0</v>
      </c>
      <c r="IH130" s="131">
        <f>Juniori!IH12</f>
        <v>0</v>
      </c>
      <c r="II130" s="131">
        <f>Juniori!II12</f>
        <v>0</v>
      </c>
      <c r="IJ130" s="131">
        <f>Juniori!IJ12</f>
        <v>0</v>
      </c>
      <c r="IK130" s="131">
        <f>Juniori!IK12</f>
        <v>0</v>
      </c>
      <c r="IL130" s="131">
        <f>Juniori!IL12</f>
        <v>0</v>
      </c>
      <c r="IM130" s="131">
        <f>Juniori!IM12</f>
        <v>0</v>
      </c>
      <c r="IN130" s="131">
        <f>Juniori!IN12</f>
        <v>0</v>
      </c>
      <c r="IO130" s="131">
        <f>Juniori!IO12</f>
        <v>0</v>
      </c>
      <c r="IP130" s="131">
        <f>Juniori!IP12</f>
        <v>0</v>
      </c>
      <c r="IQ130" s="131">
        <f>Juniori!IQ12</f>
        <v>0</v>
      </c>
      <c r="IR130" s="131">
        <f>Juniori!IR12</f>
        <v>0</v>
      </c>
      <c r="IS130" s="131">
        <f>Juniori!IS12</f>
        <v>0</v>
      </c>
      <c r="IT130" s="131">
        <f>Juniori!IT12</f>
        <v>0</v>
      </c>
      <c r="IU130" s="131">
        <f>Juniori!IU12</f>
        <v>0</v>
      </c>
      <c r="IV130" s="131">
        <f>Juniori!IV12</f>
        <v>0</v>
      </c>
      <c r="IW130" s="131">
        <f>Juniori!IW12</f>
        <v>0</v>
      </c>
      <c r="IX130" s="131">
        <f>Juniori!IX12</f>
        <v>0</v>
      </c>
      <c r="IY130" s="131">
        <f>Juniori!IY12</f>
        <v>0</v>
      </c>
      <c r="IZ130" s="131">
        <f>Juniori!IZ12</f>
        <v>0</v>
      </c>
      <c r="JA130" s="131">
        <f>Juniori!JA12</f>
        <v>0</v>
      </c>
      <c r="JB130" s="131">
        <f>Juniori!JB12</f>
        <v>0</v>
      </c>
      <c r="JC130" s="131">
        <f>Juniori!JC12</f>
        <v>0</v>
      </c>
      <c r="JD130" s="131">
        <f>Juniori!JD12</f>
        <v>0</v>
      </c>
      <c r="JE130" s="131">
        <f>Juniori!JE12</f>
        <v>0</v>
      </c>
      <c r="JF130" s="131">
        <f>Juniori!JF12</f>
        <v>0</v>
      </c>
      <c r="JG130" s="131">
        <f>Juniori!JG12</f>
        <v>0</v>
      </c>
      <c r="JH130" s="131">
        <f>Juniori!JH12</f>
        <v>0</v>
      </c>
      <c r="JI130" s="131">
        <f>Juniori!JI12</f>
        <v>0</v>
      </c>
      <c r="JJ130" s="131">
        <f>Juniori!JJ12</f>
        <v>0</v>
      </c>
      <c r="JK130" s="131">
        <f>Juniori!JK12</f>
        <v>0</v>
      </c>
      <c r="JL130" s="131">
        <f>Juniori!JL12</f>
        <v>0</v>
      </c>
      <c r="JM130" s="131">
        <f>Juniori!JM12</f>
        <v>0</v>
      </c>
      <c r="JN130" s="131">
        <f>Juniori!JN12</f>
        <v>0</v>
      </c>
      <c r="JO130" s="131">
        <f>Juniori!JO12</f>
        <v>0</v>
      </c>
      <c r="JP130" s="131">
        <f>Juniori!JP12</f>
        <v>0</v>
      </c>
      <c r="JQ130" s="131">
        <f>Juniori!JQ12</f>
        <v>0</v>
      </c>
      <c r="JR130" s="131">
        <f>Juniori!JR12</f>
        <v>0</v>
      </c>
      <c r="JS130" s="131">
        <f>Juniori!JS12</f>
        <v>0</v>
      </c>
      <c r="JT130" s="131">
        <f>Juniori!JT12</f>
        <v>0</v>
      </c>
      <c r="JU130" s="131">
        <f>Juniori!JU12</f>
        <v>0</v>
      </c>
      <c r="JV130" s="131">
        <f>Juniori!JV12</f>
        <v>0</v>
      </c>
      <c r="JW130" s="131">
        <f>Juniori!JW12</f>
        <v>0</v>
      </c>
      <c r="JX130" s="131">
        <f>Juniori!JX12</f>
        <v>0</v>
      </c>
      <c r="JY130" s="131">
        <f>Juniori!JY12</f>
        <v>0</v>
      </c>
      <c r="JZ130" s="131">
        <f>Juniori!JZ12</f>
        <v>0</v>
      </c>
      <c r="KA130" s="131">
        <f>Juniori!KA12</f>
        <v>0</v>
      </c>
      <c r="KB130" s="131">
        <f>Juniori!KB12</f>
        <v>0</v>
      </c>
      <c r="KC130" s="131">
        <f>Juniori!KC12</f>
        <v>0</v>
      </c>
      <c r="KD130" s="131">
        <f>Juniori!KD12</f>
        <v>0</v>
      </c>
      <c r="KE130" s="131">
        <f>Juniori!KE12</f>
        <v>0</v>
      </c>
      <c r="KF130" s="131">
        <f>Juniori!KF12</f>
        <v>0</v>
      </c>
      <c r="KG130" s="131">
        <f>Juniori!KG12</f>
        <v>0</v>
      </c>
      <c r="KH130" s="131">
        <f>Juniori!KH12</f>
        <v>0</v>
      </c>
      <c r="KI130" s="131">
        <f>Juniori!KI12</f>
        <v>0</v>
      </c>
      <c r="KJ130" s="131">
        <f>Juniori!KJ12</f>
        <v>0</v>
      </c>
      <c r="KK130" s="131">
        <f>Juniori!KK12</f>
        <v>0</v>
      </c>
      <c r="KL130" s="131">
        <f>Juniori!KL12</f>
        <v>0</v>
      </c>
      <c r="KM130" s="131">
        <f>Juniori!KM12</f>
        <v>0</v>
      </c>
      <c r="KN130" s="131">
        <f>Juniori!KN12</f>
        <v>0</v>
      </c>
      <c r="KO130" s="131">
        <f>Juniori!KO12</f>
        <v>0</v>
      </c>
      <c r="KP130" s="131">
        <f>Juniori!KP12</f>
        <v>0</v>
      </c>
      <c r="KQ130" s="131">
        <f>Juniori!KQ12</f>
        <v>0</v>
      </c>
      <c r="KR130" s="131">
        <f>Juniori!KR12</f>
        <v>0</v>
      </c>
      <c r="KS130" s="131">
        <f>Juniori!KS12</f>
        <v>0</v>
      </c>
      <c r="KT130" s="131">
        <f>Juniori!KT12</f>
        <v>0</v>
      </c>
      <c r="KU130" s="131">
        <f>Juniori!KU12</f>
        <v>0</v>
      </c>
      <c r="KV130" s="131">
        <f>Juniori!KV12</f>
        <v>0</v>
      </c>
      <c r="KW130" s="131">
        <f>Juniori!KW12</f>
        <v>0</v>
      </c>
      <c r="KX130" s="131">
        <f>Juniori!KX12</f>
        <v>0</v>
      </c>
      <c r="KY130" s="131">
        <f>Juniori!KY12</f>
        <v>0</v>
      </c>
      <c r="KZ130" s="131">
        <f>Juniori!KZ12</f>
        <v>0</v>
      </c>
      <c r="LA130" s="131">
        <f>Juniori!LA12</f>
        <v>0</v>
      </c>
      <c r="LB130" s="131">
        <f>Juniori!LB12</f>
        <v>0</v>
      </c>
      <c r="LC130" s="131">
        <f>Juniori!LC12</f>
        <v>0</v>
      </c>
      <c r="LD130" s="131">
        <f>Juniori!LD12</f>
        <v>0</v>
      </c>
      <c r="LE130" s="131">
        <f>Juniori!LE12</f>
        <v>0</v>
      </c>
      <c r="LF130" s="131">
        <f>Juniori!LF12</f>
        <v>0</v>
      </c>
      <c r="LG130" s="131">
        <f>Juniori!LG12</f>
        <v>0</v>
      </c>
      <c r="LH130" s="131">
        <f>Juniori!LH12</f>
        <v>0</v>
      </c>
      <c r="LI130" s="131">
        <f>Juniori!LI12</f>
        <v>0</v>
      </c>
      <c r="LJ130" s="131">
        <f>Juniori!LJ12</f>
        <v>0</v>
      </c>
      <c r="LK130" s="131">
        <f>Juniori!LK12</f>
        <v>0</v>
      </c>
      <c r="LL130" s="131">
        <f>Juniori!LL12</f>
        <v>0</v>
      </c>
      <c r="LM130" s="131">
        <f>Juniori!LM12</f>
        <v>0</v>
      </c>
      <c r="LN130" s="131">
        <f>Juniori!LN12</f>
        <v>0</v>
      </c>
      <c r="LO130" s="131">
        <f>Juniori!LO12</f>
        <v>0</v>
      </c>
      <c r="LP130" s="131">
        <f>Juniori!LP12</f>
        <v>0</v>
      </c>
      <c r="LQ130" s="131">
        <f>Juniori!LQ12</f>
        <v>0</v>
      </c>
      <c r="LR130" s="131">
        <f>Juniori!LR12</f>
        <v>0</v>
      </c>
      <c r="LS130" s="131">
        <f>Juniori!LS12</f>
        <v>0</v>
      </c>
      <c r="LT130" s="131">
        <f>Juniori!LT12</f>
        <v>0</v>
      </c>
      <c r="LU130" s="131">
        <f>Juniori!LU12</f>
        <v>0</v>
      </c>
      <c r="LV130" s="131">
        <f>Juniori!LV12</f>
        <v>0</v>
      </c>
      <c r="LW130" s="131">
        <f>Juniori!LW12</f>
        <v>0</v>
      </c>
      <c r="LX130" s="131">
        <f>Juniori!LX12</f>
        <v>0</v>
      </c>
      <c r="LY130" s="131">
        <f>Juniori!LY12</f>
        <v>0</v>
      </c>
      <c r="LZ130" s="131">
        <f>Juniori!LZ12</f>
        <v>0</v>
      </c>
      <c r="MA130" s="131">
        <f>Juniori!MA12</f>
        <v>0</v>
      </c>
      <c r="MB130" s="131">
        <f>Juniori!MB12</f>
        <v>0</v>
      </c>
      <c r="MC130" s="131">
        <f>Juniori!MC12</f>
        <v>0</v>
      </c>
      <c r="MD130" s="131">
        <f>Juniori!MD12</f>
        <v>0</v>
      </c>
      <c r="ME130" s="131">
        <f>Juniori!ME12</f>
        <v>0</v>
      </c>
    </row>
    <row r="131" spans="1:343" s="1" customFormat="1" ht="18" customHeight="1" x14ac:dyDescent="0.2">
      <c r="A131" s="12">
        <v>113</v>
      </c>
      <c r="B131" s="32" t="s">
        <v>487</v>
      </c>
      <c r="C131" s="9">
        <v>12045</v>
      </c>
      <c r="E131" s="84" t="s">
        <v>67</v>
      </c>
      <c r="F131" s="1">
        <v>7998</v>
      </c>
      <c r="G131" s="9" t="s">
        <v>222</v>
      </c>
      <c r="H131" s="84" t="s">
        <v>95</v>
      </c>
      <c r="I131" s="1">
        <v>3</v>
      </c>
      <c r="J131" s="12">
        <f>Tabuľka3[[#This Row],[Stĺpec9]]</f>
        <v>3</v>
      </c>
      <c r="K131" s="131">
        <f>Seniori!K78</f>
        <v>0</v>
      </c>
      <c r="L131" s="131">
        <f>Seniori!L78</f>
        <v>0</v>
      </c>
      <c r="M131" s="131">
        <f>Seniori!M78</f>
        <v>0</v>
      </c>
      <c r="N131" s="131">
        <f>Seniori!N78</f>
        <v>0</v>
      </c>
      <c r="O131" s="131">
        <f>Seniori!O78</f>
        <v>0</v>
      </c>
      <c r="P131" s="131">
        <f>Seniori!P78</f>
        <v>0</v>
      </c>
      <c r="Q131" s="131">
        <f>Seniori!Q78</f>
        <v>0</v>
      </c>
      <c r="R131" s="131">
        <f>Seniori!R78</f>
        <v>0</v>
      </c>
      <c r="S131" s="131">
        <f>Seniori!S78</f>
        <v>0</v>
      </c>
      <c r="T131" s="131">
        <f>Seniori!T78</f>
        <v>0</v>
      </c>
      <c r="U131" s="131">
        <f>Seniori!U78</f>
        <v>0</v>
      </c>
      <c r="V131" s="131">
        <f>Seniori!V78</f>
        <v>0</v>
      </c>
      <c r="W131" s="131">
        <f>Seniori!W78</f>
        <v>0</v>
      </c>
      <c r="X131" s="131">
        <f>Seniori!X78</f>
        <v>0</v>
      </c>
      <c r="Y131" s="131">
        <f>Seniori!Y78</f>
        <v>0</v>
      </c>
      <c r="Z131" s="131">
        <f>Seniori!Z78</f>
        <v>0</v>
      </c>
      <c r="AA131" s="131">
        <f>Seniori!AA78</f>
        <v>0</v>
      </c>
      <c r="AB131" s="131">
        <f>Seniori!AB78</f>
        <v>0</v>
      </c>
      <c r="AC131" s="131">
        <f>Seniori!AC78</f>
        <v>0</v>
      </c>
      <c r="AD131" s="131">
        <f>Seniori!AD78</f>
        <v>0</v>
      </c>
      <c r="AE131" s="131">
        <f>Seniori!AE78</f>
        <v>0</v>
      </c>
      <c r="AF131" s="131">
        <f>Seniori!AF78</f>
        <v>0</v>
      </c>
      <c r="AG131" s="131">
        <f>Seniori!AG78</f>
        <v>0</v>
      </c>
      <c r="AH131" s="131">
        <f>Seniori!AH78</f>
        <v>0</v>
      </c>
      <c r="AI131" s="131">
        <f>Seniori!AI78</f>
        <v>0</v>
      </c>
      <c r="AJ131" s="131">
        <f>Seniori!AJ78</f>
        <v>0</v>
      </c>
      <c r="AK131" s="131">
        <f>Seniori!AK78</f>
        <v>0</v>
      </c>
      <c r="AL131" s="131">
        <f>Seniori!AL78</f>
        <v>0</v>
      </c>
      <c r="AM131" s="131">
        <f>Seniori!AM78</f>
        <v>0</v>
      </c>
      <c r="AN131" s="131">
        <f>Seniori!AN78</f>
        <v>0</v>
      </c>
      <c r="AO131" s="131">
        <f>Seniori!AO78</f>
        <v>0</v>
      </c>
      <c r="AP131" s="131">
        <f>Seniori!AP78</f>
        <v>0</v>
      </c>
      <c r="AQ131" s="131">
        <f>Seniori!AQ78</f>
        <v>0</v>
      </c>
      <c r="AR131" s="131">
        <f>Seniori!AR78</f>
        <v>0</v>
      </c>
      <c r="AS131" s="131">
        <f>Seniori!AS78</f>
        <v>0</v>
      </c>
      <c r="AT131" s="131">
        <f>Seniori!AT78</f>
        <v>0</v>
      </c>
      <c r="AU131" s="131">
        <f>Seniori!AU78</f>
        <v>0</v>
      </c>
      <c r="AV131" s="131">
        <f>Seniori!AV78</f>
        <v>0</v>
      </c>
      <c r="AW131" s="131">
        <f>Seniori!AW78</f>
        <v>0</v>
      </c>
      <c r="AX131" s="131">
        <f>Seniori!AX78</f>
        <v>0</v>
      </c>
      <c r="AY131" s="131">
        <f>Seniori!AY78</f>
        <v>0</v>
      </c>
      <c r="AZ131" s="131">
        <f>Seniori!AZ78</f>
        <v>0</v>
      </c>
      <c r="BA131" s="131">
        <f>Seniori!BA78</f>
        <v>0</v>
      </c>
      <c r="BB131" s="131">
        <f>Seniori!BB78</f>
        <v>0</v>
      </c>
      <c r="BC131" s="131">
        <f>Seniori!BC78</f>
        <v>0</v>
      </c>
      <c r="BD131" s="131">
        <f>Seniori!BD78</f>
        <v>0</v>
      </c>
      <c r="BE131" s="131">
        <f>Seniori!BE78</f>
        <v>0</v>
      </c>
      <c r="BF131" s="131">
        <f>Seniori!BF78</f>
        <v>0</v>
      </c>
      <c r="BG131" s="131">
        <f>Seniori!BG78</f>
        <v>0</v>
      </c>
      <c r="BH131" s="131">
        <f>Seniori!BH78</f>
        <v>0</v>
      </c>
      <c r="BI131" s="131">
        <f>Seniori!BI78</f>
        <v>0</v>
      </c>
      <c r="BJ131" s="131">
        <f>Seniori!BJ78</f>
        <v>0</v>
      </c>
      <c r="BK131" s="131">
        <f>Seniori!BK78</f>
        <v>0</v>
      </c>
      <c r="BL131" s="131">
        <f>Seniori!BL78</f>
        <v>0</v>
      </c>
      <c r="BM131" s="131">
        <f>Seniori!BM78</f>
        <v>0</v>
      </c>
      <c r="BN131" s="131">
        <f>Seniori!BN78</f>
        <v>0</v>
      </c>
      <c r="BO131" s="131">
        <f>Seniori!BO78</f>
        <v>0</v>
      </c>
      <c r="BP131" s="131">
        <f>Seniori!BP78</f>
        <v>0</v>
      </c>
      <c r="BQ131" s="131">
        <f>Seniori!BQ78</f>
        <v>0</v>
      </c>
      <c r="BR131" s="131">
        <f>Seniori!BR78</f>
        <v>0</v>
      </c>
      <c r="BS131" s="131">
        <f>Seniori!BS78</f>
        <v>0</v>
      </c>
      <c r="BT131" s="131">
        <f>Seniori!BT78</f>
        <v>0</v>
      </c>
      <c r="BU131" s="131">
        <f>Seniori!BU78</f>
        <v>0</v>
      </c>
      <c r="BV131" s="131">
        <f>Seniori!BV78</f>
        <v>0</v>
      </c>
      <c r="BW131" s="131">
        <f>Seniori!BW78</f>
        <v>0</v>
      </c>
      <c r="BX131" s="131">
        <f>Seniori!BX78</f>
        <v>0</v>
      </c>
      <c r="BY131" s="131">
        <f>Seniori!BY78</f>
        <v>0</v>
      </c>
      <c r="BZ131" s="131">
        <f>Seniori!BZ78</f>
        <v>0</v>
      </c>
      <c r="CA131" s="131">
        <f>Seniori!CA78</f>
        <v>0</v>
      </c>
      <c r="CB131" s="131">
        <f>Seniori!CB78</f>
        <v>0</v>
      </c>
      <c r="CC131" s="131">
        <f>Seniori!CC78</f>
        <v>0</v>
      </c>
      <c r="CD131" s="131">
        <f>Seniori!CD78</f>
        <v>0</v>
      </c>
      <c r="CE131" s="131">
        <f>Seniori!CE78</f>
        <v>0</v>
      </c>
      <c r="CF131" s="131">
        <f>Seniori!CF78</f>
        <v>0</v>
      </c>
      <c r="CG131" s="131">
        <f>Seniori!CG78</f>
        <v>0</v>
      </c>
      <c r="CH131" s="131">
        <f>Seniori!CH78</f>
        <v>0</v>
      </c>
      <c r="CI131" s="131">
        <f>Seniori!CI78</f>
        <v>0</v>
      </c>
      <c r="CJ131" s="131">
        <f>Seniori!CJ78</f>
        <v>0</v>
      </c>
      <c r="CK131" s="131">
        <f>Seniori!CK78</f>
        <v>0</v>
      </c>
      <c r="CL131" s="131">
        <f>Seniori!CL78</f>
        <v>0</v>
      </c>
      <c r="CM131" s="131">
        <f>Seniori!CM78</f>
        <v>0</v>
      </c>
      <c r="CN131" s="131">
        <f>Seniori!CN78</f>
        <v>0</v>
      </c>
      <c r="CO131" s="131">
        <f>Seniori!CO78</f>
        <v>0</v>
      </c>
      <c r="CP131" s="131">
        <f>Seniori!CP78</f>
        <v>0</v>
      </c>
      <c r="CQ131" s="131">
        <f>Seniori!CQ78</f>
        <v>0</v>
      </c>
      <c r="CR131" s="131">
        <f>Seniori!CR78</f>
        <v>0</v>
      </c>
      <c r="CS131" s="131">
        <f>Seniori!CS78</f>
        <v>0</v>
      </c>
      <c r="CT131" s="131">
        <f>Seniori!CT78</f>
        <v>0</v>
      </c>
      <c r="CU131" s="131">
        <f>Seniori!CU78</f>
        <v>0</v>
      </c>
      <c r="CV131" s="131">
        <f>Seniori!CV78</f>
        <v>0</v>
      </c>
      <c r="CW131" s="131">
        <f>Seniori!CW78</f>
        <v>0</v>
      </c>
      <c r="CX131" s="131">
        <f>Seniori!CX78</f>
        <v>0</v>
      </c>
      <c r="CY131" s="131">
        <f>Seniori!CY78</f>
        <v>0</v>
      </c>
      <c r="CZ131" s="131">
        <f>Seniori!CZ78</f>
        <v>0</v>
      </c>
      <c r="DA131" s="131">
        <f>Seniori!DA78</f>
        <v>0</v>
      </c>
      <c r="DB131" s="131">
        <f>Seniori!DB78</f>
        <v>0</v>
      </c>
      <c r="DC131" s="131">
        <f>Seniori!DC78</f>
        <v>0</v>
      </c>
      <c r="DD131" s="131">
        <f>Seniori!DD78</f>
        <v>0</v>
      </c>
      <c r="DE131" s="131">
        <f>Seniori!DE78</f>
        <v>0</v>
      </c>
      <c r="DF131" s="131">
        <f>Seniori!DF78</f>
        <v>0</v>
      </c>
      <c r="DG131" s="131">
        <f>Seniori!DG78</f>
        <v>0</v>
      </c>
      <c r="DH131" s="131">
        <f>Seniori!DH78</f>
        <v>0</v>
      </c>
      <c r="DI131" s="131">
        <f>Seniori!DI78</f>
        <v>0</v>
      </c>
      <c r="DJ131" s="131">
        <f>Seniori!DJ78</f>
        <v>0</v>
      </c>
      <c r="DK131" s="131">
        <f>Seniori!DK78</f>
        <v>0</v>
      </c>
      <c r="DL131" s="131">
        <f>Seniori!DL78</f>
        <v>0</v>
      </c>
      <c r="DM131" s="131">
        <f>Seniori!DM78</f>
        <v>0</v>
      </c>
      <c r="DN131" s="131">
        <f>Seniori!DN78</f>
        <v>0</v>
      </c>
      <c r="DO131" s="131">
        <f>Seniori!DO78</f>
        <v>0</v>
      </c>
      <c r="DP131" s="131">
        <f>Seniori!DP78</f>
        <v>0</v>
      </c>
      <c r="DQ131" s="131">
        <f>Seniori!DQ78</f>
        <v>0</v>
      </c>
      <c r="DR131" s="131">
        <f>Seniori!DR78</f>
        <v>0</v>
      </c>
      <c r="DS131" s="131">
        <f>Seniori!DS78</f>
        <v>0</v>
      </c>
      <c r="DT131" s="131">
        <f>Seniori!DT78</f>
        <v>0</v>
      </c>
      <c r="DU131" s="131">
        <f>Seniori!DU78</f>
        <v>0</v>
      </c>
      <c r="DV131" s="131">
        <f>Seniori!DV78</f>
        <v>0</v>
      </c>
      <c r="DW131" s="131">
        <f>Seniori!DW78</f>
        <v>0</v>
      </c>
      <c r="DX131" s="131">
        <f>Seniori!DX78</f>
        <v>0</v>
      </c>
      <c r="DY131" s="131">
        <f>Seniori!DY78</f>
        <v>0</v>
      </c>
      <c r="DZ131" s="131">
        <f>Seniori!DZ78</f>
        <v>0</v>
      </c>
      <c r="EA131" s="131">
        <f>Seniori!EA78</f>
        <v>0</v>
      </c>
      <c r="EB131" s="131">
        <f>Seniori!EB78</f>
        <v>0</v>
      </c>
      <c r="EC131" s="131">
        <f>Seniori!EC78</f>
        <v>0</v>
      </c>
      <c r="ED131" s="131">
        <f>Seniori!ED78</f>
        <v>0</v>
      </c>
      <c r="EE131" s="131">
        <f>Seniori!EE78</f>
        <v>0</v>
      </c>
      <c r="EF131" s="131">
        <f>Seniori!EF78</f>
        <v>0</v>
      </c>
      <c r="EG131" s="131">
        <f>Seniori!EG78</f>
        <v>0</v>
      </c>
      <c r="EH131" s="131">
        <f>Seniori!EH78</f>
        <v>0</v>
      </c>
      <c r="EI131" s="131">
        <f>Seniori!EI78</f>
        <v>0</v>
      </c>
      <c r="EJ131" s="131">
        <f>Seniori!EJ78</f>
        <v>0</v>
      </c>
      <c r="EK131" s="131">
        <f>Seniori!EK78</f>
        <v>0</v>
      </c>
      <c r="EL131" s="131">
        <f>Seniori!EL78</f>
        <v>0</v>
      </c>
      <c r="EM131" s="131">
        <f>Seniori!EM78</f>
        <v>0</v>
      </c>
      <c r="EN131" s="131">
        <f>Seniori!EN78</f>
        <v>0</v>
      </c>
      <c r="EO131" s="131">
        <f>Seniori!EO78</f>
        <v>0</v>
      </c>
      <c r="EP131" s="131">
        <f>Seniori!EP78</f>
        <v>0</v>
      </c>
      <c r="EQ131" s="131">
        <f>Seniori!EQ78</f>
        <v>0</v>
      </c>
      <c r="ER131" s="131">
        <f>Seniori!ER78</f>
        <v>0</v>
      </c>
      <c r="ES131" s="131">
        <f>Seniori!ES78</f>
        <v>0</v>
      </c>
      <c r="ET131" s="131">
        <f>Seniori!ET78</f>
        <v>0</v>
      </c>
      <c r="EU131" s="131">
        <f>Seniori!EU78</f>
        <v>0</v>
      </c>
      <c r="EV131" s="131">
        <f>Seniori!EV78</f>
        <v>0</v>
      </c>
      <c r="EW131" s="131">
        <f>Seniori!EW78</f>
        <v>0</v>
      </c>
      <c r="EX131" s="131">
        <f>Seniori!EX78</f>
        <v>0</v>
      </c>
      <c r="EY131" s="131">
        <f>Seniori!EY78</f>
        <v>0</v>
      </c>
      <c r="EZ131" s="131">
        <f>Seniori!EZ78</f>
        <v>0</v>
      </c>
      <c r="FA131" s="131">
        <f>Seniori!FA78</f>
        <v>0</v>
      </c>
      <c r="FB131" s="131">
        <f>Seniori!FB78</f>
        <v>0</v>
      </c>
      <c r="FC131" s="131">
        <f>Seniori!FC78</f>
        <v>0</v>
      </c>
      <c r="FD131" s="131">
        <f>Seniori!FD78</f>
        <v>0</v>
      </c>
      <c r="FE131" s="131">
        <f>Seniori!FE78</f>
        <v>0</v>
      </c>
      <c r="FF131" s="131">
        <f>Seniori!FF78</f>
        <v>0</v>
      </c>
      <c r="FG131" s="131">
        <f>Seniori!FG78</f>
        <v>0</v>
      </c>
      <c r="FH131" s="131">
        <f>Seniori!FH78</f>
        <v>0</v>
      </c>
      <c r="FI131" s="131">
        <f>Seniori!FI78</f>
        <v>0</v>
      </c>
      <c r="FJ131" s="131">
        <f>Seniori!FJ78</f>
        <v>0</v>
      </c>
      <c r="FK131" s="131">
        <f>Seniori!FK78</f>
        <v>0</v>
      </c>
      <c r="FL131" s="131">
        <f>Seniori!FL78</f>
        <v>0</v>
      </c>
      <c r="FM131" s="131">
        <f>Seniori!FM78</f>
        <v>0</v>
      </c>
      <c r="FN131" s="131">
        <f>Seniori!FN78</f>
        <v>0</v>
      </c>
      <c r="FO131" s="131">
        <f>Seniori!FO78</f>
        <v>0</v>
      </c>
      <c r="FP131" s="131">
        <f>Seniori!FP78</f>
        <v>0</v>
      </c>
      <c r="FQ131" s="131">
        <f>Seniori!FQ78</f>
        <v>0</v>
      </c>
      <c r="FR131" s="131">
        <f>Seniori!FR78</f>
        <v>0</v>
      </c>
      <c r="FS131" s="131">
        <f>Seniori!FS78</f>
        <v>0</v>
      </c>
      <c r="FT131" s="131">
        <f>Seniori!FT78</f>
        <v>0</v>
      </c>
      <c r="FU131" s="131">
        <f>Seniori!FU78</f>
        <v>0</v>
      </c>
      <c r="FV131" s="131">
        <f>Seniori!FV78</f>
        <v>0</v>
      </c>
      <c r="FW131" s="131">
        <f>Seniori!FW78</f>
        <v>0</v>
      </c>
      <c r="FX131" s="131">
        <f>Seniori!FX78</f>
        <v>0</v>
      </c>
      <c r="FY131" s="131">
        <f>Seniori!FY78</f>
        <v>0</v>
      </c>
      <c r="FZ131" s="131">
        <f>Seniori!FZ78</f>
        <v>0</v>
      </c>
      <c r="GA131" s="131">
        <f>Seniori!GA78</f>
        <v>0</v>
      </c>
      <c r="GB131" s="131">
        <f>Seniori!GB78</f>
        <v>0</v>
      </c>
      <c r="GC131" s="131">
        <f>Seniori!GC78</f>
        <v>0</v>
      </c>
      <c r="GD131" s="131">
        <f>Seniori!GD78</f>
        <v>0</v>
      </c>
      <c r="GE131" s="131">
        <f>Seniori!GE78</f>
        <v>0</v>
      </c>
      <c r="GF131" s="131">
        <f>Seniori!GF78</f>
        <v>0</v>
      </c>
      <c r="GG131" s="131">
        <f>Seniori!GG78</f>
        <v>0</v>
      </c>
      <c r="GH131" s="131">
        <f>Seniori!GH78</f>
        <v>0</v>
      </c>
      <c r="GI131" s="131">
        <f>Seniori!GI78</f>
        <v>0</v>
      </c>
      <c r="GJ131" s="131">
        <f>Seniori!GJ78</f>
        <v>0</v>
      </c>
      <c r="GK131" s="131">
        <f>Seniori!GK78</f>
        <v>0</v>
      </c>
      <c r="GL131" s="131">
        <f>Seniori!GL78</f>
        <v>0</v>
      </c>
      <c r="GM131" s="131">
        <f>Seniori!GM78</f>
        <v>0</v>
      </c>
      <c r="GN131" s="131">
        <f>Seniori!GN78</f>
        <v>0</v>
      </c>
      <c r="GO131" s="131">
        <f>Seniori!GO78</f>
        <v>0</v>
      </c>
      <c r="GP131" s="131">
        <f>Seniori!GP78</f>
        <v>0</v>
      </c>
      <c r="GQ131" s="131">
        <f>Seniori!GQ78</f>
        <v>0</v>
      </c>
      <c r="GR131" s="131">
        <f>Seniori!GR78</f>
        <v>0</v>
      </c>
      <c r="GS131" s="131">
        <f>Seniori!GS78</f>
        <v>0</v>
      </c>
      <c r="GT131" s="131">
        <f>Seniori!GT78</f>
        <v>0</v>
      </c>
      <c r="GU131" s="131">
        <f>Seniori!GU78</f>
        <v>0</v>
      </c>
      <c r="GV131" s="131">
        <f>Seniori!GV78</f>
        <v>0</v>
      </c>
      <c r="GW131" s="131">
        <f>Seniori!GW78</f>
        <v>0</v>
      </c>
      <c r="GX131" s="131">
        <f>Seniori!GX78</f>
        <v>0</v>
      </c>
      <c r="GY131" s="131">
        <f>Seniori!GY78</f>
        <v>0</v>
      </c>
      <c r="GZ131" s="131">
        <f>Seniori!GZ78</f>
        <v>0</v>
      </c>
      <c r="HA131" s="131">
        <f>Seniori!HA78</f>
        <v>0</v>
      </c>
      <c r="HB131" s="131">
        <f>Seniori!HB78</f>
        <v>0</v>
      </c>
      <c r="HC131" s="131">
        <f>Seniori!HC78</f>
        <v>0</v>
      </c>
      <c r="HD131" s="131">
        <f>Seniori!HD78</f>
        <v>0</v>
      </c>
      <c r="HE131" s="131">
        <f>Seniori!HE78</f>
        <v>0</v>
      </c>
      <c r="HF131" s="131">
        <f>Seniori!HF78</f>
        <v>0</v>
      </c>
      <c r="HG131" s="131">
        <f>Seniori!HG78</f>
        <v>0</v>
      </c>
      <c r="HH131" s="131">
        <f>Seniori!HH78</f>
        <v>0</v>
      </c>
      <c r="HI131" s="131">
        <f>Seniori!HI78</f>
        <v>0</v>
      </c>
      <c r="HJ131" s="131">
        <f>Seniori!HJ78</f>
        <v>0</v>
      </c>
      <c r="HK131" s="131">
        <f>Seniori!HK78</f>
        <v>0</v>
      </c>
      <c r="HL131" s="131">
        <f>Seniori!HL78</f>
        <v>0</v>
      </c>
      <c r="HM131" s="131">
        <f>Seniori!HM78</f>
        <v>0</v>
      </c>
      <c r="HN131" s="131">
        <f>Seniori!HN78</f>
        <v>0</v>
      </c>
      <c r="HO131" s="131">
        <f>Seniori!HO78</f>
        <v>0</v>
      </c>
      <c r="HP131" s="131" t="str">
        <f>Seniori!HP78</f>
        <v>x</v>
      </c>
      <c r="HQ131" s="131">
        <f>Seniori!HQ78</f>
        <v>0</v>
      </c>
      <c r="HR131" s="131">
        <f>Seniori!HR78</f>
        <v>0</v>
      </c>
      <c r="HS131" s="131">
        <f>Seniori!HS78</f>
        <v>0</v>
      </c>
      <c r="HT131" s="131">
        <f>Seniori!HT78</f>
        <v>3</v>
      </c>
      <c r="HU131" s="131">
        <f>Seniori!HU78</f>
        <v>0</v>
      </c>
      <c r="HV131" s="131">
        <f>Seniori!HV78</f>
        <v>0</v>
      </c>
      <c r="HW131" s="131">
        <f>Seniori!HW78</f>
        <v>0</v>
      </c>
      <c r="HX131" s="131">
        <f>Seniori!HX78</f>
        <v>0</v>
      </c>
      <c r="HY131" s="131">
        <f>Seniori!HY78</f>
        <v>0</v>
      </c>
      <c r="HZ131" s="131">
        <f>Seniori!HZ78</f>
        <v>0</v>
      </c>
      <c r="IA131" s="131">
        <f>Seniori!IA78</f>
        <v>0</v>
      </c>
      <c r="IB131" s="131">
        <f>Seniori!IB78</f>
        <v>0</v>
      </c>
      <c r="IC131" s="131">
        <f>Seniori!IC78</f>
        <v>0</v>
      </c>
      <c r="ID131" s="131">
        <f>Seniori!ID78</f>
        <v>0</v>
      </c>
      <c r="IE131" s="131">
        <f>Seniori!IE78</f>
        <v>0</v>
      </c>
      <c r="IF131" s="131">
        <f>Seniori!IF78</f>
        <v>0</v>
      </c>
      <c r="IG131" s="131">
        <f>Seniori!IG78</f>
        <v>0</v>
      </c>
      <c r="IH131" s="131">
        <f>Seniori!IH78</f>
        <v>0</v>
      </c>
      <c r="II131" s="131">
        <f>Seniori!II78</f>
        <v>0</v>
      </c>
      <c r="IJ131" s="131">
        <f>Seniori!IJ78</f>
        <v>0</v>
      </c>
      <c r="IK131" s="131">
        <f>Seniori!IK78</f>
        <v>0</v>
      </c>
      <c r="IL131" s="131">
        <f>Seniori!IL78</f>
        <v>0</v>
      </c>
      <c r="IM131" s="131">
        <f>Seniori!IM78</f>
        <v>0</v>
      </c>
      <c r="IN131" s="131">
        <f>Seniori!IN78</f>
        <v>0</v>
      </c>
      <c r="IO131" s="131">
        <f>Seniori!IO78</f>
        <v>0</v>
      </c>
      <c r="IP131" s="131">
        <f>Seniori!IP78</f>
        <v>0</v>
      </c>
      <c r="IQ131" s="131">
        <f>Seniori!IQ78</f>
        <v>0</v>
      </c>
      <c r="IR131" s="131">
        <f>Seniori!IR78</f>
        <v>0</v>
      </c>
      <c r="IS131" s="131">
        <f>Seniori!IS78</f>
        <v>0</v>
      </c>
      <c r="IT131" s="131">
        <f>Seniori!IT78</f>
        <v>0</v>
      </c>
      <c r="IU131" s="131">
        <f>Seniori!IU78</f>
        <v>0</v>
      </c>
      <c r="IV131" s="131">
        <f>Seniori!IV78</f>
        <v>0</v>
      </c>
      <c r="IW131" s="131">
        <f>Seniori!IW78</f>
        <v>0</v>
      </c>
      <c r="IX131" s="131">
        <f>Seniori!IX78</f>
        <v>0</v>
      </c>
      <c r="IY131" s="131">
        <f>Seniori!IY78</f>
        <v>0</v>
      </c>
      <c r="IZ131" s="131">
        <f>Seniori!IZ78</f>
        <v>0</v>
      </c>
      <c r="JA131" s="131">
        <f>Seniori!JA78</f>
        <v>0</v>
      </c>
      <c r="JB131" s="131">
        <f>Seniori!JB78</f>
        <v>0</v>
      </c>
      <c r="JC131" s="131">
        <f>Seniori!JC78</f>
        <v>0</v>
      </c>
      <c r="JD131" s="131">
        <f>Seniori!JD78</f>
        <v>0</v>
      </c>
      <c r="JE131" s="131">
        <f>Seniori!JE78</f>
        <v>0</v>
      </c>
      <c r="JF131" s="131">
        <f>Seniori!JF78</f>
        <v>0</v>
      </c>
      <c r="JG131" s="131">
        <f>Seniori!JG78</f>
        <v>0</v>
      </c>
      <c r="JH131" s="131">
        <f>Seniori!JH78</f>
        <v>0</v>
      </c>
      <c r="JI131" s="131">
        <f>Seniori!JI78</f>
        <v>0</v>
      </c>
      <c r="JJ131" s="131">
        <f>Seniori!JJ78</f>
        <v>0</v>
      </c>
      <c r="JK131" s="131">
        <f>Seniori!JK78</f>
        <v>0</v>
      </c>
      <c r="JL131" s="131">
        <f>Seniori!JL78</f>
        <v>0</v>
      </c>
      <c r="JM131" s="131">
        <f>Seniori!JM78</f>
        <v>0</v>
      </c>
      <c r="JN131" s="131">
        <f>Seniori!JN78</f>
        <v>0</v>
      </c>
      <c r="JO131" s="131">
        <f>Seniori!JO78</f>
        <v>0</v>
      </c>
      <c r="JP131" s="131">
        <f>Seniori!JP78</f>
        <v>0</v>
      </c>
      <c r="JQ131" s="131">
        <f>Seniori!JQ78</f>
        <v>0</v>
      </c>
      <c r="JR131" s="131">
        <f>Seniori!JR78</f>
        <v>0</v>
      </c>
      <c r="JS131" s="131">
        <f>Seniori!JS78</f>
        <v>0</v>
      </c>
      <c r="JT131" s="131">
        <f>Seniori!JT78</f>
        <v>0</v>
      </c>
      <c r="JU131" s="131">
        <f>Seniori!JU78</f>
        <v>0</v>
      </c>
      <c r="JV131" s="131">
        <f>Seniori!JV78</f>
        <v>0</v>
      </c>
      <c r="JW131" s="131">
        <f>Seniori!JW78</f>
        <v>0</v>
      </c>
      <c r="JX131" s="131">
        <f>Seniori!JX78</f>
        <v>0</v>
      </c>
      <c r="JY131" s="131">
        <f>Seniori!JY78</f>
        <v>0</v>
      </c>
      <c r="JZ131" s="131">
        <f>Seniori!JZ78</f>
        <v>0</v>
      </c>
      <c r="KA131" s="131">
        <f>Seniori!KA78</f>
        <v>0</v>
      </c>
      <c r="KB131" s="131">
        <f>Seniori!KB78</f>
        <v>0</v>
      </c>
      <c r="KC131" s="131">
        <f>Seniori!KC78</f>
        <v>0</v>
      </c>
      <c r="KD131" s="131">
        <f>Seniori!KD78</f>
        <v>0</v>
      </c>
      <c r="KE131" s="131">
        <f>Seniori!KE78</f>
        <v>0</v>
      </c>
      <c r="KF131" s="131">
        <f>Seniori!KF78</f>
        <v>0</v>
      </c>
      <c r="KG131" s="131">
        <f>Seniori!KG78</f>
        <v>0</v>
      </c>
      <c r="KH131" s="131">
        <f>Seniori!KH78</f>
        <v>0</v>
      </c>
      <c r="KI131" s="131">
        <f>Seniori!KI78</f>
        <v>0</v>
      </c>
      <c r="KJ131" s="131">
        <f>Seniori!KJ78</f>
        <v>0</v>
      </c>
      <c r="KK131" s="131">
        <f>Seniori!KK78</f>
        <v>0</v>
      </c>
      <c r="KL131" s="131">
        <f>Seniori!KL78</f>
        <v>0</v>
      </c>
      <c r="KM131" s="131">
        <f>Seniori!KM78</f>
        <v>0</v>
      </c>
      <c r="KN131" s="131">
        <f>Seniori!KN78</f>
        <v>0</v>
      </c>
      <c r="KO131" s="131">
        <f>Seniori!KO78</f>
        <v>0</v>
      </c>
      <c r="KP131" s="131">
        <f>Seniori!KP78</f>
        <v>0</v>
      </c>
      <c r="KQ131" s="131">
        <f>Seniori!KQ78</f>
        <v>0</v>
      </c>
      <c r="KR131" s="131">
        <f>Seniori!KR78</f>
        <v>0</v>
      </c>
      <c r="KS131" s="131">
        <f>Seniori!KS78</f>
        <v>0</v>
      </c>
      <c r="KT131" s="131">
        <f>Seniori!KT78</f>
        <v>0</v>
      </c>
      <c r="KU131" s="131">
        <f>Seniori!KU78</f>
        <v>0</v>
      </c>
      <c r="KV131" s="131">
        <f>Seniori!KV78</f>
        <v>0</v>
      </c>
      <c r="KW131" s="131">
        <f>Seniori!KW78</f>
        <v>0</v>
      </c>
      <c r="KX131" s="131">
        <f>Seniori!KX78</f>
        <v>0</v>
      </c>
      <c r="KY131" s="131">
        <f>Seniori!KY78</f>
        <v>0</v>
      </c>
      <c r="KZ131" s="131">
        <f>Seniori!KZ78</f>
        <v>0</v>
      </c>
      <c r="LA131" s="131">
        <f>Seniori!LA78</f>
        <v>0</v>
      </c>
      <c r="LB131" s="131">
        <f>Seniori!LB78</f>
        <v>0</v>
      </c>
      <c r="LC131" s="131">
        <f>Seniori!LC78</f>
        <v>0</v>
      </c>
      <c r="LD131" s="131">
        <f>Seniori!LD78</f>
        <v>0</v>
      </c>
      <c r="LE131" s="131">
        <f>Seniori!LE78</f>
        <v>0</v>
      </c>
      <c r="LF131" s="131">
        <f>Seniori!LF78</f>
        <v>0</v>
      </c>
      <c r="LG131" s="131">
        <f>Seniori!LG78</f>
        <v>0</v>
      </c>
      <c r="LH131" s="131">
        <f>Seniori!LH78</f>
        <v>0</v>
      </c>
      <c r="LI131" s="131">
        <f>Seniori!LI78</f>
        <v>0</v>
      </c>
      <c r="LJ131" s="131">
        <f>Seniori!LJ78</f>
        <v>0</v>
      </c>
      <c r="LK131" s="131">
        <f>Seniori!LK78</f>
        <v>0</v>
      </c>
      <c r="LL131" s="131">
        <f>Seniori!LL78</f>
        <v>0</v>
      </c>
      <c r="LM131" s="131">
        <f>Seniori!LM78</f>
        <v>0</v>
      </c>
      <c r="LN131" s="131">
        <f>Seniori!LN78</f>
        <v>0</v>
      </c>
      <c r="LO131" s="131">
        <f>Seniori!LO78</f>
        <v>0</v>
      </c>
      <c r="LP131" s="131">
        <f>Seniori!LP78</f>
        <v>0</v>
      </c>
      <c r="LQ131" s="131">
        <f>Seniori!LQ78</f>
        <v>0</v>
      </c>
      <c r="LR131" s="131">
        <f>Seniori!LR78</f>
        <v>0</v>
      </c>
      <c r="LS131" s="131">
        <f>Seniori!LS78</f>
        <v>0</v>
      </c>
      <c r="LT131" s="131">
        <f>Seniori!LT78</f>
        <v>0</v>
      </c>
      <c r="LU131" s="131">
        <f>Seniori!LU78</f>
        <v>0</v>
      </c>
      <c r="LV131" s="131">
        <f>Seniori!LV78</f>
        <v>0</v>
      </c>
      <c r="LW131" s="131">
        <f>Seniori!LW78</f>
        <v>0</v>
      </c>
      <c r="LX131" s="131">
        <f>Seniori!LX78</f>
        <v>0</v>
      </c>
      <c r="LY131" s="131">
        <f>Seniori!LY78</f>
        <v>0</v>
      </c>
      <c r="LZ131" s="131">
        <f>Seniori!LZ78</f>
        <v>0</v>
      </c>
      <c r="MA131" s="131">
        <f>Seniori!MA78</f>
        <v>0</v>
      </c>
      <c r="MB131" s="131">
        <f>Seniori!MB78</f>
        <v>0</v>
      </c>
      <c r="MC131" s="131">
        <f>Seniori!MC78</f>
        <v>0</v>
      </c>
      <c r="MD131" s="131">
        <f>Seniori!MD78</f>
        <v>0</v>
      </c>
      <c r="ME131" s="131">
        <f>Seniori!ME78</f>
        <v>0</v>
      </c>
    </row>
    <row r="132" spans="1:343" s="1" customFormat="1" ht="18" customHeight="1" x14ac:dyDescent="0.2">
      <c r="A132" s="12">
        <v>116</v>
      </c>
      <c r="B132" s="11" t="s">
        <v>398</v>
      </c>
      <c r="C132" s="1">
        <v>10084</v>
      </c>
      <c r="E132" t="s">
        <v>67</v>
      </c>
      <c r="F132" s="1">
        <v>7998</v>
      </c>
      <c r="G132" s="9" t="s">
        <v>222</v>
      </c>
      <c r="H132" s="4" t="s">
        <v>95</v>
      </c>
      <c r="I132" s="1">
        <f>SUM(K132:ME132)</f>
        <v>2</v>
      </c>
      <c r="J132" s="12">
        <f>Tabuľka3[[#This Row],[Stĺpec9]]</f>
        <v>2</v>
      </c>
      <c r="K132" s="131">
        <f>Seniori!K76</f>
        <v>0</v>
      </c>
      <c r="L132" s="131">
        <f>Seniori!L76</f>
        <v>0</v>
      </c>
      <c r="M132" s="131">
        <f>Seniori!M76</f>
        <v>0</v>
      </c>
      <c r="N132" s="131">
        <f>Seniori!N76</f>
        <v>0</v>
      </c>
      <c r="O132" s="131">
        <f>Seniori!O76</f>
        <v>0</v>
      </c>
      <c r="P132" s="131">
        <f>Seniori!P76</f>
        <v>0</v>
      </c>
      <c r="Q132" s="131">
        <f>Seniori!Q76</f>
        <v>0</v>
      </c>
      <c r="R132" s="131">
        <f>Seniori!R76</f>
        <v>0</v>
      </c>
      <c r="S132" s="131">
        <f>Seniori!S76</f>
        <v>0</v>
      </c>
      <c r="T132" s="131">
        <f>Seniori!T76</f>
        <v>0</v>
      </c>
      <c r="U132" s="131">
        <f>Seniori!U76</f>
        <v>0</v>
      </c>
      <c r="V132" s="131">
        <f>Seniori!V76</f>
        <v>0</v>
      </c>
      <c r="W132" s="131">
        <f>Seniori!W76</f>
        <v>0</v>
      </c>
      <c r="X132" s="131">
        <f>Seniori!X76</f>
        <v>0</v>
      </c>
      <c r="Y132" s="131">
        <f>Seniori!Y76</f>
        <v>0</v>
      </c>
      <c r="Z132" s="131">
        <f>Seniori!Z76</f>
        <v>0</v>
      </c>
      <c r="AA132" s="131">
        <f>Seniori!AA76</f>
        <v>0</v>
      </c>
      <c r="AB132" s="131">
        <f>Seniori!AB76</f>
        <v>0</v>
      </c>
      <c r="AC132" s="131">
        <f>Seniori!AC76</f>
        <v>0</v>
      </c>
      <c r="AD132" s="131">
        <f>Seniori!AD76</f>
        <v>0</v>
      </c>
      <c r="AE132" s="131">
        <f>Seniori!AE76</f>
        <v>0</v>
      </c>
      <c r="AF132" s="131">
        <f>Seniori!AF76</f>
        <v>0</v>
      </c>
      <c r="AG132" s="131">
        <f>Seniori!AG76</f>
        <v>0</v>
      </c>
      <c r="AH132" s="131">
        <f>Seniori!AH76</f>
        <v>0</v>
      </c>
      <c r="AI132" s="131">
        <f>Seniori!AI76</f>
        <v>0</v>
      </c>
      <c r="AJ132" s="131">
        <f>Seniori!AJ76</f>
        <v>0</v>
      </c>
      <c r="AK132" s="131">
        <f>Seniori!AK76</f>
        <v>0</v>
      </c>
      <c r="AL132" s="131">
        <f>Seniori!AL76</f>
        <v>0</v>
      </c>
      <c r="AM132" s="131">
        <f>Seniori!AM76</f>
        <v>0</v>
      </c>
      <c r="AN132" s="131">
        <f>Seniori!AN76</f>
        <v>0</v>
      </c>
      <c r="AO132" s="131">
        <f>Seniori!AO76</f>
        <v>0</v>
      </c>
      <c r="AP132" s="131">
        <f>Seniori!AP76</f>
        <v>0</v>
      </c>
      <c r="AQ132" s="131">
        <f>Seniori!AQ76</f>
        <v>0</v>
      </c>
      <c r="AR132" s="131">
        <f>Seniori!AR76</f>
        <v>0</v>
      </c>
      <c r="AS132" s="131">
        <f>Seniori!AS76</f>
        <v>0</v>
      </c>
      <c r="AT132" s="131">
        <f>Seniori!AT76</f>
        <v>0</v>
      </c>
      <c r="AU132" s="131">
        <f>Seniori!AU76</f>
        <v>0</v>
      </c>
      <c r="AV132" s="131">
        <f>Seniori!AV76</f>
        <v>0</v>
      </c>
      <c r="AW132" s="131">
        <f>Seniori!AW76</f>
        <v>0</v>
      </c>
      <c r="AX132" s="131">
        <f>Seniori!AX76</f>
        <v>0</v>
      </c>
      <c r="AY132" s="131">
        <f>Seniori!AY76</f>
        <v>0</v>
      </c>
      <c r="AZ132" s="131">
        <f>Seniori!AZ76</f>
        <v>0</v>
      </c>
      <c r="BA132" s="131">
        <f>Seniori!BA76</f>
        <v>0</v>
      </c>
      <c r="BB132" s="131">
        <f>Seniori!BB76</f>
        <v>0</v>
      </c>
      <c r="BC132" s="131">
        <f>Seniori!BC76</f>
        <v>0</v>
      </c>
      <c r="BD132" s="131">
        <f>Seniori!BD76</f>
        <v>0</v>
      </c>
      <c r="BE132" s="131">
        <f>Seniori!BE76</f>
        <v>0</v>
      </c>
      <c r="BF132" s="131">
        <f>Seniori!BF76</f>
        <v>0</v>
      </c>
      <c r="BG132" s="131">
        <f>Seniori!BG76</f>
        <v>0</v>
      </c>
      <c r="BH132" s="131">
        <f>Seniori!BH76</f>
        <v>0</v>
      </c>
      <c r="BI132" s="131">
        <f>Seniori!BI76</f>
        <v>0</v>
      </c>
      <c r="BJ132" s="131">
        <f>Seniori!BJ76</f>
        <v>0</v>
      </c>
      <c r="BK132" s="131">
        <f>Seniori!BK76</f>
        <v>0</v>
      </c>
      <c r="BL132" s="131">
        <f>Seniori!BL76</f>
        <v>0</v>
      </c>
      <c r="BM132" s="131">
        <f>Seniori!BM76</f>
        <v>0</v>
      </c>
      <c r="BN132" s="131">
        <f>Seniori!BN76</f>
        <v>0</v>
      </c>
      <c r="BO132" s="131">
        <f>Seniori!BO76</f>
        <v>0</v>
      </c>
      <c r="BP132" s="131">
        <f>Seniori!BP76</f>
        <v>0</v>
      </c>
      <c r="BQ132" s="131">
        <f>Seniori!BQ76</f>
        <v>0</v>
      </c>
      <c r="BR132" s="131">
        <f>Seniori!BR76</f>
        <v>0</v>
      </c>
      <c r="BS132" s="131">
        <f>Seniori!BS76</f>
        <v>0</v>
      </c>
      <c r="BT132" s="131">
        <f>Seniori!BT76</f>
        <v>0</v>
      </c>
      <c r="BU132" s="131">
        <f>Seniori!BU76</f>
        <v>0</v>
      </c>
      <c r="BV132" s="131">
        <f>Seniori!BV76</f>
        <v>0</v>
      </c>
      <c r="BW132" s="131">
        <f>Seniori!BW76</f>
        <v>0</v>
      </c>
      <c r="BX132" s="131">
        <f>Seniori!BX76</f>
        <v>0</v>
      </c>
      <c r="BY132" s="131">
        <f>Seniori!BY76</f>
        <v>0</v>
      </c>
      <c r="BZ132" s="131">
        <f>Seniori!BZ76</f>
        <v>0</v>
      </c>
      <c r="CA132" s="131">
        <f>Seniori!CA76</f>
        <v>0</v>
      </c>
      <c r="CB132" s="131">
        <f>Seniori!CB76</f>
        <v>0</v>
      </c>
      <c r="CC132" s="131">
        <f>Seniori!CC76</f>
        <v>0</v>
      </c>
      <c r="CD132" s="131">
        <f>Seniori!CD76</f>
        <v>0</v>
      </c>
      <c r="CE132" s="131">
        <f>Seniori!CE76</f>
        <v>0</v>
      </c>
      <c r="CF132" s="131">
        <f>Seniori!CF76</f>
        <v>0</v>
      </c>
      <c r="CG132" s="131">
        <f>Seniori!CG76</f>
        <v>0</v>
      </c>
      <c r="CH132" s="131">
        <f>Seniori!CH76</f>
        <v>0</v>
      </c>
      <c r="CI132" s="131">
        <f>Seniori!CI76</f>
        <v>0</v>
      </c>
      <c r="CJ132" s="131">
        <f>Seniori!CJ76</f>
        <v>0</v>
      </c>
      <c r="CK132" s="131">
        <f>Seniori!CK76</f>
        <v>0</v>
      </c>
      <c r="CL132" s="131" t="str">
        <f>Seniori!CL76</f>
        <v>x</v>
      </c>
      <c r="CM132" s="131">
        <f>Seniori!CM76</f>
        <v>0</v>
      </c>
      <c r="CN132" s="131">
        <f>Seniori!CN76</f>
        <v>0</v>
      </c>
      <c r="CO132" s="131">
        <f>Seniori!CO76</f>
        <v>0</v>
      </c>
      <c r="CP132" s="131">
        <f>Seniori!CP76</f>
        <v>0</v>
      </c>
      <c r="CQ132" s="131">
        <f>Seniori!CQ76</f>
        <v>0</v>
      </c>
      <c r="CR132" s="131">
        <f>Seniori!CR76</f>
        <v>0</v>
      </c>
      <c r="CS132" s="131">
        <f>Seniori!CS76</f>
        <v>0</v>
      </c>
      <c r="CT132" s="131">
        <f>Seniori!CT76</f>
        <v>0</v>
      </c>
      <c r="CU132" s="131">
        <f>Seniori!CU76</f>
        <v>0</v>
      </c>
      <c r="CV132" s="131">
        <f>Seniori!CV76</f>
        <v>0</v>
      </c>
      <c r="CW132" s="131">
        <f>Seniori!CW76</f>
        <v>0</v>
      </c>
      <c r="CX132" s="131">
        <f>Seniori!CX76</f>
        <v>0</v>
      </c>
      <c r="CY132" s="131">
        <f>Seniori!CY76</f>
        <v>0</v>
      </c>
      <c r="CZ132" s="131">
        <f>Seniori!CZ76</f>
        <v>0</v>
      </c>
      <c r="DA132" s="131">
        <f>Seniori!DA76</f>
        <v>0</v>
      </c>
      <c r="DB132" s="131">
        <f>Seniori!DB76</f>
        <v>0</v>
      </c>
      <c r="DC132" s="131">
        <f>Seniori!DC76</f>
        <v>0</v>
      </c>
      <c r="DD132" s="131">
        <f>Seniori!DD76</f>
        <v>0</v>
      </c>
      <c r="DE132" s="131">
        <f>Seniori!DE76</f>
        <v>0</v>
      </c>
      <c r="DF132" s="131">
        <f>Seniori!DF76</f>
        <v>0</v>
      </c>
      <c r="DG132" s="131">
        <f>Seniori!DG76</f>
        <v>0</v>
      </c>
      <c r="DH132" s="131">
        <f>Seniori!DH76</f>
        <v>0</v>
      </c>
      <c r="DI132" s="131">
        <f>Seniori!DI76</f>
        <v>0</v>
      </c>
      <c r="DJ132" s="131">
        <f>Seniori!DJ76</f>
        <v>0</v>
      </c>
      <c r="DK132" s="131">
        <f>Seniori!DK76</f>
        <v>0</v>
      </c>
      <c r="DL132" s="131">
        <f>Seniori!DL76</f>
        <v>0</v>
      </c>
      <c r="DM132" s="131">
        <f>Seniori!DM76</f>
        <v>0</v>
      </c>
      <c r="DN132" s="131">
        <f>Seniori!DN76</f>
        <v>0</v>
      </c>
      <c r="DO132" s="131">
        <f>Seniori!DO76</f>
        <v>0</v>
      </c>
      <c r="DP132" s="131">
        <f>Seniori!DP76</f>
        <v>0</v>
      </c>
      <c r="DQ132" s="131">
        <f>Seniori!DQ76</f>
        <v>0</v>
      </c>
      <c r="DR132" s="131">
        <f>Seniori!DR76</f>
        <v>0</v>
      </c>
      <c r="DS132" s="131">
        <f>Seniori!DS76</f>
        <v>0</v>
      </c>
      <c r="DT132" s="131">
        <f>Seniori!DT76</f>
        <v>0</v>
      </c>
      <c r="DU132" s="131">
        <f>Seniori!DU76</f>
        <v>0</v>
      </c>
      <c r="DV132" s="131">
        <f>Seniori!DV76</f>
        <v>0</v>
      </c>
      <c r="DW132" s="131">
        <f>Seniori!DW76</f>
        <v>0</v>
      </c>
      <c r="DX132" s="131">
        <f>Seniori!DX76</f>
        <v>0</v>
      </c>
      <c r="DY132" s="131">
        <f>Seniori!DY76</f>
        <v>0</v>
      </c>
      <c r="DZ132" s="131">
        <f>Seniori!DZ76</f>
        <v>0</v>
      </c>
      <c r="EA132" s="131">
        <f>Seniori!EA76</f>
        <v>0</v>
      </c>
      <c r="EB132" s="131">
        <f>Seniori!EB76</f>
        <v>0</v>
      </c>
      <c r="EC132" s="131">
        <f>Seniori!EC76</f>
        <v>0</v>
      </c>
      <c r="ED132" s="131">
        <f>Seniori!ED76</f>
        <v>0</v>
      </c>
      <c r="EE132" s="131">
        <f>Seniori!EE76</f>
        <v>0</v>
      </c>
      <c r="EF132" s="131">
        <f>Seniori!EF76</f>
        <v>0</v>
      </c>
      <c r="EG132" s="131">
        <f>Seniori!EG76</f>
        <v>0</v>
      </c>
      <c r="EH132" s="131">
        <f>Seniori!EH76</f>
        <v>0</v>
      </c>
      <c r="EI132" s="131">
        <f>Seniori!EI76</f>
        <v>0</v>
      </c>
      <c r="EJ132" s="131">
        <f>Seniori!EJ76</f>
        <v>0</v>
      </c>
      <c r="EK132" s="131">
        <f>Seniori!EK76</f>
        <v>0</v>
      </c>
      <c r="EL132" s="131">
        <f>Seniori!EL76</f>
        <v>0</v>
      </c>
      <c r="EM132" s="131">
        <f>Seniori!EM76</f>
        <v>0</v>
      </c>
      <c r="EN132" s="131">
        <f>Seniori!EN76</f>
        <v>0</v>
      </c>
      <c r="EO132" s="131">
        <f>Seniori!EO76</f>
        <v>0</v>
      </c>
      <c r="EP132" s="131">
        <f>Seniori!EP76</f>
        <v>0</v>
      </c>
      <c r="EQ132" s="131">
        <f>Seniori!EQ76</f>
        <v>0</v>
      </c>
      <c r="ER132" s="131">
        <f>Seniori!ER76</f>
        <v>0</v>
      </c>
      <c r="ES132" s="131">
        <f>Seniori!ES76</f>
        <v>0</v>
      </c>
      <c r="ET132" s="131">
        <f>Seniori!ET76</f>
        <v>0</v>
      </c>
      <c r="EU132" s="131">
        <f>Seniori!EU76</f>
        <v>0</v>
      </c>
      <c r="EV132" s="131">
        <f>Seniori!EV76</f>
        <v>0</v>
      </c>
      <c r="EW132" s="131">
        <f>Seniori!EW76</f>
        <v>0</v>
      </c>
      <c r="EX132" s="131">
        <f>Seniori!EX76</f>
        <v>0</v>
      </c>
      <c r="EY132" s="131">
        <f>Seniori!EY76</f>
        <v>0</v>
      </c>
      <c r="EZ132" s="131">
        <f>Seniori!EZ76</f>
        <v>0</v>
      </c>
      <c r="FA132" s="131">
        <f>Seniori!FA76</f>
        <v>0</v>
      </c>
      <c r="FB132" s="131">
        <f>Seniori!FB76</f>
        <v>0</v>
      </c>
      <c r="FC132" s="131">
        <f>Seniori!FC76</f>
        <v>0</v>
      </c>
      <c r="FD132" s="131">
        <f>Seniori!FD76</f>
        <v>0</v>
      </c>
      <c r="FE132" s="131">
        <f>Seniori!FE76</f>
        <v>0</v>
      </c>
      <c r="FF132" s="131">
        <f>Seniori!FF76</f>
        <v>0</v>
      </c>
      <c r="FG132" s="131">
        <f>Seniori!FG76</f>
        <v>0</v>
      </c>
      <c r="FH132" s="131">
        <f>Seniori!FH76</f>
        <v>0</v>
      </c>
      <c r="FI132" s="131">
        <f>Seniori!FI76</f>
        <v>0</v>
      </c>
      <c r="FJ132" s="131">
        <f>Seniori!FJ76</f>
        <v>0</v>
      </c>
      <c r="FK132" s="131">
        <f>Seniori!FK76</f>
        <v>0</v>
      </c>
      <c r="FL132" s="131">
        <f>Seniori!FL76</f>
        <v>0</v>
      </c>
      <c r="FM132" s="131">
        <f>Seniori!FM76</f>
        <v>0</v>
      </c>
      <c r="FN132" s="131">
        <f>Seniori!FN76</f>
        <v>0</v>
      </c>
      <c r="FO132" s="131">
        <f>Seniori!FO76</f>
        <v>0</v>
      </c>
      <c r="FP132" s="131">
        <f>Seniori!FP76</f>
        <v>0</v>
      </c>
      <c r="FQ132" s="131">
        <f>Seniori!FQ76</f>
        <v>0</v>
      </c>
      <c r="FR132" s="131">
        <f>Seniori!FR76</f>
        <v>0</v>
      </c>
      <c r="FS132" s="131">
        <f>Seniori!FS76</f>
        <v>0</v>
      </c>
      <c r="FT132" s="131">
        <f>Seniori!FT76</f>
        <v>0</v>
      </c>
      <c r="FU132" s="131">
        <f>Seniori!FU76</f>
        <v>0</v>
      </c>
      <c r="FV132" s="131">
        <f>Seniori!FV76</f>
        <v>0</v>
      </c>
      <c r="FW132" s="131">
        <f>Seniori!FW76</f>
        <v>0</v>
      </c>
      <c r="FX132" s="131">
        <f>Seniori!FX76</f>
        <v>0</v>
      </c>
      <c r="FY132" s="131">
        <f>Seniori!FY76</f>
        <v>0</v>
      </c>
      <c r="FZ132" s="131">
        <f>Seniori!FZ76</f>
        <v>0</v>
      </c>
      <c r="GA132" s="131">
        <f>Seniori!GA76</f>
        <v>0</v>
      </c>
      <c r="GB132" s="131">
        <f>Seniori!GB76</f>
        <v>0</v>
      </c>
      <c r="GC132" s="131">
        <f>Seniori!GC76</f>
        <v>0</v>
      </c>
      <c r="GD132" s="131">
        <f>Seniori!GD76</f>
        <v>0</v>
      </c>
      <c r="GE132" s="131">
        <f>Seniori!GE76</f>
        <v>0</v>
      </c>
      <c r="GF132" s="131">
        <f>Seniori!GF76</f>
        <v>0</v>
      </c>
      <c r="GG132" s="131">
        <f>Seniori!GG76</f>
        <v>0</v>
      </c>
      <c r="GH132" s="131">
        <f>Seniori!GH76</f>
        <v>0</v>
      </c>
      <c r="GI132" s="131">
        <f>Seniori!GI76</f>
        <v>0</v>
      </c>
      <c r="GJ132" s="131">
        <f>Seniori!GJ76</f>
        <v>0</v>
      </c>
      <c r="GK132" s="131">
        <f>Seniori!GK76</f>
        <v>0</v>
      </c>
      <c r="GL132" s="131">
        <f>Seniori!GL76</f>
        <v>0</v>
      </c>
      <c r="GM132" s="131">
        <f>Seniori!GM76</f>
        <v>0</v>
      </c>
      <c r="GN132" s="131">
        <f>Seniori!GN76</f>
        <v>0</v>
      </c>
      <c r="GO132" s="131">
        <f>Seniori!GO76</f>
        <v>0</v>
      </c>
      <c r="GP132" s="131">
        <f>Seniori!GP76</f>
        <v>0</v>
      </c>
      <c r="GQ132" s="131">
        <f>Seniori!GQ76</f>
        <v>0</v>
      </c>
      <c r="GR132" s="131">
        <f>Seniori!GR76</f>
        <v>0</v>
      </c>
      <c r="GS132" s="131">
        <f>Seniori!GS76</f>
        <v>0</v>
      </c>
      <c r="GT132" s="131">
        <f>Seniori!GT76</f>
        <v>0</v>
      </c>
      <c r="GU132" s="131">
        <f>Seniori!GU76</f>
        <v>0</v>
      </c>
      <c r="GV132" s="131">
        <f>Seniori!GV76</f>
        <v>0</v>
      </c>
      <c r="GW132" s="131">
        <f>Seniori!GW76</f>
        <v>0</v>
      </c>
      <c r="GX132" s="131">
        <f>Seniori!GX76</f>
        <v>0</v>
      </c>
      <c r="GY132" s="131">
        <f>Seniori!GY76</f>
        <v>0</v>
      </c>
      <c r="GZ132" s="131">
        <f>Seniori!GZ76</f>
        <v>0</v>
      </c>
      <c r="HA132" s="131">
        <f>Seniori!HA76</f>
        <v>0</v>
      </c>
      <c r="HB132" s="131">
        <f>Seniori!HB76</f>
        <v>0</v>
      </c>
      <c r="HC132" s="131">
        <f>Seniori!HC76</f>
        <v>0</v>
      </c>
      <c r="HD132" s="131">
        <f>Seniori!HD76</f>
        <v>0</v>
      </c>
      <c r="HE132" s="131">
        <f>Seniori!HE76</f>
        <v>0</v>
      </c>
      <c r="HF132" s="131">
        <f>Seniori!HF76</f>
        <v>0</v>
      </c>
      <c r="HG132" s="131">
        <f>Seniori!HG76</f>
        <v>0</v>
      </c>
      <c r="HH132" s="131">
        <f>Seniori!HH76</f>
        <v>0</v>
      </c>
      <c r="HI132" s="131">
        <f>Seniori!HI76</f>
        <v>0</v>
      </c>
      <c r="HJ132" s="131">
        <f>Seniori!HJ76</f>
        <v>0</v>
      </c>
      <c r="HK132" s="131">
        <f>Seniori!HK76</f>
        <v>0</v>
      </c>
      <c r="HL132" s="131">
        <f>Seniori!HL76</f>
        <v>0</v>
      </c>
      <c r="HM132" s="131">
        <f>Seniori!HM76</f>
        <v>0</v>
      </c>
      <c r="HN132" s="131">
        <f>Seniori!HN76</f>
        <v>0</v>
      </c>
      <c r="HO132" s="131">
        <f>Seniori!HO76</f>
        <v>0</v>
      </c>
      <c r="HP132" s="131">
        <f>Seniori!HP76</f>
        <v>0</v>
      </c>
      <c r="HQ132" s="131">
        <f>Seniori!HQ76</f>
        <v>0</v>
      </c>
      <c r="HR132" s="131">
        <f>Seniori!HR76</f>
        <v>0</v>
      </c>
      <c r="HS132" s="131">
        <f>Seniori!HS76</f>
        <v>0</v>
      </c>
      <c r="HT132" s="131">
        <f>Seniori!HT76</f>
        <v>0</v>
      </c>
      <c r="HU132" s="131">
        <f>Seniori!HU76</f>
        <v>0</v>
      </c>
      <c r="HV132" s="131">
        <f>Seniori!HV76</f>
        <v>0</v>
      </c>
      <c r="HW132" s="131">
        <f>Seniori!HW76</f>
        <v>0</v>
      </c>
      <c r="HX132" s="131">
        <f>Seniori!HX76</f>
        <v>0</v>
      </c>
      <c r="HY132" s="131">
        <f>Seniori!HY76</f>
        <v>0</v>
      </c>
      <c r="HZ132" s="131">
        <f>Seniori!HZ76</f>
        <v>0</v>
      </c>
      <c r="IA132" s="131">
        <f>Seniori!IA76</f>
        <v>0</v>
      </c>
      <c r="IB132" s="131">
        <f>Seniori!IB76</f>
        <v>0</v>
      </c>
      <c r="IC132" s="131">
        <f>Seniori!IC76</f>
        <v>0</v>
      </c>
      <c r="ID132" s="131">
        <f>Seniori!ID76</f>
        <v>0</v>
      </c>
      <c r="IE132" s="131">
        <f>Seniori!IE76</f>
        <v>0</v>
      </c>
      <c r="IF132" s="131">
        <f>Seniori!IF76</f>
        <v>0</v>
      </c>
      <c r="IG132" s="131">
        <f>Seniori!IG76</f>
        <v>0</v>
      </c>
      <c r="IH132" s="131">
        <f>Seniori!IH76</f>
        <v>0</v>
      </c>
      <c r="II132" s="131">
        <f>Seniori!II76</f>
        <v>0</v>
      </c>
      <c r="IJ132" s="131">
        <f>Seniori!IJ76</f>
        <v>0</v>
      </c>
      <c r="IK132" s="131">
        <f>Seniori!IK76</f>
        <v>0</v>
      </c>
      <c r="IL132" s="131">
        <f>Seniori!IL76</f>
        <v>0</v>
      </c>
      <c r="IM132" s="131">
        <f>Seniori!IM76</f>
        <v>0</v>
      </c>
      <c r="IN132" s="131">
        <f>Seniori!IN76</f>
        <v>0</v>
      </c>
      <c r="IO132" s="131">
        <f>Seniori!IO76</f>
        <v>0</v>
      </c>
      <c r="IP132" s="131">
        <f>Seniori!IP76</f>
        <v>0</v>
      </c>
      <c r="IQ132" s="131">
        <f>Seniori!IQ76</f>
        <v>0</v>
      </c>
      <c r="IR132" s="131">
        <f>Seniori!IR76</f>
        <v>0</v>
      </c>
      <c r="IS132" s="131">
        <f>Seniori!IS76</f>
        <v>0</v>
      </c>
      <c r="IT132" s="131">
        <f>Seniori!IT76</f>
        <v>0</v>
      </c>
      <c r="IU132" s="131">
        <f>Seniori!IU76</f>
        <v>0</v>
      </c>
      <c r="IV132" s="131">
        <f>Seniori!IV76</f>
        <v>0</v>
      </c>
      <c r="IW132" s="131">
        <f>Seniori!IW76</f>
        <v>0</v>
      </c>
      <c r="IX132" s="131">
        <f>Seniori!IX76</f>
        <v>0</v>
      </c>
      <c r="IY132" s="131">
        <f>Seniori!IY76</f>
        <v>0</v>
      </c>
      <c r="IZ132" s="131">
        <f>Seniori!IZ76</f>
        <v>0</v>
      </c>
      <c r="JA132" s="131">
        <f>Seniori!JA76</f>
        <v>0</v>
      </c>
      <c r="JB132" s="131">
        <f>Seniori!JB76</f>
        <v>0</v>
      </c>
      <c r="JC132" s="131">
        <f>Seniori!JC76</f>
        <v>0</v>
      </c>
      <c r="JD132" s="131">
        <f>Seniori!JD76</f>
        <v>0</v>
      </c>
      <c r="JE132" s="131">
        <f>Seniori!JE76</f>
        <v>0</v>
      </c>
      <c r="JF132" s="131">
        <f>Seniori!JF76</f>
        <v>0</v>
      </c>
      <c r="JG132" s="131">
        <f>Seniori!JG76</f>
        <v>0</v>
      </c>
      <c r="JH132" s="131">
        <f>Seniori!JH76</f>
        <v>0</v>
      </c>
      <c r="JI132" s="131">
        <f>Seniori!JI76</f>
        <v>0</v>
      </c>
      <c r="JJ132" s="131">
        <f>Seniori!JJ76</f>
        <v>0</v>
      </c>
      <c r="JK132" s="131">
        <f>Seniori!JK76</f>
        <v>0</v>
      </c>
      <c r="JL132" s="131">
        <f>Seniori!JL76</f>
        <v>0</v>
      </c>
      <c r="JM132" s="131">
        <f>Seniori!JM76</f>
        <v>0</v>
      </c>
      <c r="JN132" s="131">
        <f>Seniori!JN76</f>
        <v>0</v>
      </c>
      <c r="JO132" s="131">
        <f>Seniori!JO76</f>
        <v>0</v>
      </c>
      <c r="JP132" s="131">
        <f>Seniori!JP76</f>
        <v>0</v>
      </c>
      <c r="JQ132" s="131">
        <f>Seniori!JQ76</f>
        <v>0</v>
      </c>
      <c r="JR132" s="131">
        <f>Seniori!JR76</f>
        <v>0</v>
      </c>
      <c r="JS132" s="131">
        <f>Seniori!JS76</f>
        <v>0</v>
      </c>
      <c r="JT132" s="131">
        <f>Seniori!JT76</f>
        <v>0</v>
      </c>
      <c r="JU132" s="131">
        <f>Seniori!JU76</f>
        <v>0</v>
      </c>
      <c r="JV132" s="131">
        <f>Seniori!JV76</f>
        <v>0</v>
      </c>
      <c r="JW132" s="131">
        <f>Seniori!JW76</f>
        <v>0</v>
      </c>
      <c r="JX132" s="131">
        <f>Seniori!JX76</f>
        <v>0</v>
      </c>
      <c r="JY132" s="131">
        <f>Seniori!JY76</f>
        <v>0</v>
      </c>
      <c r="JZ132" s="131">
        <f>Seniori!JZ76</f>
        <v>0</v>
      </c>
      <c r="KA132" s="131">
        <f>Seniori!KA76</f>
        <v>0</v>
      </c>
      <c r="KB132" s="131">
        <f>Seniori!KB76</f>
        <v>0</v>
      </c>
      <c r="KC132" s="131">
        <f>Seniori!KC76</f>
        <v>0</v>
      </c>
      <c r="KD132" s="131">
        <f>Seniori!KD76</f>
        <v>0</v>
      </c>
      <c r="KE132" s="131">
        <f>Seniori!KE76</f>
        <v>0</v>
      </c>
      <c r="KF132" s="131">
        <f>Seniori!KF76</f>
        <v>0</v>
      </c>
      <c r="KG132" s="131">
        <f>Seniori!KG76</f>
        <v>0</v>
      </c>
      <c r="KH132" s="131">
        <f>Seniori!KH76</f>
        <v>0</v>
      </c>
      <c r="KI132" s="131">
        <f>Seniori!KI76</f>
        <v>0</v>
      </c>
      <c r="KJ132" s="131">
        <f>Seniori!KJ76</f>
        <v>0</v>
      </c>
      <c r="KK132" s="131">
        <f>Seniori!KK76</f>
        <v>0</v>
      </c>
      <c r="KL132" s="131">
        <f>Seniori!KL76</f>
        <v>0</v>
      </c>
      <c r="KM132" s="131">
        <f>Seniori!KM76</f>
        <v>0</v>
      </c>
      <c r="KN132" s="131">
        <f>Seniori!KN76</f>
        <v>0</v>
      </c>
      <c r="KO132" s="131">
        <f>Seniori!KO76</f>
        <v>0</v>
      </c>
      <c r="KP132" s="131">
        <f>Seniori!KP76</f>
        <v>0</v>
      </c>
      <c r="KQ132" s="131">
        <f>Seniori!KQ76</f>
        <v>0</v>
      </c>
      <c r="KR132" s="131">
        <f>Seniori!KR76</f>
        <v>0</v>
      </c>
      <c r="KS132" s="131">
        <f>Seniori!KS76</f>
        <v>0</v>
      </c>
      <c r="KT132" s="131">
        <f>Seniori!KT76</f>
        <v>0</v>
      </c>
      <c r="KU132" s="131">
        <f>Seniori!KU76</f>
        <v>0</v>
      </c>
      <c r="KV132" s="131">
        <f>Seniori!KV76</f>
        <v>0</v>
      </c>
      <c r="KW132" s="131">
        <f>Seniori!KW76</f>
        <v>0</v>
      </c>
      <c r="KX132" s="131">
        <f>Seniori!KX76</f>
        <v>0</v>
      </c>
      <c r="KY132" s="131">
        <f>Seniori!KY76</f>
        <v>0</v>
      </c>
      <c r="KZ132" s="131">
        <f>Seniori!KZ76</f>
        <v>0</v>
      </c>
      <c r="LA132" s="131">
        <f>Seniori!LA76</f>
        <v>0</v>
      </c>
      <c r="LB132" s="131" t="str">
        <f>Seniori!LB76</f>
        <v>x</v>
      </c>
      <c r="LC132" s="131">
        <f>Seniori!LC76</f>
        <v>0</v>
      </c>
      <c r="LD132" s="131">
        <f>Seniori!LD76</f>
        <v>0</v>
      </c>
      <c r="LE132" s="131">
        <f>Seniori!LE76</f>
        <v>0</v>
      </c>
      <c r="LF132" s="131">
        <f>Seniori!LF76</f>
        <v>2</v>
      </c>
      <c r="LG132" s="131">
        <f>Seniori!LG76</f>
        <v>0</v>
      </c>
      <c r="LH132" s="131">
        <f>Seniori!LH76</f>
        <v>0</v>
      </c>
      <c r="LI132" s="131">
        <f>Seniori!LI76</f>
        <v>0</v>
      </c>
      <c r="LJ132" s="131">
        <f>Seniori!LJ76</f>
        <v>0</v>
      </c>
      <c r="LK132" s="131">
        <f>Seniori!LK76</f>
        <v>0</v>
      </c>
      <c r="LL132" s="131">
        <f>Seniori!LL76</f>
        <v>0</v>
      </c>
      <c r="LM132" s="131">
        <f>Seniori!LM76</f>
        <v>0</v>
      </c>
      <c r="LN132" s="131">
        <f>Seniori!LN76</f>
        <v>0</v>
      </c>
      <c r="LO132" s="131">
        <f>Seniori!LO76</f>
        <v>0</v>
      </c>
      <c r="LP132" s="131">
        <f>Seniori!LP76</f>
        <v>0</v>
      </c>
      <c r="LQ132" s="131">
        <f>Seniori!LQ76</f>
        <v>0</v>
      </c>
      <c r="LR132" s="131">
        <f>Seniori!LR76</f>
        <v>0</v>
      </c>
      <c r="LS132" s="131">
        <f>Seniori!LS76</f>
        <v>0</v>
      </c>
      <c r="LT132" s="131">
        <f>Seniori!LT76</f>
        <v>0</v>
      </c>
      <c r="LU132" s="131">
        <f>Seniori!LU76</f>
        <v>0</v>
      </c>
      <c r="LV132" s="131">
        <f>Seniori!LV76</f>
        <v>0</v>
      </c>
      <c r="LW132" s="131">
        <f>Seniori!LW76</f>
        <v>0</v>
      </c>
      <c r="LX132" s="131">
        <f>Seniori!LX76</f>
        <v>0</v>
      </c>
      <c r="LY132" s="131">
        <f>Seniori!LY76</f>
        <v>0</v>
      </c>
      <c r="LZ132" s="131">
        <f>Seniori!LZ76</f>
        <v>0</v>
      </c>
      <c r="MA132" s="131">
        <f>Seniori!MA76</f>
        <v>0</v>
      </c>
      <c r="MB132" s="131">
        <f>Seniori!MB76</f>
        <v>0</v>
      </c>
      <c r="MC132" s="131">
        <f>Seniori!MC76</f>
        <v>0</v>
      </c>
      <c r="MD132" s="131">
        <f>Seniori!MD76</f>
        <v>0</v>
      </c>
      <c r="ME132" s="131">
        <f>Seniori!ME76</f>
        <v>0</v>
      </c>
    </row>
    <row r="133" spans="1:343" s="1" customFormat="1" ht="18" customHeight="1" x14ac:dyDescent="0.2">
      <c r="A133" s="12">
        <v>116</v>
      </c>
      <c r="B133" s="11" t="s">
        <v>313</v>
      </c>
      <c r="C133" s="1">
        <v>11901</v>
      </c>
      <c r="D133" s="1">
        <v>2009</v>
      </c>
      <c r="E133" s="4" t="s">
        <v>312</v>
      </c>
      <c r="F133" s="1">
        <v>1991</v>
      </c>
      <c r="G133" s="9" t="s">
        <v>222</v>
      </c>
      <c r="H133" s="4" t="s">
        <v>108</v>
      </c>
      <c r="I133" s="1">
        <f t="shared" si="11"/>
        <v>2</v>
      </c>
      <c r="J133" s="12">
        <f>Tabuľka3[[#This Row],[Stĺpec9]]</f>
        <v>2</v>
      </c>
      <c r="K133" s="131">
        <f>Seniori!K91</f>
        <v>0</v>
      </c>
      <c r="L133" s="131">
        <f>Seniori!L91</f>
        <v>0</v>
      </c>
      <c r="M133" s="131">
        <f>Seniori!M91</f>
        <v>0</v>
      </c>
      <c r="N133" s="131">
        <f>Seniori!N91</f>
        <v>0</v>
      </c>
      <c r="O133" s="131">
        <f>Seniori!O91</f>
        <v>0</v>
      </c>
      <c r="P133" s="131">
        <f>Seniori!P91</f>
        <v>0</v>
      </c>
      <c r="Q133" s="131">
        <f>Seniori!Q91</f>
        <v>0</v>
      </c>
      <c r="R133" s="131">
        <f>Seniori!R91</f>
        <v>0</v>
      </c>
      <c r="S133" s="131">
        <f>Seniori!S91</f>
        <v>0</v>
      </c>
      <c r="T133" s="131">
        <f>Seniori!T91</f>
        <v>0</v>
      </c>
      <c r="U133" s="131">
        <f>Seniori!U91</f>
        <v>0</v>
      </c>
      <c r="V133" s="131">
        <f>Seniori!V91</f>
        <v>0</v>
      </c>
      <c r="W133" s="131">
        <f>Seniori!W91</f>
        <v>0</v>
      </c>
      <c r="X133" s="131">
        <f>Seniori!X91</f>
        <v>0</v>
      </c>
      <c r="Y133" s="131">
        <f>Seniori!Y91</f>
        <v>0</v>
      </c>
      <c r="Z133" s="131">
        <f>Seniori!Z91</f>
        <v>0</v>
      </c>
      <c r="AA133" s="131">
        <f>Seniori!AA91</f>
        <v>0</v>
      </c>
      <c r="AB133" s="131">
        <f>Seniori!AB91</f>
        <v>0</v>
      </c>
      <c r="AC133" s="131">
        <f>Seniori!AC91</f>
        <v>0</v>
      </c>
      <c r="AD133" s="131">
        <f>Seniori!AD91</f>
        <v>0</v>
      </c>
      <c r="AE133" s="131">
        <f>Seniori!AE91</f>
        <v>0</v>
      </c>
      <c r="AF133" s="131">
        <f>Seniori!AF91</f>
        <v>0</v>
      </c>
      <c r="AG133" s="131">
        <f>Seniori!AG91</f>
        <v>0</v>
      </c>
      <c r="AH133" s="131">
        <f>Seniori!AH91</f>
        <v>0</v>
      </c>
      <c r="AI133" s="131">
        <f>Seniori!AI91</f>
        <v>0</v>
      </c>
      <c r="AJ133" s="131">
        <f>Seniori!AJ91</f>
        <v>0</v>
      </c>
      <c r="AK133" s="131">
        <f>Seniori!AK91</f>
        <v>0</v>
      </c>
      <c r="AL133" s="131">
        <f>Seniori!AL91</f>
        <v>0</v>
      </c>
      <c r="AM133" s="131">
        <f>Seniori!AM91</f>
        <v>0</v>
      </c>
      <c r="AN133" s="131">
        <f>Seniori!AN91</f>
        <v>0</v>
      </c>
      <c r="AO133" s="131" t="str">
        <f>Seniori!AO91</f>
        <v>x</v>
      </c>
      <c r="AP133" s="131">
        <f>Seniori!AP91</f>
        <v>2</v>
      </c>
      <c r="AQ133" s="131">
        <f>Seniori!AQ91</f>
        <v>0</v>
      </c>
      <c r="AR133" s="131">
        <f>Seniori!AR91</f>
        <v>0</v>
      </c>
      <c r="AS133" s="131">
        <f>Seniori!AS91</f>
        <v>0</v>
      </c>
      <c r="AT133" s="131">
        <f>Seniori!AT91</f>
        <v>0</v>
      </c>
      <c r="AU133" s="131">
        <f>Seniori!AU91</f>
        <v>0</v>
      </c>
      <c r="AV133" s="131">
        <f>Seniori!AV91</f>
        <v>0</v>
      </c>
      <c r="AW133" s="131">
        <f>Seniori!AW91</f>
        <v>0</v>
      </c>
      <c r="AX133" s="131">
        <f>Seniori!AX91</f>
        <v>0</v>
      </c>
      <c r="AY133" s="131">
        <f>Seniori!AY91</f>
        <v>0</v>
      </c>
      <c r="AZ133" s="131">
        <f>Seniori!AZ91</f>
        <v>0</v>
      </c>
      <c r="BA133" s="131">
        <f>Seniori!BA91</f>
        <v>0</v>
      </c>
      <c r="BB133" s="131">
        <f>Seniori!BB91</f>
        <v>0</v>
      </c>
      <c r="BC133" s="131">
        <f>Seniori!BC91</f>
        <v>0</v>
      </c>
      <c r="BD133" s="131">
        <f>Seniori!BD91</f>
        <v>0</v>
      </c>
      <c r="BE133" s="131">
        <f>Seniori!BE91</f>
        <v>0</v>
      </c>
      <c r="BF133" s="131">
        <f>Seniori!BF91</f>
        <v>0</v>
      </c>
      <c r="BG133" s="131">
        <f>Seniori!BG91</f>
        <v>0</v>
      </c>
      <c r="BH133" s="131">
        <f>Seniori!BH91</f>
        <v>0</v>
      </c>
      <c r="BI133" s="131">
        <f>Seniori!BI91</f>
        <v>0</v>
      </c>
      <c r="BJ133" s="131">
        <f>Seniori!BJ91</f>
        <v>0</v>
      </c>
      <c r="BK133" s="131">
        <f>Seniori!BK91</f>
        <v>0</v>
      </c>
      <c r="BL133" s="131">
        <f>Seniori!BL91</f>
        <v>0</v>
      </c>
      <c r="BM133" s="131">
        <f>Seniori!BM91</f>
        <v>0</v>
      </c>
      <c r="BN133" s="131">
        <f>Seniori!BN91</f>
        <v>0</v>
      </c>
      <c r="BO133" s="131">
        <f>Seniori!BO91</f>
        <v>0</v>
      </c>
      <c r="BP133" s="131">
        <f>Seniori!BP91</f>
        <v>0</v>
      </c>
      <c r="BQ133" s="131">
        <f>Seniori!BQ91</f>
        <v>0</v>
      </c>
      <c r="BR133" s="131">
        <f>Seniori!BR91</f>
        <v>0</v>
      </c>
      <c r="BS133" s="131">
        <f>Seniori!BS91</f>
        <v>0</v>
      </c>
      <c r="BT133" s="131">
        <f>Seniori!BT91</f>
        <v>0</v>
      </c>
      <c r="BU133" s="131">
        <f>Seniori!BU91</f>
        <v>0</v>
      </c>
      <c r="BV133" s="131">
        <f>Seniori!BV91</f>
        <v>0</v>
      </c>
      <c r="BW133" s="131">
        <f>Seniori!BW91</f>
        <v>0</v>
      </c>
      <c r="BX133" s="131">
        <f>Seniori!BX91</f>
        <v>0</v>
      </c>
      <c r="BY133" s="131">
        <f>Seniori!BY91</f>
        <v>0</v>
      </c>
      <c r="BZ133" s="131">
        <f>Seniori!BZ91</f>
        <v>0</v>
      </c>
      <c r="CA133" s="131">
        <f>Seniori!CA91</f>
        <v>0</v>
      </c>
      <c r="CB133" s="131">
        <f>Seniori!CB91</f>
        <v>0</v>
      </c>
      <c r="CC133" s="131">
        <f>Seniori!CC91</f>
        <v>0</v>
      </c>
      <c r="CD133" s="131">
        <f>Seniori!CD91</f>
        <v>0</v>
      </c>
      <c r="CE133" s="131">
        <f>Seniori!CE91</f>
        <v>0</v>
      </c>
      <c r="CF133" s="131">
        <f>Seniori!CF91</f>
        <v>0</v>
      </c>
      <c r="CG133" s="131">
        <f>Seniori!CG91</f>
        <v>0</v>
      </c>
      <c r="CH133" s="131">
        <f>Seniori!CH91</f>
        <v>0</v>
      </c>
      <c r="CI133" s="131">
        <f>Seniori!CI91</f>
        <v>0</v>
      </c>
      <c r="CJ133" s="131">
        <f>Seniori!CJ91</f>
        <v>0</v>
      </c>
      <c r="CK133" s="131">
        <f>Seniori!CK91</f>
        <v>0</v>
      </c>
      <c r="CL133" s="131">
        <f>Seniori!CL91</f>
        <v>0</v>
      </c>
      <c r="CM133" s="131">
        <f>Seniori!CM91</f>
        <v>0</v>
      </c>
      <c r="CN133" s="131">
        <f>Seniori!CN91</f>
        <v>0</v>
      </c>
      <c r="CO133" s="131">
        <f>Seniori!CO91</f>
        <v>0</v>
      </c>
      <c r="CP133" s="131">
        <f>Seniori!CP91</f>
        <v>0</v>
      </c>
      <c r="CQ133" s="131">
        <f>Seniori!CQ91</f>
        <v>0</v>
      </c>
      <c r="CR133" s="131">
        <f>Seniori!CR91</f>
        <v>0</v>
      </c>
      <c r="CS133" s="131">
        <f>Seniori!CS91</f>
        <v>0</v>
      </c>
      <c r="CT133" s="131">
        <f>Seniori!CT91</f>
        <v>0</v>
      </c>
      <c r="CU133" s="131">
        <f>Seniori!CU91</f>
        <v>0</v>
      </c>
      <c r="CV133" s="131">
        <f>Seniori!CV91</f>
        <v>0</v>
      </c>
      <c r="CW133" s="131">
        <f>Seniori!CW91</f>
        <v>0</v>
      </c>
      <c r="CX133" s="131">
        <f>Seniori!CX91</f>
        <v>0</v>
      </c>
      <c r="CY133" s="131">
        <f>Seniori!CY91</f>
        <v>0</v>
      </c>
      <c r="CZ133" s="131">
        <f>Seniori!CZ91</f>
        <v>0</v>
      </c>
      <c r="DA133" s="131">
        <f>Seniori!DA91</f>
        <v>0</v>
      </c>
      <c r="DB133" s="131">
        <f>Seniori!DB91</f>
        <v>0</v>
      </c>
      <c r="DC133" s="131">
        <f>Seniori!DC91</f>
        <v>0</v>
      </c>
      <c r="DD133" s="131">
        <f>Seniori!DD91</f>
        <v>0</v>
      </c>
      <c r="DE133" s="131">
        <f>Seniori!DE91</f>
        <v>0</v>
      </c>
      <c r="DF133" s="131">
        <f>Seniori!DF91</f>
        <v>0</v>
      </c>
      <c r="DG133" s="131">
        <f>Seniori!DG91</f>
        <v>0</v>
      </c>
      <c r="DH133" s="131">
        <f>Seniori!DH91</f>
        <v>0</v>
      </c>
      <c r="DI133" s="131">
        <f>Seniori!DI91</f>
        <v>0</v>
      </c>
      <c r="DJ133" s="131">
        <f>Seniori!DJ91</f>
        <v>0</v>
      </c>
      <c r="DK133" s="131">
        <f>Seniori!DK91</f>
        <v>0</v>
      </c>
      <c r="DL133" s="131">
        <f>Seniori!DL91</f>
        <v>0</v>
      </c>
      <c r="DM133" s="131">
        <f>Seniori!DM91</f>
        <v>0</v>
      </c>
      <c r="DN133" s="131">
        <f>Seniori!DN91</f>
        <v>0</v>
      </c>
      <c r="DO133" s="131">
        <f>Seniori!DO91</f>
        <v>0</v>
      </c>
      <c r="DP133" s="131">
        <f>Seniori!DP91</f>
        <v>0</v>
      </c>
      <c r="DQ133" s="131">
        <f>Seniori!DQ91</f>
        <v>0</v>
      </c>
      <c r="DR133" s="131">
        <f>Seniori!DR91</f>
        <v>0</v>
      </c>
      <c r="DS133" s="131">
        <f>Seniori!DS91</f>
        <v>0</v>
      </c>
      <c r="DT133" s="131">
        <f>Seniori!DT91</f>
        <v>0</v>
      </c>
      <c r="DU133" s="131">
        <f>Seniori!DU91</f>
        <v>0</v>
      </c>
      <c r="DV133" s="131">
        <f>Seniori!DV91</f>
        <v>0</v>
      </c>
      <c r="DW133" s="131">
        <f>Seniori!DW91</f>
        <v>0</v>
      </c>
      <c r="DX133" s="131">
        <f>Seniori!DX91</f>
        <v>0</v>
      </c>
      <c r="DY133" s="131">
        <f>Seniori!DY91</f>
        <v>0</v>
      </c>
      <c r="DZ133" s="131">
        <f>Seniori!DZ91</f>
        <v>0</v>
      </c>
      <c r="EA133" s="131">
        <f>Seniori!EA91</f>
        <v>0</v>
      </c>
      <c r="EB133" s="131">
        <f>Seniori!EB91</f>
        <v>0</v>
      </c>
      <c r="EC133" s="131">
        <f>Seniori!EC91</f>
        <v>0</v>
      </c>
      <c r="ED133" s="131">
        <f>Seniori!ED91</f>
        <v>0</v>
      </c>
      <c r="EE133" s="131">
        <f>Seniori!EE91</f>
        <v>0</v>
      </c>
      <c r="EF133" s="131">
        <f>Seniori!EF91</f>
        <v>0</v>
      </c>
      <c r="EG133" s="131">
        <f>Seniori!EG91</f>
        <v>0</v>
      </c>
      <c r="EH133" s="131">
        <f>Seniori!EH91</f>
        <v>0</v>
      </c>
      <c r="EI133" s="131">
        <f>Seniori!EI91</f>
        <v>0</v>
      </c>
      <c r="EJ133" s="131">
        <f>Seniori!EJ91</f>
        <v>0</v>
      </c>
      <c r="EK133" s="131">
        <f>Seniori!EK91</f>
        <v>0</v>
      </c>
      <c r="EL133" s="131">
        <f>Seniori!EL91</f>
        <v>0</v>
      </c>
      <c r="EM133" s="131">
        <f>Seniori!EM91</f>
        <v>0</v>
      </c>
      <c r="EN133" s="131">
        <f>Seniori!EN91</f>
        <v>0</v>
      </c>
      <c r="EO133" s="131">
        <f>Seniori!EO91</f>
        <v>0</v>
      </c>
      <c r="EP133" s="131">
        <f>Seniori!EP91</f>
        <v>0</v>
      </c>
      <c r="EQ133" s="131">
        <f>Seniori!EQ91</f>
        <v>0</v>
      </c>
      <c r="ER133" s="131">
        <f>Seniori!ER91</f>
        <v>0</v>
      </c>
      <c r="ES133" s="131">
        <f>Seniori!ES91</f>
        <v>0</v>
      </c>
      <c r="ET133" s="131">
        <f>Seniori!ET91</f>
        <v>0</v>
      </c>
      <c r="EU133" s="131">
        <f>Seniori!EU91</f>
        <v>0</v>
      </c>
      <c r="EV133" s="131">
        <f>Seniori!EV91</f>
        <v>0</v>
      </c>
      <c r="EW133" s="131">
        <f>Seniori!EW91</f>
        <v>0</v>
      </c>
      <c r="EX133" s="131">
        <f>Seniori!EX91</f>
        <v>0</v>
      </c>
      <c r="EY133" s="131">
        <f>Seniori!EY91</f>
        <v>0</v>
      </c>
      <c r="EZ133" s="131">
        <f>Seniori!EZ91</f>
        <v>0</v>
      </c>
      <c r="FA133" s="131">
        <f>Seniori!FA91</f>
        <v>0</v>
      </c>
      <c r="FB133" s="131">
        <f>Seniori!FB91</f>
        <v>0</v>
      </c>
      <c r="FC133" s="131">
        <f>Seniori!FC91</f>
        <v>0</v>
      </c>
      <c r="FD133" s="131">
        <f>Seniori!FD91</f>
        <v>0</v>
      </c>
      <c r="FE133" s="131">
        <f>Seniori!FE91</f>
        <v>0</v>
      </c>
      <c r="FF133" s="131">
        <f>Seniori!FF91</f>
        <v>0</v>
      </c>
      <c r="FG133" s="131">
        <f>Seniori!FG91</f>
        <v>0</v>
      </c>
      <c r="FH133" s="131">
        <f>Seniori!FH91</f>
        <v>0</v>
      </c>
      <c r="FI133" s="131">
        <f>Seniori!FI91</f>
        <v>0</v>
      </c>
      <c r="FJ133" s="131">
        <f>Seniori!FJ91</f>
        <v>0</v>
      </c>
      <c r="FK133" s="131">
        <f>Seniori!FK91</f>
        <v>0</v>
      </c>
      <c r="FL133" s="131">
        <f>Seniori!FL91</f>
        <v>0</v>
      </c>
      <c r="FM133" s="131">
        <f>Seniori!FM91</f>
        <v>0</v>
      </c>
      <c r="FN133" s="131">
        <f>Seniori!FN91</f>
        <v>0</v>
      </c>
      <c r="FO133" s="131">
        <f>Seniori!FO91</f>
        <v>0</v>
      </c>
      <c r="FP133" s="131">
        <f>Seniori!FP91</f>
        <v>0</v>
      </c>
      <c r="FQ133" s="131">
        <f>Seniori!FQ91</f>
        <v>0</v>
      </c>
      <c r="FR133" s="131">
        <f>Seniori!FR91</f>
        <v>0</v>
      </c>
      <c r="FS133" s="131">
        <f>Seniori!FS91</f>
        <v>0</v>
      </c>
      <c r="FT133" s="131">
        <f>Seniori!FT91</f>
        <v>0</v>
      </c>
      <c r="FU133" s="131">
        <f>Seniori!FU91</f>
        <v>0</v>
      </c>
      <c r="FV133" s="131">
        <f>Seniori!FV91</f>
        <v>0</v>
      </c>
      <c r="FW133" s="131">
        <f>Seniori!FW91</f>
        <v>0</v>
      </c>
      <c r="FX133" s="131">
        <f>Seniori!FX91</f>
        <v>0</v>
      </c>
      <c r="FY133" s="131">
        <f>Seniori!FY91</f>
        <v>0</v>
      </c>
      <c r="FZ133" s="131">
        <f>Seniori!FZ91</f>
        <v>0</v>
      </c>
      <c r="GA133" s="131">
        <f>Seniori!GA91</f>
        <v>0</v>
      </c>
      <c r="GB133" s="131">
        <f>Seniori!GB91</f>
        <v>0</v>
      </c>
      <c r="GC133" s="131">
        <f>Seniori!GC91</f>
        <v>0</v>
      </c>
      <c r="GD133" s="131">
        <f>Seniori!GD91</f>
        <v>0</v>
      </c>
      <c r="GE133" s="131">
        <f>Seniori!GE91</f>
        <v>0</v>
      </c>
      <c r="GF133" s="131">
        <f>Seniori!GF91</f>
        <v>0</v>
      </c>
      <c r="GG133" s="131">
        <f>Seniori!GG91</f>
        <v>0</v>
      </c>
      <c r="GH133" s="131">
        <f>Seniori!GH91</f>
        <v>0</v>
      </c>
      <c r="GI133" s="131">
        <f>Seniori!GI91</f>
        <v>0</v>
      </c>
      <c r="GJ133" s="131">
        <f>Seniori!GJ91</f>
        <v>0</v>
      </c>
      <c r="GK133" s="131">
        <f>Seniori!GK91</f>
        <v>0</v>
      </c>
      <c r="GL133" s="131">
        <f>Seniori!GL91</f>
        <v>0</v>
      </c>
      <c r="GM133" s="131">
        <f>Seniori!GM91</f>
        <v>0</v>
      </c>
      <c r="GN133" s="131">
        <f>Seniori!GN91</f>
        <v>0</v>
      </c>
      <c r="GO133" s="131">
        <f>Seniori!GO91</f>
        <v>0</v>
      </c>
      <c r="GP133" s="131">
        <f>Seniori!GP91</f>
        <v>0</v>
      </c>
      <c r="GQ133" s="131">
        <f>Seniori!GQ91</f>
        <v>0</v>
      </c>
      <c r="GR133" s="131">
        <f>Seniori!GR91</f>
        <v>0</v>
      </c>
      <c r="GS133" s="131">
        <f>Seniori!GS91</f>
        <v>0</v>
      </c>
      <c r="GT133" s="131">
        <f>Seniori!GT91</f>
        <v>0</v>
      </c>
      <c r="GU133" s="131">
        <f>Seniori!GU91</f>
        <v>0</v>
      </c>
      <c r="GV133" s="131">
        <f>Seniori!GV91</f>
        <v>0</v>
      </c>
      <c r="GW133" s="131">
        <f>Seniori!GW91</f>
        <v>0</v>
      </c>
      <c r="GX133" s="131">
        <f>Seniori!GX91</f>
        <v>0</v>
      </c>
      <c r="GY133" s="131">
        <f>Seniori!GY91</f>
        <v>0</v>
      </c>
      <c r="GZ133" s="131">
        <f>Seniori!GZ91</f>
        <v>0</v>
      </c>
      <c r="HA133" s="131">
        <f>Seniori!HA91</f>
        <v>0</v>
      </c>
      <c r="HB133" s="131">
        <f>Seniori!HB91</f>
        <v>0</v>
      </c>
      <c r="HC133" s="131">
        <f>Seniori!HC91</f>
        <v>0</v>
      </c>
      <c r="HD133" s="131">
        <f>Seniori!HD91</f>
        <v>0</v>
      </c>
      <c r="HE133" s="131">
        <f>Seniori!HE91</f>
        <v>0</v>
      </c>
      <c r="HF133" s="131">
        <f>Seniori!HF91</f>
        <v>0</v>
      </c>
      <c r="HG133" s="131">
        <f>Seniori!HG91</f>
        <v>0</v>
      </c>
      <c r="HH133" s="131">
        <f>Seniori!HH91</f>
        <v>0</v>
      </c>
      <c r="HI133" s="131">
        <f>Seniori!HI91</f>
        <v>0</v>
      </c>
      <c r="HJ133" s="131">
        <f>Seniori!HJ91</f>
        <v>0</v>
      </c>
      <c r="HK133" s="131">
        <f>Seniori!HK91</f>
        <v>0</v>
      </c>
      <c r="HL133" s="131">
        <f>Seniori!HL91</f>
        <v>0</v>
      </c>
      <c r="HM133" s="131">
        <f>Seniori!HM91</f>
        <v>0</v>
      </c>
      <c r="HN133" s="131">
        <f>Seniori!HN91</f>
        <v>0</v>
      </c>
      <c r="HO133" s="131">
        <f>Seniori!HO91</f>
        <v>0</v>
      </c>
      <c r="HP133" s="131">
        <f>Seniori!HP91</f>
        <v>0</v>
      </c>
      <c r="HQ133" s="131">
        <f>Seniori!HQ91</f>
        <v>0</v>
      </c>
      <c r="HR133" s="131">
        <f>Seniori!HR91</f>
        <v>0</v>
      </c>
      <c r="HS133" s="131">
        <f>Seniori!HS91</f>
        <v>0</v>
      </c>
      <c r="HT133" s="131">
        <f>Seniori!HT91</f>
        <v>0</v>
      </c>
      <c r="HU133" s="131">
        <f>Seniori!HU91</f>
        <v>0</v>
      </c>
      <c r="HV133" s="131">
        <f>Seniori!HV91</f>
        <v>0</v>
      </c>
      <c r="HW133" s="131">
        <f>Seniori!HW91</f>
        <v>0</v>
      </c>
      <c r="HX133" s="131">
        <f>Seniori!HX91</f>
        <v>0</v>
      </c>
      <c r="HY133" s="131">
        <f>Seniori!HY91</f>
        <v>0</v>
      </c>
      <c r="HZ133" s="131">
        <f>Seniori!HZ91</f>
        <v>0</v>
      </c>
      <c r="IA133" s="131">
        <f>Seniori!IA91</f>
        <v>0</v>
      </c>
      <c r="IB133" s="131">
        <f>Seniori!IB91</f>
        <v>0</v>
      </c>
      <c r="IC133" s="131">
        <f>Seniori!IC91</f>
        <v>0</v>
      </c>
      <c r="ID133" s="131">
        <f>Seniori!ID91</f>
        <v>0</v>
      </c>
      <c r="IE133" s="131">
        <f>Seniori!IE91</f>
        <v>0</v>
      </c>
      <c r="IF133" s="131">
        <f>Seniori!IF91</f>
        <v>0</v>
      </c>
      <c r="IG133" s="131">
        <f>Seniori!IG91</f>
        <v>0</v>
      </c>
      <c r="IH133" s="131">
        <f>Seniori!IH91</f>
        <v>0</v>
      </c>
      <c r="II133" s="131">
        <f>Seniori!II91</f>
        <v>0</v>
      </c>
      <c r="IJ133" s="131">
        <f>Seniori!IJ91</f>
        <v>0</v>
      </c>
      <c r="IK133" s="131">
        <f>Seniori!IK91</f>
        <v>0</v>
      </c>
      <c r="IL133" s="131">
        <f>Seniori!IL91</f>
        <v>0</v>
      </c>
      <c r="IM133" s="131">
        <f>Seniori!IM91</f>
        <v>0</v>
      </c>
      <c r="IN133" s="131">
        <f>Seniori!IN91</f>
        <v>0</v>
      </c>
      <c r="IO133" s="131">
        <f>Seniori!IO91</f>
        <v>0</v>
      </c>
      <c r="IP133" s="131">
        <f>Seniori!IP91</f>
        <v>0</v>
      </c>
      <c r="IQ133" s="131">
        <f>Seniori!IQ91</f>
        <v>0</v>
      </c>
      <c r="IR133" s="131">
        <f>Seniori!IR91</f>
        <v>0</v>
      </c>
      <c r="IS133" s="131">
        <f>Seniori!IS91</f>
        <v>0</v>
      </c>
      <c r="IT133" s="131">
        <f>Seniori!IT91</f>
        <v>0</v>
      </c>
      <c r="IU133" s="131">
        <f>Seniori!IU91</f>
        <v>0</v>
      </c>
      <c r="IV133" s="131">
        <f>Seniori!IV91</f>
        <v>0</v>
      </c>
      <c r="IW133" s="131">
        <f>Seniori!IW91</f>
        <v>0</v>
      </c>
      <c r="IX133" s="131">
        <f>Seniori!IX91</f>
        <v>0</v>
      </c>
      <c r="IY133" s="131">
        <f>Seniori!IY91</f>
        <v>0</v>
      </c>
      <c r="IZ133" s="131">
        <f>Seniori!IZ91</f>
        <v>0</v>
      </c>
      <c r="JA133" s="131">
        <f>Seniori!JA91</f>
        <v>0</v>
      </c>
      <c r="JB133" s="131">
        <f>Seniori!JB91</f>
        <v>0</v>
      </c>
      <c r="JC133" s="131">
        <f>Seniori!JC91</f>
        <v>0</v>
      </c>
      <c r="JD133" s="131">
        <f>Seniori!JD91</f>
        <v>0</v>
      </c>
      <c r="JE133" s="131">
        <f>Seniori!JE91</f>
        <v>0</v>
      </c>
      <c r="JF133" s="131">
        <f>Seniori!JF91</f>
        <v>0</v>
      </c>
      <c r="JG133" s="131">
        <f>Seniori!JG91</f>
        <v>0</v>
      </c>
      <c r="JH133" s="131">
        <f>Seniori!JH91</f>
        <v>0</v>
      </c>
      <c r="JI133" s="131">
        <f>Seniori!JI91</f>
        <v>0</v>
      </c>
      <c r="JJ133" s="131">
        <f>Seniori!JJ91</f>
        <v>0</v>
      </c>
      <c r="JK133" s="131">
        <f>Seniori!JK91</f>
        <v>0</v>
      </c>
      <c r="JL133" s="131">
        <f>Seniori!JL91</f>
        <v>0</v>
      </c>
      <c r="JM133" s="131">
        <f>Seniori!JM91</f>
        <v>0</v>
      </c>
      <c r="JN133" s="131">
        <f>Seniori!JN91</f>
        <v>0</v>
      </c>
      <c r="JO133" s="131">
        <f>Seniori!JO91</f>
        <v>0</v>
      </c>
      <c r="JP133" s="131">
        <f>Seniori!JP91</f>
        <v>0</v>
      </c>
      <c r="JQ133" s="131">
        <f>Seniori!JQ91</f>
        <v>0</v>
      </c>
      <c r="JR133" s="131">
        <f>Seniori!JR91</f>
        <v>0</v>
      </c>
      <c r="JS133" s="131">
        <f>Seniori!JS91</f>
        <v>0</v>
      </c>
      <c r="JT133" s="131">
        <f>Seniori!JT91</f>
        <v>0</v>
      </c>
      <c r="JU133" s="131">
        <f>Seniori!JU91</f>
        <v>0</v>
      </c>
      <c r="JV133" s="131">
        <f>Seniori!JV91</f>
        <v>0</v>
      </c>
      <c r="JW133" s="131">
        <f>Seniori!JW91</f>
        <v>0</v>
      </c>
      <c r="JX133" s="131">
        <f>Seniori!JX91</f>
        <v>0</v>
      </c>
      <c r="JY133" s="131">
        <f>Seniori!JY91</f>
        <v>0</v>
      </c>
      <c r="JZ133" s="131">
        <f>Seniori!JZ91</f>
        <v>0</v>
      </c>
      <c r="KA133" s="131">
        <f>Seniori!KA91</f>
        <v>0</v>
      </c>
      <c r="KB133" s="131">
        <f>Seniori!KB91</f>
        <v>0</v>
      </c>
      <c r="KC133" s="131">
        <f>Seniori!KC91</f>
        <v>0</v>
      </c>
      <c r="KD133" s="131">
        <f>Seniori!KD91</f>
        <v>0</v>
      </c>
      <c r="KE133" s="131">
        <f>Seniori!KE91</f>
        <v>0</v>
      </c>
      <c r="KF133" s="131">
        <f>Seniori!KF91</f>
        <v>0</v>
      </c>
      <c r="KG133" s="131">
        <f>Seniori!KG91</f>
        <v>0</v>
      </c>
      <c r="KH133" s="131">
        <f>Seniori!KH91</f>
        <v>0</v>
      </c>
      <c r="KI133" s="131">
        <f>Seniori!KI91</f>
        <v>0</v>
      </c>
      <c r="KJ133" s="131">
        <f>Seniori!KJ91</f>
        <v>0</v>
      </c>
      <c r="KK133" s="131">
        <f>Seniori!KK91</f>
        <v>0</v>
      </c>
      <c r="KL133" s="131">
        <f>Seniori!KL91</f>
        <v>0</v>
      </c>
      <c r="KM133" s="131">
        <f>Seniori!KM91</f>
        <v>0</v>
      </c>
      <c r="KN133" s="131">
        <f>Seniori!KN91</f>
        <v>0</v>
      </c>
      <c r="KO133" s="131">
        <f>Seniori!KO91</f>
        <v>0</v>
      </c>
      <c r="KP133" s="131">
        <f>Seniori!KP91</f>
        <v>0</v>
      </c>
      <c r="KQ133" s="131">
        <f>Seniori!KQ91</f>
        <v>0</v>
      </c>
      <c r="KR133" s="131">
        <f>Seniori!KR91</f>
        <v>0</v>
      </c>
      <c r="KS133" s="131">
        <f>Seniori!KS91</f>
        <v>0</v>
      </c>
      <c r="KT133" s="131">
        <f>Seniori!KT91</f>
        <v>0</v>
      </c>
      <c r="KU133" s="131">
        <f>Seniori!KU91</f>
        <v>0</v>
      </c>
      <c r="KV133" s="131">
        <f>Seniori!KV91</f>
        <v>0</v>
      </c>
      <c r="KW133" s="131">
        <f>Seniori!KW91</f>
        <v>0</v>
      </c>
      <c r="KX133" s="131">
        <f>Seniori!KX91</f>
        <v>0</v>
      </c>
      <c r="KY133" s="131">
        <f>Seniori!KY91</f>
        <v>0</v>
      </c>
      <c r="KZ133" s="131">
        <f>Seniori!KZ91</f>
        <v>0</v>
      </c>
      <c r="LA133" s="131">
        <f>Seniori!LA91</f>
        <v>0</v>
      </c>
      <c r="LB133" s="131">
        <f>Seniori!LB91</f>
        <v>0</v>
      </c>
      <c r="LC133" s="131">
        <f>Seniori!LC91</f>
        <v>0</v>
      </c>
      <c r="LD133" s="131">
        <f>Seniori!LD91</f>
        <v>0</v>
      </c>
      <c r="LE133" s="131">
        <f>Seniori!LE91</f>
        <v>0</v>
      </c>
      <c r="LF133" s="131">
        <f>Seniori!LF91</f>
        <v>0</v>
      </c>
      <c r="LG133" s="131">
        <f>Seniori!LG91</f>
        <v>0</v>
      </c>
      <c r="LH133" s="131">
        <f>Seniori!LH91</f>
        <v>0</v>
      </c>
      <c r="LI133" s="131">
        <f>Seniori!LI91</f>
        <v>0</v>
      </c>
      <c r="LJ133" s="131">
        <f>Seniori!LJ91</f>
        <v>0</v>
      </c>
      <c r="LK133" s="131">
        <f>Seniori!LK91</f>
        <v>0</v>
      </c>
      <c r="LL133" s="131">
        <f>Seniori!LL91</f>
        <v>0</v>
      </c>
      <c r="LM133" s="131">
        <f>Seniori!LM91</f>
        <v>0</v>
      </c>
      <c r="LN133" s="131">
        <f>Seniori!LN91</f>
        <v>0</v>
      </c>
      <c r="LO133" s="131">
        <f>Seniori!LO91</f>
        <v>0</v>
      </c>
      <c r="LP133" s="131">
        <f>Seniori!LP91</f>
        <v>0</v>
      </c>
      <c r="LQ133" s="131">
        <f>Seniori!LQ91</f>
        <v>0</v>
      </c>
      <c r="LR133" s="131">
        <f>Seniori!LR91</f>
        <v>0</v>
      </c>
      <c r="LS133" s="131">
        <f>Seniori!LS91</f>
        <v>0</v>
      </c>
      <c r="LT133" s="131">
        <f>Seniori!LT91</f>
        <v>0</v>
      </c>
      <c r="LU133" s="131">
        <f>Seniori!LU91</f>
        <v>0</v>
      </c>
      <c r="LV133" s="131">
        <f>Seniori!LV91</f>
        <v>0</v>
      </c>
      <c r="LW133" s="131">
        <f>Seniori!LW91</f>
        <v>0</v>
      </c>
      <c r="LX133" s="131">
        <f>Seniori!LX91</f>
        <v>0</v>
      </c>
      <c r="LY133" s="131">
        <f>Seniori!LY91</f>
        <v>0</v>
      </c>
      <c r="LZ133" s="131">
        <f>Seniori!LZ91</f>
        <v>0</v>
      </c>
      <c r="MA133" s="131">
        <f>Seniori!MA91</f>
        <v>0</v>
      </c>
      <c r="MB133" s="131">
        <f>Seniori!MB91</f>
        <v>0</v>
      </c>
      <c r="MC133" s="131">
        <f>Seniori!MC91</f>
        <v>0</v>
      </c>
      <c r="MD133" s="131">
        <f>Seniori!MD91</f>
        <v>0</v>
      </c>
      <c r="ME133" s="131">
        <f>Seniori!ME91</f>
        <v>0</v>
      </c>
    </row>
    <row r="134" spans="1:343" s="1" customFormat="1" ht="18" customHeight="1" x14ac:dyDescent="0.2">
      <c r="A134" s="12">
        <v>116</v>
      </c>
      <c r="B134" s="11" t="s">
        <v>272</v>
      </c>
      <c r="C134" s="1">
        <v>8360</v>
      </c>
      <c r="D134" s="1">
        <v>2006</v>
      </c>
      <c r="E134" s="4" t="s">
        <v>271</v>
      </c>
      <c r="F134" s="1">
        <v>4050</v>
      </c>
      <c r="G134" s="9" t="s">
        <v>222</v>
      </c>
      <c r="H134" s="4" t="s">
        <v>273</v>
      </c>
      <c r="I134" s="1">
        <f t="shared" ref="I134:I141" si="12">SUM(K134:ME134)</f>
        <v>2</v>
      </c>
      <c r="J134" s="12">
        <f>Tabuľka3[[#This Row],[Stĺpec9]]</f>
        <v>2</v>
      </c>
      <c r="K134" s="131">
        <f>Seniori!K90</f>
        <v>0</v>
      </c>
      <c r="L134" s="131">
        <f>Seniori!L90</f>
        <v>0</v>
      </c>
      <c r="M134" s="131">
        <f>Seniori!M90</f>
        <v>0</v>
      </c>
      <c r="N134" s="131">
        <f>Seniori!N90</f>
        <v>0</v>
      </c>
      <c r="O134" s="131">
        <f>Seniori!O90</f>
        <v>0</v>
      </c>
      <c r="P134" s="131">
        <f>Seniori!P90</f>
        <v>0</v>
      </c>
      <c r="Q134" s="131">
        <f>Seniori!Q90</f>
        <v>0</v>
      </c>
      <c r="R134" s="131">
        <f>Seniori!R90</f>
        <v>0</v>
      </c>
      <c r="S134" s="131">
        <f>Seniori!S90</f>
        <v>0</v>
      </c>
      <c r="T134" s="131">
        <f>Seniori!T90</f>
        <v>0</v>
      </c>
      <c r="U134" s="131">
        <f>Seniori!U90</f>
        <v>0</v>
      </c>
      <c r="V134" s="131">
        <f>Seniori!V90</f>
        <v>0</v>
      </c>
      <c r="W134" s="131">
        <f>Seniori!W90</f>
        <v>0</v>
      </c>
      <c r="X134" s="131">
        <f>Seniori!X90</f>
        <v>0</v>
      </c>
      <c r="Y134" s="131">
        <f>Seniori!Y90</f>
        <v>0</v>
      </c>
      <c r="Z134" s="131">
        <f>Seniori!Z90</f>
        <v>0</v>
      </c>
      <c r="AA134" s="131">
        <f>Seniori!AA90</f>
        <v>0</v>
      </c>
      <c r="AB134" s="131">
        <f>Seniori!AB90</f>
        <v>0</v>
      </c>
      <c r="AC134" s="131">
        <f>Seniori!AC90</f>
        <v>0</v>
      </c>
      <c r="AD134" s="131">
        <f>Seniori!AD90</f>
        <v>0</v>
      </c>
      <c r="AE134" s="131">
        <f>Seniori!AE90</f>
        <v>0</v>
      </c>
      <c r="AF134" s="131">
        <f>Seniori!AF90</f>
        <v>0</v>
      </c>
      <c r="AG134" s="131">
        <f>Seniori!AG90</f>
        <v>0</v>
      </c>
      <c r="AH134" s="131">
        <f>Seniori!AH90</f>
        <v>0</v>
      </c>
      <c r="AI134" s="131" t="str">
        <f>Seniori!AI90</f>
        <v>x</v>
      </c>
      <c r="AJ134" s="131">
        <f>Seniori!AJ90</f>
        <v>0</v>
      </c>
      <c r="AK134" s="131" t="str">
        <f>Seniori!AK90</f>
        <v>x</v>
      </c>
      <c r="AL134" s="131">
        <f>Seniori!AL90</f>
        <v>0</v>
      </c>
      <c r="AM134" s="131">
        <f>Seniori!AM90</f>
        <v>0</v>
      </c>
      <c r="AN134" s="131">
        <f>Seniori!AN90</f>
        <v>0</v>
      </c>
      <c r="AO134" s="131">
        <f>Seniori!AO90</f>
        <v>0</v>
      </c>
      <c r="AP134" s="131">
        <f>Seniori!AP90</f>
        <v>0</v>
      </c>
      <c r="AQ134" s="131">
        <f>Seniori!AQ90</f>
        <v>0</v>
      </c>
      <c r="AR134" s="131">
        <f>Seniori!AR90</f>
        <v>0</v>
      </c>
      <c r="AS134" s="131">
        <f>Seniori!AS90</f>
        <v>0</v>
      </c>
      <c r="AT134" s="131">
        <f>Seniori!AT90</f>
        <v>0</v>
      </c>
      <c r="AU134" s="131">
        <f>Seniori!AU90</f>
        <v>0</v>
      </c>
      <c r="AV134" s="131">
        <f>Seniori!AV90</f>
        <v>0</v>
      </c>
      <c r="AW134" s="131">
        <f>Seniori!AW90</f>
        <v>0</v>
      </c>
      <c r="AX134" s="131">
        <f>Seniori!AX90</f>
        <v>0</v>
      </c>
      <c r="AY134" s="131">
        <f>Seniori!AY90</f>
        <v>0</v>
      </c>
      <c r="AZ134" s="131">
        <f>Seniori!AZ90</f>
        <v>0</v>
      </c>
      <c r="BA134" s="131">
        <f>Seniori!BA90</f>
        <v>0</v>
      </c>
      <c r="BB134" s="131">
        <f>Seniori!BB90</f>
        <v>0</v>
      </c>
      <c r="BC134" s="131">
        <f>Seniori!BC90</f>
        <v>0</v>
      </c>
      <c r="BD134" s="131">
        <f>Seniori!BD90</f>
        <v>0</v>
      </c>
      <c r="BE134" s="131">
        <f>Seniori!BE90</f>
        <v>0</v>
      </c>
      <c r="BF134" s="131">
        <f>Seniori!BF90</f>
        <v>0</v>
      </c>
      <c r="BG134" s="131">
        <f>Seniori!BG90</f>
        <v>0</v>
      </c>
      <c r="BH134" s="131">
        <f>Seniori!BH90</f>
        <v>0</v>
      </c>
      <c r="BI134" s="131">
        <f>Seniori!BI90</f>
        <v>0</v>
      </c>
      <c r="BJ134" s="131">
        <f>Seniori!BJ90</f>
        <v>0</v>
      </c>
      <c r="BK134" s="131">
        <f>Seniori!BK90</f>
        <v>0</v>
      </c>
      <c r="BL134" s="131">
        <f>Seniori!BL90</f>
        <v>0</v>
      </c>
      <c r="BM134" s="131">
        <f>Seniori!BM90</f>
        <v>0</v>
      </c>
      <c r="BN134" s="131">
        <f>Seniori!BN90</f>
        <v>0</v>
      </c>
      <c r="BO134" s="131">
        <f>Seniori!BO90</f>
        <v>0</v>
      </c>
      <c r="BP134" s="131">
        <f>Seniori!BP90</f>
        <v>0</v>
      </c>
      <c r="BQ134" s="131">
        <f>Seniori!BQ90</f>
        <v>0</v>
      </c>
      <c r="BR134" s="131">
        <f>Seniori!BR90</f>
        <v>0</v>
      </c>
      <c r="BS134" s="131">
        <f>Seniori!BS90</f>
        <v>0</v>
      </c>
      <c r="BT134" s="131">
        <f>Seniori!BT90</f>
        <v>0</v>
      </c>
      <c r="BU134" s="131">
        <f>Seniori!BU90</f>
        <v>0</v>
      </c>
      <c r="BV134" s="131">
        <f>Seniori!BV90</f>
        <v>0</v>
      </c>
      <c r="BW134" s="131">
        <f>Seniori!BW90</f>
        <v>0</v>
      </c>
      <c r="BX134" s="131">
        <f>Seniori!BX90</f>
        <v>0</v>
      </c>
      <c r="BY134" s="131">
        <f>Seniori!BY90</f>
        <v>0</v>
      </c>
      <c r="BZ134" s="131">
        <f>Seniori!BZ90</f>
        <v>0</v>
      </c>
      <c r="CA134" s="131">
        <f>Seniori!CA90</f>
        <v>0</v>
      </c>
      <c r="CB134" s="131">
        <f>Seniori!CB90</f>
        <v>0</v>
      </c>
      <c r="CC134" s="131">
        <f>Seniori!CC90</f>
        <v>0</v>
      </c>
      <c r="CD134" s="131">
        <f>Seniori!CD90</f>
        <v>0</v>
      </c>
      <c r="CE134" s="131">
        <f>Seniori!CE90</f>
        <v>0</v>
      </c>
      <c r="CF134" s="131">
        <f>Seniori!CF90</f>
        <v>0</v>
      </c>
      <c r="CG134" s="131">
        <f>Seniori!CG90</f>
        <v>0</v>
      </c>
      <c r="CH134" s="131">
        <f>Seniori!CH90</f>
        <v>0</v>
      </c>
      <c r="CI134" s="131">
        <f>Seniori!CI90</f>
        <v>0</v>
      </c>
      <c r="CJ134" s="131">
        <f>Seniori!CJ90</f>
        <v>0</v>
      </c>
      <c r="CK134" s="131">
        <f>Seniori!CK90</f>
        <v>0</v>
      </c>
      <c r="CL134" s="131">
        <f>Seniori!CL90</f>
        <v>0</v>
      </c>
      <c r="CM134" s="131">
        <f>Seniori!CM90</f>
        <v>0</v>
      </c>
      <c r="CN134" s="131">
        <f>Seniori!CN90</f>
        <v>0</v>
      </c>
      <c r="CO134" s="131">
        <f>Seniori!CO90</f>
        <v>0</v>
      </c>
      <c r="CP134" s="131">
        <f>Seniori!CP90</f>
        <v>0</v>
      </c>
      <c r="CQ134" s="131">
        <f>Seniori!CQ90</f>
        <v>0</v>
      </c>
      <c r="CR134" s="131">
        <f>Seniori!CR90</f>
        <v>0</v>
      </c>
      <c r="CS134" s="131">
        <f>Seniori!CS90</f>
        <v>0</v>
      </c>
      <c r="CT134" s="131">
        <f>Seniori!CT90</f>
        <v>0</v>
      </c>
      <c r="CU134" s="131">
        <f>Seniori!CU90</f>
        <v>0</v>
      </c>
      <c r="CV134" s="131">
        <f>Seniori!CV90</f>
        <v>0</v>
      </c>
      <c r="CW134" s="131">
        <f>Seniori!CW90</f>
        <v>0</v>
      </c>
      <c r="CX134" s="131">
        <f>Seniori!CX90</f>
        <v>0</v>
      </c>
      <c r="CY134" s="131">
        <f>Seniori!CY90</f>
        <v>0</v>
      </c>
      <c r="CZ134" s="131">
        <f>Seniori!CZ90</f>
        <v>0</v>
      </c>
      <c r="DA134" s="131">
        <f>Seniori!DA90</f>
        <v>0</v>
      </c>
      <c r="DB134" s="131">
        <f>Seniori!DB90</f>
        <v>0</v>
      </c>
      <c r="DC134" s="131">
        <f>Seniori!DC90</f>
        <v>0</v>
      </c>
      <c r="DD134" s="131">
        <f>Seniori!DD90</f>
        <v>0</v>
      </c>
      <c r="DE134" s="131">
        <f>Seniori!DE90</f>
        <v>0</v>
      </c>
      <c r="DF134" s="131">
        <f>Seniori!DF90</f>
        <v>0</v>
      </c>
      <c r="DG134" s="131">
        <f>Seniori!DG90</f>
        <v>0</v>
      </c>
      <c r="DH134" s="131">
        <f>Seniori!DH90</f>
        <v>0</v>
      </c>
      <c r="DI134" s="131">
        <f>Seniori!DI90</f>
        <v>0</v>
      </c>
      <c r="DJ134" s="131">
        <f>Seniori!DJ90</f>
        <v>0</v>
      </c>
      <c r="DK134" s="131">
        <f>Seniori!DK90</f>
        <v>0</v>
      </c>
      <c r="DL134" s="131">
        <f>Seniori!DL90</f>
        <v>0</v>
      </c>
      <c r="DM134" s="131">
        <f>Seniori!DM90</f>
        <v>0</v>
      </c>
      <c r="DN134" s="131">
        <f>Seniori!DN90</f>
        <v>0</v>
      </c>
      <c r="DO134" s="131">
        <f>Seniori!DO90</f>
        <v>0</v>
      </c>
      <c r="DP134" s="131">
        <f>Seniori!DP90</f>
        <v>0</v>
      </c>
      <c r="DQ134" s="131">
        <f>Seniori!DQ90</f>
        <v>0</v>
      </c>
      <c r="DR134" s="131">
        <f>Seniori!DR90</f>
        <v>0</v>
      </c>
      <c r="DS134" s="131">
        <f>Seniori!DS90</f>
        <v>0</v>
      </c>
      <c r="DT134" s="131">
        <f>Seniori!DT90</f>
        <v>0</v>
      </c>
      <c r="DU134" s="131">
        <f>Seniori!DU90</f>
        <v>0</v>
      </c>
      <c r="DV134" s="131">
        <f>Seniori!DV90</f>
        <v>0</v>
      </c>
      <c r="DW134" s="131">
        <f>Seniori!DW90</f>
        <v>0</v>
      </c>
      <c r="DX134" s="131">
        <f>Seniori!DX90</f>
        <v>0</v>
      </c>
      <c r="DY134" s="131">
        <f>Seniori!DY90</f>
        <v>0</v>
      </c>
      <c r="DZ134" s="131">
        <f>Seniori!DZ90</f>
        <v>0</v>
      </c>
      <c r="EA134" s="131">
        <f>Seniori!EA90</f>
        <v>0</v>
      </c>
      <c r="EB134" s="131" t="str">
        <f>Seniori!EB90</f>
        <v>x</v>
      </c>
      <c r="EC134" s="131" t="str">
        <f>Seniori!EC90</f>
        <v>x</v>
      </c>
      <c r="ED134" s="131" t="str">
        <f>Seniori!ED90</f>
        <v>x</v>
      </c>
      <c r="EE134" s="131">
        <f>Seniori!EE90</f>
        <v>0</v>
      </c>
      <c r="EF134" s="131">
        <f>Seniori!EF90</f>
        <v>0</v>
      </c>
      <c r="EG134" s="131">
        <f>Seniori!EG90</f>
        <v>0</v>
      </c>
      <c r="EH134" s="131">
        <f>Seniori!EH90</f>
        <v>0</v>
      </c>
      <c r="EI134" s="131">
        <f>Seniori!EI90</f>
        <v>0</v>
      </c>
      <c r="EJ134" s="131">
        <f>Seniori!EJ90</f>
        <v>0</v>
      </c>
      <c r="EK134" s="131">
        <f>Seniori!EK90</f>
        <v>0</v>
      </c>
      <c r="EL134" s="131">
        <f>Seniori!EL90</f>
        <v>0</v>
      </c>
      <c r="EM134" s="131">
        <f>Seniori!EM90</f>
        <v>0</v>
      </c>
      <c r="EN134" s="131">
        <f>Seniori!EN90</f>
        <v>0</v>
      </c>
      <c r="EO134" s="131">
        <f>Seniori!EO90</f>
        <v>0</v>
      </c>
      <c r="EP134" s="131">
        <f>Seniori!EP90</f>
        <v>0</v>
      </c>
      <c r="EQ134" s="131">
        <f>Seniori!EQ90</f>
        <v>0</v>
      </c>
      <c r="ER134" s="131">
        <f>Seniori!ER90</f>
        <v>0</v>
      </c>
      <c r="ES134" s="131">
        <f>Seniori!ES90</f>
        <v>0</v>
      </c>
      <c r="ET134" s="131">
        <f>Seniori!ET90</f>
        <v>0</v>
      </c>
      <c r="EU134" s="131">
        <f>Seniori!EU90</f>
        <v>0</v>
      </c>
      <c r="EV134" s="131">
        <f>Seniori!EV90</f>
        <v>0</v>
      </c>
      <c r="EW134" s="131">
        <f>Seniori!EW90</f>
        <v>0</v>
      </c>
      <c r="EX134" s="131">
        <f>Seniori!EX90</f>
        <v>0</v>
      </c>
      <c r="EY134" s="131">
        <f>Seniori!EY90</f>
        <v>0</v>
      </c>
      <c r="EZ134" s="131">
        <f>Seniori!EZ90</f>
        <v>0</v>
      </c>
      <c r="FA134" s="131">
        <f>Seniori!FA90</f>
        <v>0</v>
      </c>
      <c r="FB134" s="131">
        <f>Seniori!FB90</f>
        <v>0</v>
      </c>
      <c r="FC134" s="131">
        <f>Seniori!FC90</f>
        <v>0</v>
      </c>
      <c r="FD134" s="131">
        <f>Seniori!FD90</f>
        <v>0</v>
      </c>
      <c r="FE134" s="131">
        <f>Seniori!FE90</f>
        <v>0</v>
      </c>
      <c r="FF134" s="131">
        <f>Seniori!FF90</f>
        <v>0</v>
      </c>
      <c r="FG134" s="131">
        <f>Seniori!FG90</f>
        <v>0</v>
      </c>
      <c r="FH134" s="131">
        <f>Seniori!FH90</f>
        <v>0</v>
      </c>
      <c r="FI134" s="131">
        <f>Seniori!FI90</f>
        <v>0</v>
      </c>
      <c r="FJ134" s="131">
        <f>Seniori!FJ90</f>
        <v>0</v>
      </c>
      <c r="FK134" s="131">
        <f>Seniori!FK90</f>
        <v>0</v>
      </c>
      <c r="FL134" s="131">
        <f>Seniori!FL90</f>
        <v>0</v>
      </c>
      <c r="FM134" s="131">
        <f>Seniori!FM90</f>
        <v>0</v>
      </c>
      <c r="FN134" s="131">
        <f>Seniori!FN90</f>
        <v>0</v>
      </c>
      <c r="FO134" s="131">
        <f>Seniori!FO90</f>
        <v>0</v>
      </c>
      <c r="FP134" s="131">
        <f>Seniori!FP90</f>
        <v>0</v>
      </c>
      <c r="FQ134" s="131">
        <f>Seniori!FQ90</f>
        <v>0</v>
      </c>
      <c r="FR134" s="131">
        <f>Seniori!FR90</f>
        <v>0</v>
      </c>
      <c r="FS134" s="131">
        <f>Seniori!FS90</f>
        <v>0</v>
      </c>
      <c r="FT134" s="131">
        <f>Seniori!FT90</f>
        <v>0</v>
      </c>
      <c r="FU134" s="131">
        <f>Seniori!FU90</f>
        <v>0</v>
      </c>
      <c r="FV134" s="131">
        <f>Seniori!FV90</f>
        <v>0</v>
      </c>
      <c r="FW134" s="131">
        <f>Seniori!FW90</f>
        <v>0</v>
      </c>
      <c r="FX134" s="131">
        <f>Seniori!FX90</f>
        <v>0</v>
      </c>
      <c r="FY134" s="131">
        <f>Seniori!FY90</f>
        <v>0</v>
      </c>
      <c r="FZ134" s="131">
        <f>Seniori!FZ90</f>
        <v>0</v>
      </c>
      <c r="GA134" s="131">
        <f>Seniori!GA90</f>
        <v>0</v>
      </c>
      <c r="GB134" s="131">
        <f>Seniori!GB90</f>
        <v>0</v>
      </c>
      <c r="GC134" s="131">
        <f>Seniori!GC90</f>
        <v>0</v>
      </c>
      <c r="GD134" s="131">
        <f>Seniori!GD90</f>
        <v>0</v>
      </c>
      <c r="GE134" s="131">
        <f>Seniori!GE90</f>
        <v>0</v>
      </c>
      <c r="GF134" s="131">
        <f>Seniori!GF90</f>
        <v>0</v>
      </c>
      <c r="GG134" s="131">
        <f>Seniori!GG90</f>
        <v>0</v>
      </c>
      <c r="GH134" s="131">
        <f>Seniori!GH90</f>
        <v>0</v>
      </c>
      <c r="GI134" s="131">
        <f>Seniori!GI90</f>
        <v>0</v>
      </c>
      <c r="GJ134" s="131">
        <f>Seniori!GJ90</f>
        <v>0</v>
      </c>
      <c r="GK134" s="131">
        <f>Seniori!GK90</f>
        <v>0</v>
      </c>
      <c r="GL134" s="131">
        <f>Seniori!GL90</f>
        <v>0</v>
      </c>
      <c r="GM134" s="131">
        <f>Seniori!GM90</f>
        <v>0</v>
      </c>
      <c r="GN134" s="131">
        <f>Seniori!GN90</f>
        <v>0</v>
      </c>
      <c r="GO134" s="131">
        <f>Seniori!GO90</f>
        <v>0</v>
      </c>
      <c r="GP134" s="131">
        <f>Seniori!GP90</f>
        <v>0</v>
      </c>
      <c r="GQ134" s="131">
        <f>Seniori!GQ90</f>
        <v>0</v>
      </c>
      <c r="GR134" s="131">
        <f>Seniori!GR90</f>
        <v>0</v>
      </c>
      <c r="GS134" s="131">
        <f>Seniori!GS90</f>
        <v>0</v>
      </c>
      <c r="GT134" s="131">
        <f>Seniori!GT90</f>
        <v>0</v>
      </c>
      <c r="GU134" s="131">
        <f>Seniori!GU90</f>
        <v>0</v>
      </c>
      <c r="GV134" s="131">
        <f>Seniori!GV90</f>
        <v>0</v>
      </c>
      <c r="GW134" s="131">
        <f>Seniori!GW90</f>
        <v>0</v>
      </c>
      <c r="GX134" s="131">
        <f>Seniori!GX90</f>
        <v>0</v>
      </c>
      <c r="GY134" s="131">
        <f>Seniori!GY90</f>
        <v>0</v>
      </c>
      <c r="GZ134" s="131">
        <f>Seniori!GZ90</f>
        <v>0</v>
      </c>
      <c r="HA134" s="131">
        <f>Seniori!HA90</f>
        <v>0</v>
      </c>
      <c r="HB134" s="131">
        <f>Seniori!HB90</f>
        <v>0</v>
      </c>
      <c r="HC134" s="131">
        <f>Seniori!HC90</f>
        <v>0</v>
      </c>
      <c r="HD134" s="131">
        <f>Seniori!HD90</f>
        <v>0</v>
      </c>
      <c r="HE134" s="131">
        <f>Seniori!HE90</f>
        <v>0</v>
      </c>
      <c r="HF134" s="131">
        <f>Seniori!HF90</f>
        <v>0</v>
      </c>
      <c r="HG134" s="131">
        <f>Seniori!HG90</f>
        <v>0</v>
      </c>
      <c r="HH134" s="131">
        <f>Seniori!HH90</f>
        <v>0</v>
      </c>
      <c r="HI134" s="131">
        <f>Seniori!HI90</f>
        <v>0</v>
      </c>
      <c r="HJ134" s="131">
        <f>Seniori!HJ90</f>
        <v>0</v>
      </c>
      <c r="HK134" s="131">
        <f>Seniori!HK90</f>
        <v>0</v>
      </c>
      <c r="HL134" s="131">
        <f>Seniori!HL90</f>
        <v>0</v>
      </c>
      <c r="HM134" s="131">
        <f>Seniori!HM90</f>
        <v>0</v>
      </c>
      <c r="HN134" s="131">
        <f>Seniori!HN90</f>
        <v>0</v>
      </c>
      <c r="HO134" s="131">
        <f>Seniori!HO90</f>
        <v>0</v>
      </c>
      <c r="HP134" s="131">
        <f>Seniori!HP90</f>
        <v>0</v>
      </c>
      <c r="HQ134" s="131">
        <f>Seniori!HQ90</f>
        <v>0</v>
      </c>
      <c r="HR134" s="131">
        <f>Seniori!HR90</f>
        <v>0</v>
      </c>
      <c r="HS134" s="131">
        <f>Seniori!HS90</f>
        <v>0</v>
      </c>
      <c r="HT134" s="131">
        <f>Seniori!HT90</f>
        <v>0</v>
      </c>
      <c r="HU134" s="131">
        <f>Seniori!HU90</f>
        <v>0</v>
      </c>
      <c r="HV134" s="131">
        <f>Seniori!HV90</f>
        <v>0</v>
      </c>
      <c r="HW134" s="131">
        <f>Seniori!HW90</f>
        <v>0</v>
      </c>
      <c r="HX134" s="131">
        <f>Seniori!HX90</f>
        <v>0</v>
      </c>
      <c r="HY134" s="131">
        <f>Seniori!HY90</f>
        <v>0</v>
      </c>
      <c r="HZ134" s="131">
        <f>Seniori!HZ90</f>
        <v>0</v>
      </c>
      <c r="IA134" s="131">
        <f>Seniori!IA90</f>
        <v>0</v>
      </c>
      <c r="IB134" s="131">
        <f>Seniori!IB90</f>
        <v>0</v>
      </c>
      <c r="IC134" s="131">
        <f>Seniori!IC90</f>
        <v>0</v>
      </c>
      <c r="ID134" s="131">
        <f>Seniori!ID90</f>
        <v>0</v>
      </c>
      <c r="IE134" s="131">
        <f>Seniori!IE90</f>
        <v>0</v>
      </c>
      <c r="IF134" s="131">
        <f>Seniori!IF90</f>
        <v>0</v>
      </c>
      <c r="IG134" s="131">
        <f>Seniori!IG90</f>
        <v>0</v>
      </c>
      <c r="IH134" s="131">
        <f>Seniori!IH90</f>
        <v>0</v>
      </c>
      <c r="II134" s="131">
        <f>Seniori!II90</f>
        <v>0</v>
      </c>
      <c r="IJ134" s="131" t="str">
        <f>Seniori!IJ90</f>
        <v>x</v>
      </c>
      <c r="IK134" s="131" t="str">
        <f>Seniori!IK90</f>
        <v>x</v>
      </c>
      <c r="IL134" s="131">
        <f>Seniori!IL90</f>
        <v>0</v>
      </c>
      <c r="IM134" s="131">
        <f>Seniori!IM90</f>
        <v>0</v>
      </c>
      <c r="IN134" s="131">
        <f>Seniori!IN90</f>
        <v>0</v>
      </c>
      <c r="IO134" s="131" t="str">
        <f>Seniori!IO90</f>
        <v>x</v>
      </c>
      <c r="IP134" s="131">
        <f>Seniori!IP90</f>
        <v>2</v>
      </c>
      <c r="IQ134" s="131">
        <f>Seniori!IQ90</f>
        <v>0</v>
      </c>
      <c r="IR134" s="131">
        <f>Seniori!IR90</f>
        <v>0</v>
      </c>
      <c r="IS134" s="131">
        <f>Seniori!IS90</f>
        <v>0</v>
      </c>
      <c r="IT134" s="131">
        <f>Seniori!IT90</f>
        <v>0</v>
      </c>
      <c r="IU134" s="131">
        <f>Seniori!IU90</f>
        <v>0</v>
      </c>
      <c r="IV134" s="131">
        <f>Seniori!IV90</f>
        <v>0</v>
      </c>
      <c r="IW134" s="131">
        <f>Seniori!IW90</f>
        <v>0</v>
      </c>
      <c r="IX134" s="131">
        <f>Seniori!IX90</f>
        <v>0</v>
      </c>
      <c r="IY134" s="131">
        <f>Seniori!IY90</f>
        <v>0</v>
      </c>
      <c r="IZ134" s="131">
        <f>Seniori!IZ90</f>
        <v>0</v>
      </c>
      <c r="JA134" s="131">
        <f>Seniori!JA90</f>
        <v>0</v>
      </c>
      <c r="JB134" s="131">
        <f>Seniori!JB90</f>
        <v>0</v>
      </c>
      <c r="JC134" s="131">
        <f>Seniori!JC90</f>
        <v>0</v>
      </c>
      <c r="JD134" s="131">
        <f>Seniori!JD90</f>
        <v>0</v>
      </c>
      <c r="JE134" s="131">
        <f>Seniori!JE90</f>
        <v>0</v>
      </c>
      <c r="JF134" s="131">
        <f>Seniori!JF90</f>
        <v>0</v>
      </c>
      <c r="JG134" s="131">
        <f>Seniori!JG90</f>
        <v>0</v>
      </c>
      <c r="JH134" s="131">
        <f>Seniori!JH90</f>
        <v>0</v>
      </c>
      <c r="JI134" s="131">
        <f>Seniori!JI90</f>
        <v>0</v>
      </c>
      <c r="JJ134" s="131">
        <f>Seniori!JJ90</f>
        <v>0</v>
      </c>
      <c r="JK134" s="131">
        <f>Seniori!JK90</f>
        <v>0</v>
      </c>
      <c r="JL134" s="131">
        <f>Seniori!JL90</f>
        <v>0</v>
      </c>
      <c r="JM134" s="131">
        <f>Seniori!JM90</f>
        <v>0</v>
      </c>
      <c r="JN134" s="131">
        <f>Seniori!JN90</f>
        <v>0</v>
      </c>
      <c r="JO134" s="131">
        <f>Seniori!JO90</f>
        <v>0</v>
      </c>
      <c r="JP134" s="131">
        <f>Seniori!JP90</f>
        <v>0</v>
      </c>
      <c r="JQ134" s="131">
        <f>Seniori!JQ90</f>
        <v>0</v>
      </c>
      <c r="JR134" s="131">
        <f>Seniori!JR90</f>
        <v>0</v>
      </c>
      <c r="JS134" s="131">
        <f>Seniori!JS90</f>
        <v>0</v>
      </c>
      <c r="JT134" s="131">
        <f>Seniori!JT90</f>
        <v>0</v>
      </c>
      <c r="JU134" s="131">
        <f>Seniori!JU90</f>
        <v>0</v>
      </c>
      <c r="JV134" s="131">
        <f>Seniori!JV90</f>
        <v>0</v>
      </c>
      <c r="JW134" s="131">
        <f>Seniori!JW90</f>
        <v>0</v>
      </c>
      <c r="JX134" s="131">
        <f>Seniori!JX90</f>
        <v>0</v>
      </c>
      <c r="JY134" s="131">
        <f>Seniori!JY90</f>
        <v>0</v>
      </c>
      <c r="JZ134" s="131">
        <f>Seniori!JZ90</f>
        <v>0</v>
      </c>
      <c r="KA134" s="131">
        <f>Seniori!KA90</f>
        <v>0</v>
      </c>
      <c r="KB134" s="131">
        <f>Seniori!KB90</f>
        <v>0</v>
      </c>
      <c r="KC134" s="131">
        <f>Seniori!KC90</f>
        <v>0</v>
      </c>
      <c r="KD134" s="131">
        <f>Seniori!KD90</f>
        <v>0</v>
      </c>
      <c r="KE134" s="131">
        <f>Seniori!KE90</f>
        <v>0</v>
      </c>
      <c r="KF134" s="131">
        <f>Seniori!KF90</f>
        <v>0</v>
      </c>
      <c r="KG134" s="131">
        <f>Seniori!KG90</f>
        <v>0</v>
      </c>
      <c r="KH134" s="131">
        <f>Seniori!KH90</f>
        <v>0</v>
      </c>
      <c r="KI134" s="131">
        <f>Seniori!KI90</f>
        <v>0</v>
      </c>
      <c r="KJ134" s="131">
        <f>Seniori!KJ90</f>
        <v>0</v>
      </c>
      <c r="KK134" s="131">
        <f>Seniori!KK90</f>
        <v>0</v>
      </c>
      <c r="KL134" s="131">
        <f>Seniori!KL90</f>
        <v>0</v>
      </c>
      <c r="KM134" s="131">
        <f>Seniori!KM90</f>
        <v>0</v>
      </c>
      <c r="KN134" s="131">
        <f>Seniori!KN90</f>
        <v>0</v>
      </c>
      <c r="KO134" s="131">
        <f>Seniori!KO90</f>
        <v>0</v>
      </c>
      <c r="KP134" s="131">
        <f>Seniori!KP90</f>
        <v>0</v>
      </c>
      <c r="KQ134" s="131">
        <f>Seniori!KQ90</f>
        <v>0</v>
      </c>
      <c r="KR134" s="131">
        <f>Seniori!KR90</f>
        <v>0</v>
      </c>
      <c r="KS134" s="131">
        <f>Seniori!KS90</f>
        <v>0</v>
      </c>
      <c r="KT134" s="131">
        <f>Seniori!KT90</f>
        <v>0</v>
      </c>
      <c r="KU134" s="131">
        <f>Seniori!KU90</f>
        <v>0</v>
      </c>
      <c r="KV134" s="131">
        <f>Seniori!KV90</f>
        <v>0</v>
      </c>
      <c r="KW134" s="131">
        <f>Seniori!KW90</f>
        <v>0</v>
      </c>
      <c r="KX134" s="131">
        <f>Seniori!KX90</f>
        <v>0</v>
      </c>
      <c r="KY134" s="131">
        <f>Seniori!KY90</f>
        <v>0</v>
      </c>
      <c r="KZ134" s="131">
        <f>Seniori!KZ90</f>
        <v>0</v>
      </c>
      <c r="LA134" s="131">
        <f>Seniori!LA90</f>
        <v>0</v>
      </c>
      <c r="LB134" s="131">
        <f>Seniori!LB90</f>
        <v>0</v>
      </c>
      <c r="LC134" s="131">
        <f>Seniori!LC90</f>
        <v>0</v>
      </c>
      <c r="LD134" s="131">
        <f>Seniori!LD90</f>
        <v>0</v>
      </c>
      <c r="LE134" s="131">
        <f>Seniori!LE90</f>
        <v>0</v>
      </c>
      <c r="LF134" s="131">
        <f>Seniori!LF90</f>
        <v>0</v>
      </c>
      <c r="LG134" s="131">
        <f>Seniori!LG90</f>
        <v>0</v>
      </c>
      <c r="LH134" s="131">
        <f>Seniori!LH90</f>
        <v>0</v>
      </c>
      <c r="LI134" s="131">
        <f>Seniori!LI90</f>
        <v>0</v>
      </c>
      <c r="LJ134" s="131">
        <f>Seniori!LJ90</f>
        <v>0</v>
      </c>
      <c r="LK134" s="131">
        <f>Seniori!LK90</f>
        <v>0</v>
      </c>
      <c r="LL134" s="131">
        <f>Seniori!LL90</f>
        <v>0</v>
      </c>
      <c r="LM134" s="131">
        <f>Seniori!LM90</f>
        <v>0</v>
      </c>
      <c r="LN134" s="131">
        <f>Seniori!LN90</f>
        <v>0</v>
      </c>
      <c r="LO134" s="131">
        <f>Seniori!LO90</f>
        <v>0</v>
      </c>
      <c r="LP134" s="131">
        <f>Seniori!LP90</f>
        <v>0</v>
      </c>
      <c r="LQ134" s="131">
        <f>Seniori!LQ90</f>
        <v>0</v>
      </c>
      <c r="LR134" s="131">
        <f>Seniori!LR90</f>
        <v>0</v>
      </c>
      <c r="LS134" s="131">
        <f>Seniori!LS90</f>
        <v>0</v>
      </c>
      <c r="LT134" s="131">
        <f>Seniori!LT90</f>
        <v>0</v>
      </c>
      <c r="LU134" s="131">
        <f>Seniori!LU90</f>
        <v>0</v>
      </c>
      <c r="LV134" s="131">
        <f>Seniori!LV90</f>
        <v>0</v>
      </c>
      <c r="LW134" s="131">
        <f>Seniori!LW90</f>
        <v>0</v>
      </c>
      <c r="LX134" s="131">
        <f>Seniori!LX90</f>
        <v>0</v>
      </c>
      <c r="LY134" s="131">
        <f>Seniori!LY90</f>
        <v>0</v>
      </c>
      <c r="LZ134" s="131">
        <f>Seniori!LZ90</f>
        <v>0</v>
      </c>
      <c r="MA134" s="131">
        <f>Seniori!MA90</f>
        <v>0</v>
      </c>
      <c r="MB134" s="131">
        <f>Seniori!MB90</f>
        <v>0</v>
      </c>
      <c r="MC134" s="131">
        <f>Seniori!MC90</f>
        <v>0</v>
      </c>
      <c r="MD134" s="131">
        <f>Seniori!MD90</f>
        <v>0</v>
      </c>
      <c r="ME134" s="131">
        <f>Seniori!ME90</f>
        <v>0</v>
      </c>
    </row>
    <row r="135" spans="1:343" s="1" customFormat="1" ht="18" customHeight="1" x14ac:dyDescent="0.2">
      <c r="A135" s="12">
        <v>116</v>
      </c>
      <c r="B135" s="11" t="s">
        <v>582</v>
      </c>
      <c r="C135" s="1">
        <v>12108</v>
      </c>
      <c r="E135" s="4" t="s">
        <v>190</v>
      </c>
      <c r="F135" s="1">
        <v>7853</v>
      </c>
      <c r="G135" s="9" t="s">
        <v>225</v>
      </c>
      <c r="H135" s="4" t="s">
        <v>42</v>
      </c>
      <c r="I135" s="1">
        <f>SUM(K135:ME135)</f>
        <v>2</v>
      </c>
      <c r="J135" s="39">
        <f>Tabuľka3[[#This Row],[Stĺpec9]]</f>
        <v>2</v>
      </c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 t="s">
        <v>241</v>
      </c>
      <c r="LP135" s="131">
        <v>2</v>
      </c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</row>
    <row r="136" spans="1:343" s="1" customFormat="1" ht="18" customHeight="1" x14ac:dyDescent="0.2">
      <c r="A136" s="12">
        <v>116</v>
      </c>
      <c r="B136" s="11" t="s">
        <v>573</v>
      </c>
      <c r="C136" s="1">
        <v>11015</v>
      </c>
      <c r="E136" s="4" t="s">
        <v>572</v>
      </c>
      <c r="F136" s="1">
        <v>7889</v>
      </c>
      <c r="G136" s="9" t="s">
        <v>220</v>
      </c>
      <c r="H136" s="4" t="s">
        <v>95</v>
      </c>
      <c r="I136" s="1">
        <f>SUM(K136:ME136)</f>
        <v>2</v>
      </c>
      <c r="J136" s="39">
        <f>Tabuľka3[[#This Row],[Stĺpec9]]</f>
        <v>2</v>
      </c>
      <c r="K136" s="131">
        <f>Juniori!K42</f>
        <v>0</v>
      </c>
      <c r="L136" s="131">
        <f>Juniori!L42</f>
        <v>0</v>
      </c>
      <c r="M136" s="131">
        <f>Juniori!M42</f>
        <v>0</v>
      </c>
      <c r="N136" s="131">
        <f>Juniori!N42</f>
        <v>0</v>
      </c>
      <c r="O136" s="131">
        <f>Juniori!O42</f>
        <v>0</v>
      </c>
      <c r="P136" s="131">
        <f>Juniori!P42</f>
        <v>0</v>
      </c>
      <c r="Q136" s="131">
        <f>Juniori!Q42</f>
        <v>0</v>
      </c>
      <c r="R136" s="131">
        <f>Juniori!R42</f>
        <v>0</v>
      </c>
      <c r="S136" s="131">
        <f>Juniori!S42</f>
        <v>0</v>
      </c>
      <c r="T136" s="131">
        <f>Juniori!T42</f>
        <v>0</v>
      </c>
      <c r="U136" s="131">
        <f>Juniori!U42</f>
        <v>0</v>
      </c>
      <c r="V136" s="131">
        <f>Juniori!V42</f>
        <v>0</v>
      </c>
      <c r="W136" s="131">
        <f>Juniori!W42</f>
        <v>0</v>
      </c>
      <c r="X136" s="131">
        <f>Juniori!X42</f>
        <v>0</v>
      </c>
      <c r="Y136" s="131">
        <f>Juniori!Y42</f>
        <v>0</v>
      </c>
      <c r="Z136" s="131">
        <f>Juniori!Z42</f>
        <v>0</v>
      </c>
      <c r="AA136" s="131">
        <f>Juniori!AA42</f>
        <v>0</v>
      </c>
      <c r="AB136" s="131">
        <f>Juniori!AB42</f>
        <v>0</v>
      </c>
      <c r="AC136" s="131">
        <f>Juniori!AC42</f>
        <v>0</v>
      </c>
      <c r="AD136" s="131">
        <f>Juniori!AD42</f>
        <v>0</v>
      </c>
      <c r="AE136" s="131">
        <f>Juniori!AE42</f>
        <v>0</v>
      </c>
      <c r="AF136" s="131">
        <f>Juniori!AF42</f>
        <v>0</v>
      </c>
      <c r="AG136" s="131">
        <f>Juniori!AG42</f>
        <v>0</v>
      </c>
      <c r="AH136" s="131">
        <f>Juniori!AH42</f>
        <v>0</v>
      </c>
      <c r="AI136" s="131">
        <f>Juniori!AI42</f>
        <v>0</v>
      </c>
      <c r="AJ136" s="131">
        <f>Juniori!AJ42</f>
        <v>0</v>
      </c>
      <c r="AK136" s="131">
        <f>Juniori!AK42</f>
        <v>0</v>
      </c>
      <c r="AL136" s="131">
        <f>Juniori!AL42</f>
        <v>0</v>
      </c>
      <c r="AM136" s="131">
        <f>Juniori!AM42</f>
        <v>0</v>
      </c>
      <c r="AN136" s="131">
        <f>Juniori!AN42</f>
        <v>0</v>
      </c>
      <c r="AO136" s="131">
        <f>Juniori!AO42</f>
        <v>0</v>
      </c>
      <c r="AP136" s="131">
        <f>Juniori!AP42</f>
        <v>0</v>
      </c>
      <c r="AQ136" s="131">
        <f>Juniori!AQ42</f>
        <v>0</v>
      </c>
      <c r="AR136" s="131">
        <f>Juniori!AR42</f>
        <v>0</v>
      </c>
      <c r="AS136" s="131">
        <f>Juniori!AS42</f>
        <v>0</v>
      </c>
      <c r="AT136" s="131">
        <f>Juniori!AT42</f>
        <v>0</v>
      </c>
      <c r="AU136" s="131">
        <f>Juniori!AU42</f>
        <v>0</v>
      </c>
      <c r="AV136" s="131">
        <f>Juniori!AV42</f>
        <v>0</v>
      </c>
      <c r="AW136" s="131">
        <f>Juniori!AW42</f>
        <v>0</v>
      </c>
      <c r="AX136" s="131">
        <f>Juniori!AX42</f>
        <v>0</v>
      </c>
      <c r="AY136" s="131">
        <f>Juniori!AY42</f>
        <v>0</v>
      </c>
      <c r="AZ136" s="131">
        <f>Juniori!AZ42</f>
        <v>0</v>
      </c>
      <c r="BA136" s="131">
        <f>Juniori!BA42</f>
        <v>0</v>
      </c>
      <c r="BB136" s="131">
        <f>Juniori!BB42</f>
        <v>0</v>
      </c>
      <c r="BC136" s="131">
        <f>Juniori!BC42</f>
        <v>0</v>
      </c>
      <c r="BD136" s="131">
        <f>Juniori!BD42</f>
        <v>0</v>
      </c>
      <c r="BE136" s="131">
        <f>Juniori!BE42</f>
        <v>0</v>
      </c>
      <c r="BF136" s="131">
        <f>Juniori!BF42</f>
        <v>0</v>
      </c>
      <c r="BG136" s="131">
        <f>Juniori!BG42</f>
        <v>0</v>
      </c>
      <c r="BH136" s="131">
        <f>Juniori!BH42</f>
        <v>0</v>
      </c>
      <c r="BI136" s="131">
        <f>Juniori!BI42</f>
        <v>0</v>
      </c>
      <c r="BJ136" s="131">
        <f>Juniori!BJ42</f>
        <v>0</v>
      </c>
      <c r="BK136" s="131">
        <f>Juniori!BK42</f>
        <v>0</v>
      </c>
      <c r="BL136" s="131">
        <f>Juniori!BL42</f>
        <v>0</v>
      </c>
      <c r="BM136" s="131">
        <f>Juniori!BM42</f>
        <v>0</v>
      </c>
      <c r="BN136" s="131">
        <f>Juniori!BN42</f>
        <v>0</v>
      </c>
      <c r="BO136" s="131">
        <f>Juniori!BO42</f>
        <v>0</v>
      </c>
      <c r="BP136" s="131">
        <f>Juniori!BP42</f>
        <v>0</v>
      </c>
      <c r="BQ136" s="131">
        <f>Juniori!BQ42</f>
        <v>0</v>
      </c>
      <c r="BR136" s="131">
        <f>Juniori!BR42</f>
        <v>0</v>
      </c>
      <c r="BS136" s="131">
        <f>Juniori!BS42</f>
        <v>0</v>
      </c>
      <c r="BT136" s="131">
        <f>Juniori!BT42</f>
        <v>0</v>
      </c>
      <c r="BU136" s="131">
        <f>Juniori!BU42</f>
        <v>0</v>
      </c>
      <c r="BV136" s="131">
        <f>Juniori!BV42</f>
        <v>0</v>
      </c>
      <c r="BW136" s="131">
        <f>Juniori!BW42</f>
        <v>0</v>
      </c>
      <c r="BX136" s="131">
        <f>Juniori!BX42</f>
        <v>0</v>
      </c>
      <c r="BY136" s="131">
        <f>Juniori!BY42</f>
        <v>0</v>
      </c>
      <c r="BZ136" s="131">
        <f>Juniori!BZ42</f>
        <v>0</v>
      </c>
      <c r="CA136" s="131">
        <f>Juniori!CA42</f>
        <v>0</v>
      </c>
      <c r="CB136" s="131">
        <f>Juniori!CB42</f>
        <v>0</v>
      </c>
      <c r="CC136" s="131">
        <f>Juniori!CC42</f>
        <v>0</v>
      </c>
      <c r="CD136" s="131">
        <f>Juniori!CD42</f>
        <v>0</v>
      </c>
      <c r="CE136" s="131">
        <f>Juniori!CE42</f>
        <v>0</v>
      </c>
      <c r="CF136" s="131">
        <f>Juniori!CF42</f>
        <v>0</v>
      </c>
      <c r="CG136" s="131">
        <f>Juniori!CG42</f>
        <v>0</v>
      </c>
      <c r="CH136" s="131">
        <f>Juniori!CH42</f>
        <v>0</v>
      </c>
      <c r="CI136" s="131">
        <f>Juniori!CI42</f>
        <v>0</v>
      </c>
      <c r="CJ136" s="131">
        <f>Juniori!CJ42</f>
        <v>0</v>
      </c>
      <c r="CK136" s="131">
        <f>Juniori!CK42</f>
        <v>0</v>
      </c>
      <c r="CL136" s="131">
        <f>Juniori!CL42</f>
        <v>0</v>
      </c>
      <c r="CM136" s="131">
        <f>Juniori!CM42</f>
        <v>0</v>
      </c>
      <c r="CN136" s="131">
        <f>Juniori!CN42</f>
        <v>0</v>
      </c>
      <c r="CO136" s="131">
        <f>Juniori!CO42</f>
        <v>0</v>
      </c>
      <c r="CP136" s="131">
        <f>Juniori!CP42</f>
        <v>0</v>
      </c>
      <c r="CQ136" s="131">
        <f>Juniori!CQ42</f>
        <v>0</v>
      </c>
      <c r="CR136" s="131">
        <f>Juniori!CR42</f>
        <v>0</v>
      </c>
      <c r="CS136" s="131">
        <f>Juniori!CS42</f>
        <v>0</v>
      </c>
      <c r="CT136" s="131">
        <f>Juniori!CT42</f>
        <v>0</v>
      </c>
      <c r="CU136" s="131">
        <f>Juniori!CU42</f>
        <v>0</v>
      </c>
      <c r="CV136" s="131">
        <f>Juniori!CV42</f>
        <v>0</v>
      </c>
      <c r="CW136" s="131">
        <f>Juniori!CW42</f>
        <v>0</v>
      </c>
      <c r="CX136" s="131">
        <f>Juniori!CX42</f>
        <v>0</v>
      </c>
      <c r="CY136" s="131">
        <f>Juniori!CY42</f>
        <v>0</v>
      </c>
      <c r="CZ136" s="131">
        <f>Juniori!CZ42</f>
        <v>0</v>
      </c>
      <c r="DA136" s="131">
        <f>Juniori!DA42</f>
        <v>0</v>
      </c>
      <c r="DB136" s="131">
        <f>Juniori!DB42</f>
        <v>0</v>
      </c>
      <c r="DC136" s="131">
        <f>Juniori!DC42</f>
        <v>0</v>
      </c>
      <c r="DD136" s="131">
        <f>Juniori!DD42</f>
        <v>0</v>
      </c>
      <c r="DE136" s="131">
        <f>Juniori!DE42</f>
        <v>0</v>
      </c>
      <c r="DF136" s="131">
        <f>Juniori!DF42</f>
        <v>0</v>
      </c>
      <c r="DG136" s="131">
        <f>Juniori!DG42</f>
        <v>0</v>
      </c>
      <c r="DH136" s="131">
        <f>Juniori!DH42</f>
        <v>0</v>
      </c>
      <c r="DI136" s="131">
        <f>Juniori!DI42</f>
        <v>0</v>
      </c>
      <c r="DJ136" s="131">
        <f>Juniori!DJ42</f>
        <v>0</v>
      </c>
      <c r="DK136" s="131">
        <f>Juniori!DK42</f>
        <v>0</v>
      </c>
      <c r="DL136" s="131">
        <f>Juniori!DL42</f>
        <v>0</v>
      </c>
      <c r="DM136" s="131">
        <f>Juniori!DM42</f>
        <v>0</v>
      </c>
      <c r="DN136" s="131">
        <f>Juniori!DN42</f>
        <v>0</v>
      </c>
      <c r="DO136" s="131">
        <f>Juniori!DO42</f>
        <v>0</v>
      </c>
      <c r="DP136" s="131">
        <f>Juniori!DP42</f>
        <v>0</v>
      </c>
      <c r="DQ136" s="131">
        <f>Juniori!DQ42</f>
        <v>0</v>
      </c>
      <c r="DR136" s="131">
        <f>Juniori!DR42</f>
        <v>0</v>
      </c>
      <c r="DS136" s="131">
        <f>Juniori!DS42</f>
        <v>0</v>
      </c>
      <c r="DT136" s="131">
        <f>Juniori!DT42</f>
        <v>0</v>
      </c>
      <c r="DU136" s="131">
        <f>Juniori!DU42</f>
        <v>0</v>
      </c>
      <c r="DV136" s="131">
        <f>Juniori!DV42</f>
        <v>0</v>
      </c>
      <c r="DW136" s="131">
        <f>Juniori!DW42</f>
        <v>0</v>
      </c>
      <c r="DX136" s="131">
        <f>Juniori!DX42</f>
        <v>0</v>
      </c>
      <c r="DY136" s="131">
        <f>Juniori!DY42</f>
        <v>0</v>
      </c>
      <c r="DZ136" s="131">
        <f>Juniori!DZ42</f>
        <v>0</v>
      </c>
      <c r="EA136" s="131">
        <f>Juniori!EA42</f>
        <v>0</v>
      </c>
      <c r="EB136" s="131">
        <f>Juniori!EB42</f>
        <v>0</v>
      </c>
      <c r="EC136" s="131">
        <f>Juniori!EC42</f>
        <v>0</v>
      </c>
      <c r="ED136" s="131">
        <f>Juniori!ED42</f>
        <v>0</v>
      </c>
      <c r="EE136" s="131">
        <f>Juniori!EE42</f>
        <v>0</v>
      </c>
      <c r="EF136" s="131">
        <f>Juniori!EF42</f>
        <v>0</v>
      </c>
      <c r="EG136" s="131">
        <f>Juniori!EG42</f>
        <v>0</v>
      </c>
      <c r="EH136" s="131">
        <f>Juniori!EH42</f>
        <v>0</v>
      </c>
      <c r="EI136" s="131">
        <f>Juniori!EI42</f>
        <v>0</v>
      </c>
      <c r="EJ136" s="131">
        <f>Juniori!EJ42</f>
        <v>0</v>
      </c>
      <c r="EK136" s="131">
        <f>Juniori!EK42</f>
        <v>0</v>
      </c>
      <c r="EL136" s="131">
        <f>Juniori!EL42</f>
        <v>0</v>
      </c>
      <c r="EM136" s="131">
        <f>Juniori!EM42</f>
        <v>0</v>
      </c>
      <c r="EN136" s="131">
        <f>Juniori!EN42</f>
        <v>0</v>
      </c>
      <c r="EO136" s="131">
        <f>Juniori!EO42</f>
        <v>0</v>
      </c>
      <c r="EP136" s="131">
        <f>Juniori!EP42</f>
        <v>0</v>
      </c>
      <c r="EQ136" s="131">
        <f>Juniori!EQ42</f>
        <v>0</v>
      </c>
      <c r="ER136" s="131">
        <f>Juniori!ER42</f>
        <v>0</v>
      </c>
      <c r="ES136" s="131">
        <f>Juniori!ES42</f>
        <v>0</v>
      </c>
      <c r="ET136" s="131">
        <f>Juniori!ET42</f>
        <v>0</v>
      </c>
      <c r="EU136" s="131">
        <f>Juniori!EU42</f>
        <v>0</v>
      </c>
      <c r="EV136" s="131">
        <f>Juniori!EV42</f>
        <v>0</v>
      </c>
      <c r="EW136" s="131">
        <f>Juniori!EW42</f>
        <v>0</v>
      </c>
      <c r="EX136" s="131">
        <f>Juniori!EX42</f>
        <v>0</v>
      </c>
      <c r="EY136" s="131">
        <f>Juniori!EY42</f>
        <v>0</v>
      </c>
      <c r="EZ136" s="131">
        <f>Juniori!EZ42</f>
        <v>0</v>
      </c>
      <c r="FA136" s="131">
        <f>Juniori!FA42</f>
        <v>0</v>
      </c>
      <c r="FB136" s="131">
        <f>Juniori!FB42</f>
        <v>0</v>
      </c>
      <c r="FC136" s="131">
        <f>Juniori!FC42</f>
        <v>0</v>
      </c>
      <c r="FD136" s="131">
        <f>Juniori!FD42</f>
        <v>0</v>
      </c>
      <c r="FE136" s="131">
        <f>Juniori!FE42</f>
        <v>0</v>
      </c>
      <c r="FF136" s="131">
        <f>Juniori!FF42</f>
        <v>0</v>
      </c>
      <c r="FG136" s="131">
        <f>Juniori!FG42</f>
        <v>0</v>
      </c>
      <c r="FH136" s="131">
        <f>Juniori!FH42</f>
        <v>0</v>
      </c>
      <c r="FI136" s="131">
        <f>Juniori!FI42</f>
        <v>0</v>
      </c>
      <c r="FJ136" s="131">
        <f>Juniori!FJ42</f>
        <v>0</v>
      </c>
      <c r="FK136" s="131">
        <f>Juniori!FK42</f>
        <v>0</v>
      </c>
      <c r="FL136" s="131">
        <f>Juniori!FL42</f>
        <v>0</v>
      </c>
      <c r="FM136" s="131">
        <f>Juniori!FM42</f>
        <v>0</v>
      </c>
      <c r="FN136" s="131">
        <f>Juniori!FN42</f>
        <v>0</v>
      </c>
      <c r="FO136" s="131">
        <f>Juniori!FO42</f>
        <v>0</v>
      </c>
      <c r="FP136" s="131">
        <f>Juniori!FP42</f>
        <v>0</v>
      </c>
      <c r="FQ136" s="131">
        <f>Juniori!FQ42</f>
        <v>0</v>
      </c>
      <c r="FR136" s="131">
        <f>Juniori!FR42</f>
        <v>0</v>
      </c>
      <c r="FS136" s="131">
        <f>Juniori!FS42</f>
        <v>0</v>
      </c>
      <c r="FT136" s="131">
        <f>Juniori!FT42</f>
        <v>0</v>
      </c>
      <c r="FU136" s="131">
        <f>Juniori!FU42</f>
        <v>0</v>
      </c>
      <c r="FV136" s="131">
        <f>Juniori!FV42</f>
        <v>0</v>
      </c>
      <c r="FW136" s="131">
        <f>Juniori!FW42</f>
        <v>0</v>
      </c>
      <c r="FX136" s="131">
        <f>Juniori!FX42</f>
        <v>0</v>
      </c>
      <c r="FY136" s="131">
        <f>Juniori!FY42</f>
        <v>0</v>
      </c>
      <c r="FZ136" s="131">
        <f>Juniori!FZ42</f>
        <v>0</v>
      </c>
      <c r="GA136" s="131">
        <f>Juniori!GA42</f>
        <v>0</v>
      </c>
      <c r="GB136" s="131">
        <f>Juniori!GB42</f>
        <v>0</v>
      </c>
      <c r="GC136" s="131">
        <f>Juniori!GC42</f>
        <v>0</v>
      </c>
      <c r="GD136" s="131">
        <f>Juniori!GD42</f>
        <v>0</v>
      </c>
      <c r="GE136" s="131">
        <f>Juniori!GE42</f>
        <v>0</v>
      </c>
      <c r="GF136" s="131">
        <f>Juniori!GF42</f>
        <v>0</v>
      </c>
      <c r="GG136" s="131">
        <f>Juniori!GG42</f>
        <v>0</v>
      </c>
      <c r="GH136" s="131">
        <f>Juniori!GH42</f>
        <v>0</v>
      </c>
      <c r="GI136" s="131">
        <f>Juniori!GI42</f>
        <v>0</v>
      </c>
      <c r="GJ136" s="131">
        <f>Juniori!GJ42</f>
        <v>0</v>
      </c>
      <c r="GK136" s="131">
        <f>Juniori!GK42</f>
        <v>0</v>
      </c>
      <c r="GL136" s="131">
        <f>Juniori!GL42</f>
        <v>0</v>
      </c>
      <c r="GM136" s="131">
        <f>Juniori!GM42</f>
        <v>0</v>
      </c>
      <c r="GN136" s="131">
        <f>Juniori!GN42</f>
        <v>0</v>
      </c>
      <c r="GO136" s="131">
        <f>Juniori!GO42</f>
        <v>0</v>
      </c>
      <c r="GP136" s="131">
        <f>Juniori!GP42</f>
        <v>0</v>
      </c>
      <c r="GQ136" s="131">
        <f>Juniori!GQ42</f>
        <v>0</v>
      </c>
      <c r="GR136" s="131">
        <f>Juniori!GR42</f>
        <v>0</v>
      </c>
      <c r="GS136" s="131">
        <f>Juniori!GS42</f>
        <v>0</v>
      </c>
      <c r="GT136" s="131">
        <f>Juniori!GT42</f>
        <v>0</v>
      </c>
      <c r="GU136" s="131">
        <f>Juniori!GU42</f>
        <v>0</v>
      </c>
      <c r="GV136" s="131">
        <f>Juniori!GV42</f>
        <v>0</v>
      </c>
      <c r="GW136" s="131">
        <f>Juniori!GW42</f>
        <v>0</v>
      </c>
      <c r="GX136" s="131">
        <f>Juniori!GX42</f>
        <v>0</v>
      </c>
      <c r="GY136" s="131">
        <f>Juniori!GY42</f>
        <v>0</v>
      </c>
      <c r="GZ136" s="131">
        <f>Juniori!GZ42</f>
        <v>0</v>
      </c>
      <c r="HA136" s="131">
        <f>Juniori!HA42</f>
        <v>0</v>
      </c>
      <c r="HB136" s="131">
        <f>Juniori!HB42</f>
        <v>0</v>
      </c>
      <c r="HC136" s="131">
        <f>Juniori!HC42</f>
        <v>0</v>
      </c>
      <c r="HD136" s="131">
        <f>Juniori!HD42</f>
        <v>0</v>
      </c>
      <c r="HE136" s="131">
        <f>Juniori!HE42</f>
        <v>0</v>
      </c>
      <c r="HF136" s="131">
        <f>Juniori!HF42</f>
        <v>0</v>
      </c>
      <c r="HG136" s="131">
        <f>Juniori!HG42</f>
        <v>0</v>
      </c>
      <c r="HH136" s="131">
        <f>Juniori!HH42</f>
        <v>0</v>
      </c>
      <c r="HI136" s="131">
        <f>Juniori!HI42</f>
        <v>0</v>
      </c>
      <c r="HJ136" s="131">
        <f>Juniori!HJ42</f>
        <v>0</v>
      </c>
      <c r="HK136" s="131">
        <f>Juniori!HK42</f>
        <v>0</v>
      </c>
      <c r="HL136" s="131">
        <f>Juniori!HL42</f>
        <v>0</v>
      </c>
      <c r="HM136" s="131">
        <f>Juniori!HM42</f>
        <v>0</v>
      </c>
      <c r="HN136" s="131">
        <f>Juniori!HN42</f>
        <v>0</v>
      </c>
      <c r="HO136" s="131">
        <f>Juniori!HO42</f>
        <v>0</v>
      </c>
      <c r="HP136" s="131">
        <f>Juniori!HP42</f>
        <v>0</v>
      </c>
      <c r="HQ136" s="131">
        <f>Juniori!HQ42</f>
        <v>0</v>
      </c>
      <c r="HR136" s="131">
        <f>Juniori!HR42</f>
        <v>0</v>
      </c>
      <c r="HS136" s="131">
        <f>Juniori!HS42</f>
        <v>0</v>
      </c>
      <c r="HT136" s="131">
        <f>Juniori!HT42</f>
        <v>0</v>
      </c>
      <c r="HU136" s="131">
        <f>Juniori!HU42</f>
        <v>0</v>
      </c>
      <c r="HV136" s="131">
        <f>Juniori!HV42</f>
        <v>0</v>
      </c>
      <c r="HW136" s="131">
        <f>Juniori!HW42</f>
        <v>0</v>
      </c>
      <c r="HX136" s="131">
        <f>Juniori!HX42</f>
        <v>0</v>
      </c>
      <c r="HY136" s="131">
        <f>Juniori!HY42</f>
        <v>0</v>
      </c>
      <c r="HZ136" s="131">
        <f>Juniori!HZ42</f>
        <v>0</v>
      </c>
      <c r="IA136" s="131">
        <f>Juniori!IA42</f>
        <v>0</v>
      </c>
      <c r="IB136" s="131">
        <f>Juniori!IB42</f>
        <v>0</v>
      </c>
      <c r="IC136" s="131">
        <f>Juniori!IC42</f>
        <v>0</v>
      </c>
      <c r="ID136" s="131">
        <f>Juniori!ID42</f>
        <v>0</v>
      </c>
      <c r="IE136" s="131">
        <f>Juniori!IE42</f>
        <v>0</v>
      </c>
      <c r="IF136" s="131">
        <f>Juniori!IF42</f>
        <v>0</v>
      </c>
      <c r="IG136" s="131">
        <f>Juniori!IG42</f>
        <v>0</v>
      </c>
      <c r="IH136" s="131">
        <f>Juniori!IH42</f>
        <v>0</v>
      </c>
      <c r="II136" s="131">
        <f>Juniori!II42</f>
        <v>0</v>
      </c>
      <c r="IJ136" s="131">
        <f>Juniori!IJ42</f>
        <v>0</v>
      </c>
      <c r="IK136" s="131">
        <f>Juniori!IK42</f>
        <v>0</v>
      </c>
      <c r="IL136" s="131">
        <f>Juniori!IL42</f>
        <v>0</v>
      </c>
      <c r="IM136" s="131">
        <f>Juniori!IM42</f>
        <v>0</v>
      </c>
      <c r="IN136" s="131">
        <f>Juniori!IN42</f>
        <v>0</v>
      </c>
      <c r="IO136" s="131">
        <f>Juniori!IO42</f>
        <v>0</v>
      </c>
      <c r="IP136" s="131">
        <f>Juniori!IP42</f>
        <v>0</v>
      </c>
      <c r="IQ136" s="131">
        <f>Juniori!IQ42</f>
        <v>0</v>
      </c>
      <c r="IR136" s="131">
        <f>Juniori!IR42</f>
        <v>0</v>
      </c>
      <c r="IS136" s="131">
        <f>Juniori!IS42</f>
        <v>0</v>
      </c>
      <c r="IT136" s="131">
        <f>Juniori!IT42</f>
        <v>0</v>
      </c>
      <c r="IU136" s="131">
        <f>Juniori!IU42</f>
        <v>0</v>
      </c>
      <c r="IV136" s="131">
        <f>Juniori!IV42</f>
        <v>0</v>
      </c>
      <c r="IW136" s="131">
        <f>Juniori!IW42</f>
        <v>0</v>
      </c>
      <c r="IX136" s="131">
        <f>Juniori!IX42</f>
        <v>0</v>
      </c>
      <c r="IY136" s="131">
        <f>Juniori!IY42</f>
        <v>0</v>
      </c>
      <c r="IZ136" s="131">
        <f>Juniori!IZ42</f>
        <v>0</v>
      </c>
      <c r="JA136" s="131">
        <f>Juniori!JA42</f>
        <v>0</v>
      </c>
      <c r="JB136" s="131">
        <f>Juniori!JB42</f>
        <v>0</v>
      </c>
      <c r="JC136" s="131">
        <f>Juniori!JC42</f>
        <v>0</v>
      </c>
      <c r="JD136" s="131">
        <f>Juniori!JD42</f>
        <v>0</v>
      </c>
      <c r="JE136" s="131">
        <f>Juniori!JE42</f>
        <v>0</v>
      </c>
      <c r="JF136" s="131">
        <f>Juniori!JF42</f>
        <v>0</v>
      </c>
      <c r="JG136" s="131">
        <f>Juniori!JG42</f>
        <v>0</v>
      </c>
      <c r="JH136" s="131">
        <f>Juniori!JH42</f>
        <v>0</v>
      </c>
      <c r="JI136" s="131">
        <f>Juniori!JI42</f>
        <v>0</v>
      </c>
      <c r="JJ136" s="131">
        <f>Juniori!JJ42</f>
        <v>0</v>
      </c>
      <c r="JK136" s="131">
        <f>Juniori!JK42</f>
        <v>0</v>
      </c>
      <c r="JL136" s="131">
        <f>Juniori!JL42</f>
        <v>0</v>
      </c>
      <c r="JM136" s="131">
        <f>Juniori!JM42</f>
        <v>0</v>
      </c>
      <c r="JN136" s="131">
        <f>Juniori!JN42</f>
        <v>0</v>
      </c>
      <c r="JO136" s="131">
        <f>Juniori!JO42</f>
        <v>0</v>
      </c>
      <c r="JP136" s="131">
        <f>Juniori!JP42</f>
        <v>0</v>
      </c>
      <c r="JQ136" s="131">
        <f>Juniori!JQ42</f>
        <v>0</v>
      </c>
      <c r="JR136" s="131">
        <f>Juniori!JR42</f>
        <v>0</v>
      </c>
      <c r="JS136" s="131">
        <f>Juniori!JS42</f>
        <v>0</v>
      </c>
      <c r="JT136" s="131">
        <f>Juniori!JT42</f>
        <v>0</v>
      </c>
      <c r="JU136" s="131">
        <f>Juniori!JU42</f>
        <v>0</v>
      </c>
      <c r="JV136" s="131">
        <f>Juniori!JV42</f>
        <v>0</v>
      </c>
      <c r="JW136" s="131">
        <f>Juniori!JW42</f>
        <v>0</v>
      </c>
      <c r="JX136" s="131">
        <f>Juniori!JX42</f>
        <v>0</v>
      </c>
      <c r="JY136" s="131">
        <f>Juniori!JY42</f>
        <v>0</v>
      </c>
      <c r="JZ136" s="131">
        <f>Juniori!JZ42</f>
        <v>0</v>
      </c>
      <c r="KA136" s="131">
        <f>Juniori!KA42</f>
        <v>0</v>
      </c>
      <c r="KB136" s="131">
        <f>Juniori!KB42</f>
        <v>0</v>
      </c>
      <c r="KC136" s="131">
        <f>Juniori!KC42</f>
        <v>0</v>
      </c>
      <c r="KD136" s="131">
        <f>Juniori!KD42</f>
        <v>0</v>
      </c>
      <c r="KE136" s="131">
        <f>Juniori!KE42</f>
        <v>0</v>
      </c>
      <c r="KF136" s="131">
        <f>Juniori!KF42</f>
        <v>0</v>
      </c>
      <c r="KG136" s="131">
        <f>Juniori!KG42</f>
        <v>0</v>
      </c>
      <c r="KH136" s="131">
        <f>Juniori!KH42</f>
        <v>0</v>
      </c>
      <c r="KI136" s="131">
        <f>Juniori!KI42</f>
        <v>0</v>
      </c>
      <c r="KJ136" s="131">
        <f>Juniori!KJ42</f>
        <v>0</v>
      </c>
      <c r="KK136" s="131">
        <f>Juniori!KK42</f>
        <v>0</v>
      </c>
      <c r="KL136" s="131">
        <f>Juniori!KL42</f>
        <v>0</v>
      </c>
      <c r="KM136" s="131">
        <f>Juniori!KM42</f>
        <v>0</v>
      </c>
      <c r="KN136" s="131">
        <f>Juniori!KN42</f>
        <v>0</v>
      </c>
      <c r="KO136" s="131">
        <f>Juniori!KO42</f>
        <v>0</v>
      </c>
      <c r="KP136" s="131">
        <f>Juniori!KP42</f>
        <v>0</v>
      </c>
      <c r="KQ136" s="131">
        <f>Juniori!KQ42</f>
        <v>0</v>
      </c>
      <c r="KR136" s="131">
        <f>Juniori!KR42</f>
        <v>0</v>
      </c>
      <c r="KS136" s="131">
        <f>Juniori!KS42</f>
        <v>0</v>
      </c>
      <c r="KT136" s="131">
        <f>Juniori!KT42</f>
        <v>0</v>
      </c>
      <c r="KU136" s="131">
        <f>Juniori!KU42</f>
        <v>0</v>
      </c>
      <c r="KV136" s="131">
        <f>Juniori!KV42</f>
        <v>0</v>
      </c>
      <c r="KW136" s="131">
        <f>Juniori!KW42</f>
        <v>0</v>
      </c>
      <c r="KX136" s="131">
        <f>Juniori!KX42</f>
        <v>0</v>
      </c>
      <c r="KY136" s="131">
        <f>Juniori!KY42</f>
        <v>0</v>
      </c>
      <c r="KZ136" s="131">
        <f>Juniori!KZ42</f>
        <v>0</v>
      </c>
      <c r="LA136" s="131">
        <f>Juniori!LA42</f>
        <v>0</v>
      </c>
      <c r="LB136" s="131">
        <f>Juniori!LB42</f>
        <v>0</v>
      </c>
      <c r="LC136" s="131">
        <f>Juniori!LC42</f>
        <v>1</v>
      </c>
      <c r="LD136" s="131">
        <f>Juniori!LD42</f>
        <v>0</v>
      </c>
      <c r="LE136" s="131">
        <f>Juniori!LE42</f>
        <v>0</v>
      </c>
      <c r="LF136" s="131">
        <f>Juniori!LF42</f>
        <v>0</v>
      </c>
      <c r="LG136" s="131">
        <f>Juniori!LG42</f>
        <v>1</v>
      </c>
      <c r="LH136" s="131">
        <f>Juniori!LH42</f>
        <v>0</v>
      </c>
      <c r="LI136" s="131">
        <f>Juniori!LI42</f>
        <v>0</v>
      </c>
      <c r="LJ136" s="131">
        <f>Juniori!LJ42</f>
        <v>0</v>
      </c>
      <c r="LK136" s="131">
        <f>Juniori!LK42</f>
        <v>0</v>
      </c>
      <c r="LL136" s="131">
        <f>Juniori!LL42</f>
        <v>0</v>
      </c>
      <c r="LM136" s="131">
        <f>Juniori!LM42</f>
        <v>0</v>
      </c>
      <c r="LN136" s="131">
        <f>Juniori!LN42</f>
        <v>0</v>
      </c>
      <c r="LO136" s="131">
        <f>Juniori!LO42</f>
        <v>0</v>
      </c>
      <c r="LP136" s="131">
        <f>Juniori!LP42</f>
        <v>0</v>
      </c>
      <c r="LQ136" s="131">
        <f>Juniori!LQ42</f>
        <v>0</v>
      </c>
      <c r="LR136" s="131">
        <f>Juniori!LR42</f>
        <v>0</v>
      </c>
      <c r="LS136" s="131">
        <f>Juniori!LS42</f>
        <v>0</v>
      </c>
      <c r="LT136" s="131">
        <f>Juniori!LT42</f>
        <v>0</v>
      </c>
      <c r="LU136" s="131">
        <f>Juniori!LU42</f>
        <v>0</v>
      </c>
      <c r="LV136" s="131">
        <f>Juniori!LV42</f>
        <v>0</v>
      </c>
      <c r="LW136" s="131">
        <f>Juniori!LW42</f>
        <v>0</v>
      </c>
      <c r="LX136" s="131">
        <f>Juniori!LX42</f>
        <v>0</v>
      </c>
      <c r="LY136" s="131">
        <f>Juniori!LY42</f>
        <v>0</v>
      </c>
      <c r="LZ136" s="131">
        <f>Juniori!LZ42</f>
        <v>0</v>
      </c>
      <c r="MA136" s="131">
        <f>Juniori!MA42</f>
        <v>0</v>
      </c>
      <c r="MB136" s="131">
        <f>Juniori!MB42</f>
        <v>0</v>
      </c>
      <c r="MC136" s="131">
        <f>Juniori!MC42</f>
        <v>0</v>
      </c>
      <c r="MD136" s="131">
        <f>Juniori!MD42</f>
        <v>0</v>
      </c>
      <c r="ME136" s="131">
        <f>Juniori!ME42</f>
        <v>0</v>
      </c>
    </row>
    <row r="137" spans="1:343" s="1" customFormat="1" ht="18" customHeight="1" x14ac:dyDescent="0.2">
      <c r="A137" s="12">
        <v>116</v>
      </c>
      <c r="B137" s="11" t="s">
        <v>187</v>
      </c>
      <c r="C137" s="1">
        <v>9361</v>
      </c>
      <c r="E137" t="s">
        <v>186</v>
      </c>
      <c r="F137" s="1">
        <v>8506</v>
      </c>
      <c r="G137" s="9" t="s">
        <v>220</v>
      </c>
      <c r="H137" s="4" t="s">
        <v>78</v>
      </c>
      <c r="I137" s="1">
        <f t="shared" si="12"/>
        <v>2</v>
      </c>
      <c r="J137" s="12">
        <f>Tabuľka3[[#This Row],[Stĺpec9]]</f>
        <v>2</v>
      </c>
      <c r="K137" s="131">
        <f>Juniori!K41</f>
        <v>0</v>
      </c>
      <c r="L137" s="131">
        <f>Juniori!L41</f>
        <v>0</v>
      </c>
      <c r="M137" s="131">
        <f>Juniori!M41</f>
        <v>0</v>
      </c>
      <c r="N137" s="131">
        <f>Juniori!N41</f>
        <v>0</v>
      </c>
      <c r="O137" s="131">
        <f>Juniori!O41</f>
        <v>0</v>
      </c>
      <c r="P137" s="131">
        <f>Juniori!P41</f>
        <v>0</v>
      </c>
      <c r="Q137" s="131">
        <f>Juniori!Q41</f>
        <v>0</v>
      </c>
      <c r="R137" s="131">
        <f>Juniori!R41</f>
        <v>0</v>
      </c>
      <c r="S137" s="131">
        <f>Juniori!S41</f>
        <v>0</v>
      </c>
      <c r="T137" s="131">
        <f>Juniori!T41</f>
        <v>0</v>
      </c>
      <c r="U137" s="131">
        <f>Juniori!U41</f>
        <v>0</v>
      </c>
      <c r="V137" s="131">
        <f>Juniori!V41</f>
        <v>0</v>
      </c>
      <c r="W137" s="131">
        <f>Juniori!W41</f>
        <v>0</v>
      </c>
      <c r="X137" s="131">
        <f>Juniori!X41</f>
        <v>0</v>
      </c>
      <c r="Y137" s="131">
        <f>Juniori!Y41</f>
        <v>0</v>
      </c>
      <c r="Z137" s="131">
        <f>Juniori!Z41</f>
        <v>0</v>
      </c>
      <c r="AA137" s="131">
        <f>Juniori!AA41</f>
        <v>0</v>
      </c>
      <c r="AB137" s="131">
        <f>Juniori!AB41</f>
        <v>0</v>
      </c>
      <c r="AC137" s="131">
        <f>Juniori!AC41</f>
        <v>0</v>
      </c>
      <c r="AD137" s="131">
        <f>Juniori!AD41</f>
        <v>0</v>
      </c>
      <c r="AE137" s="131">
        <f>Juniori!AE41</f>
        <v>0</v>
      </c>
      <c r="AF137" s="131">
        <f>Juniori!AF41</f>
        <v>0</v>
      </c>
      <c r="AG137" s="131">
        <f>Juniori!AG41</f>
        <v>0</v>
      </c>
      <c r="AH137" s="131">
        <f>Juniori!AH41</f>
        <v>0</v>
      </c>
      <c r="AI137" s="131">
        <f>Juniori!AI41</f>
        <v>0</v>
      </c>
      <c r="AJ137" s="131">
        <f>Juniori!AJ41</f>
        <v>0</v>
      </c>
      <c r="AK137" s="131">
        <f>Juniori!AK41</f>
        <v>0</v>
      </c>
      <c r="AL137" s="131">
        <f>Juniori!AL41</f>
        <v>0</v>
      </c>
      <c r="AM137" s="131">
        <f>Juniori!AM41</f>
        <v>0</v>
      </c>
      <c r="AN137" s="131">
        <f>Juniori!AN41</f>
        <v>0</v>
      </c>
      <c r="AO137" s="131">
        <f>Juniori!AO41</f>
        <v>0</v>
      </c>
      <c r="AP137" s="131">
        <f>Juniori!AP41</f>
        <v>0</v>
      </c>
      <c r="AQ137" s="131">
        <f>Juniori!AQ41</f>
        <v>0</v>
      </c>
      <c r="AR137" s="131">
        <f>Juniori!AR41</f>
        <v>0</v>
      </c>
      <c r="AS137" s="131">
        <f>Juniori!AS41</f>
        <v>0</v>
      </c>
      <c r="AT137" s="131">
        <f>Juniori!AT41</f>
        <v>0</v>
      </c>
      <c r="AU137" s="131">
        <f>Juniori!AU41</f>
        <v>0</v>
      </c>
      <c r="AV137" s="131">
        <f>Juniori!AV41</f>
        <v>0</v>
      </c>
      <c r="AW137" s="131">
        <f>Juniori!AW41</f>
        <v>0</v>
      </c>
      <c r="AX137" s="131">
        <f>Juniori!AX41</f>
        <v>0</v>
      </c>
      <c r="AY137" s="131">
        <f>Juniori!AY41</f>
        <v>0</v>
      </c>
      <c r="AZ137" s="131">
        <f>Juniori!AZ41</f>
        <v>0</v>
      </c>
      <c r="BA137" s="131">
        <f>Juniori!BA41</f>
        <v>0</v>
      </c>
      <c r="BB137" s="131">
        <f>Juniori!BB41</f>
        <v>0</v>
      </c>
      <c r="BC137" s="131">
        <f>Juniori!BC41</f>
        <v>0</v>
      </c>
      <c r="BD137" s="131">
        <f>Juniori!BD41</f>
        <v>0</v>
      </c>
      <c r="BE137" s="131">
        <f>Juniori!BE41</f>
        <v>0</v>
      </c>
      <c r="BF137" s="131">
        <f>Juniori!BF41</f>
        <v>0</v>
      </c>
      <c r="BG137" s="131">
        <f>Juniori!BG41</f>
        <v>0</v>
      </c>
      <c r="BH137" s="131">
        <f>Juniori!BH41</f>
        <v>0</v>
      </c>
      <c r="BI137" s="131">
        <f>Juniori!BI41</f>
        <v>0</v>
      </c>
      <c r="BJ137" s="131">
        <f>Juniori!BJ41</f>
        <v>0</v>
      </c>
      <c r="BK137" s="131">
        <f>Juniori!BK41</f>
        <v>0</v>
      </c>
      <c r="BL137" s="131">
        <f>Juniori!BL41</f>
        <v>0</v>
      </c>
      <c r="BM137" s="131">
        <f>Juniori!BM41</f>
        <v>0</v>
      </c>
      <c r="BN137" s="131">
        <f>Juniori!BN41</f>
        <v>0</v>
      </c>
      <c r="BO137" s="131">
        <f>Juniori!BO41</f>
        <v>0</v>
      </c>
      <c r="BP137" s="131">
        <f>Juniori!BP41</f>
        <v>0</v>
      </c>
      <c r="BQ137" s="131">
        <f>Juniori!BQ41</f>
        <v>0</v>
      </c>
      <c r="BR137" s="131">
        <f>Juniori!BR41</f>
        <v>0</v>
      </c>
      <c r="BS137" s="131">
        <f>Juniori!BS41</f>
        <v>0</v>
      </c>
      <c r="BT137" s="131">
        <f>Juniori!BT41</f>
        <v>0</v>
      </c>
      <c r="BU137" s="131">
        <f>Juniori!BU41</f>
        <v>0</v>
      </c>
      <c r="BV137" s="131">
        <f>Juniori!BV41</f>
        <v>0</v>
      </c>
      <c r="BW137" s="131">
        <f>Juniori!BW41</f>
        <v>0</v>
      </c>
      <c r="BX137" s="131">
        <f>Juniori!BX41</f>
        <v>0</v>
      </c>
      <c r="BY137" s="131">
        <f>Juniori!BY41</f>
        <v>0</v>
      </c>
      <c r="BZ137" s="131">
        <f>Juniori!BZ41</f>
        <v>0</v>
      </c>
      <c r="CA137" s="131">
        <f>Juniori!CA41</f>
        <v>0</v>
      </c>
      <c r="CB137" s="131">
        <f>Juniori!CB41</f>
        <v>0</v>
      </c>
      <c r="CC137" s="131">
        <f>Juniori!CC41</f>
        <v>0</v>
      </c>
      <c r="CD137" s="131">
        <f>Juniori!CD41</f>
        <v>0</v>
      </c>
      <c r="CE137" s="131">
        <f>Juniori!CE41</f>
        <v>0</v>
      </c>
      <c r="CF137" s="131">
        <f>Juniori!CF41</f>
        <v>0</v>
      </c>
      <c r="CG137" s="131">
        <f>Juniori!CG41</f>
        <v>0</v>
      </c>
      <c r="CH137" s="131">
        <f>Juniori!CH41</f>
        <v>0</v>
      </c>
      <c r="CI137" s="131">
        <f>Juniori!CI41</f>
        <v>0</v>
      </c>
      <c r="CJ137" s="131">
        <f>Juniori!CJ41</f>
        <v>0</v>
      </c>
      <c r="CK137" s="131">
        <f>Juniori!CK41</f>
        <v>0</v>
      </c>
      <c r="CL137" s="131">
        <f>Juniori!CL41</f>
        <v>0</v>
      </c>
      <c r="CM137" s="131">
        <f>Juniori!CM41</f>
        <v>0</v>
      </c>
      <c r="CN137" s="131">
        <f>Juniori!CN41</f>
        <v>0</v>
      </c>
      <c r="CO137" s="131">
        <f>Juniori!CO41</f>
        <v>0</v>
      </c>
      <c r="CP137" s="131">
        <f>Juniori!CP41</f>
        <v>0</v>
      </c>
      <c r="CQ137" s="131">
        <f>Juniori!CQ41</f>
        <v>0</v>
      </c>
      <c r="CR137" s="131">
        <f>Juniori!CR41</f>
        <v>0</v>
      </c>
      <c r="CS137" s="131">
        <f>Juniori!CS41</f>
        <v>0</v>
      </c>
      <c r="CT137" s="131">
        <f>Juniori!CT41</f>
        <v>0</v>
      </c>
      <c r="CU137" s="131">
        <f>Juniori!CU41</f>
        <v>0</v>
      </c>
      <c r="CV137" s="131">
        <f>Juniori!CV41</f>
        <v>0</v>
      </c>
      <c r="CW137" s="131">
        <f>Juniori!CW41</f>
        <v>0</v>
      </c>
      <c r="CX137" s="131">
        <f>Juniori!CX41</f>
        <v>0</v>
      </c>
      <c r="CY137" s="131">
        <f>Juniori!CY41</f>
        <v>0</v>
      </c>
      <c r="CZ137" s="131">
        <f>Juniori!CZ41</f>
        <v>0</v>
      </c>
      <c r="DA137" s="131">
        <f>Juniori!DA41</f>
        <v>0</v>
      </c>
      <c r="DB137" s="131">
        <f>Juniori!DB41</f>
        <v>0</v>
      </c>
      <c r="DC137" s="131">
        <f>Juniori!DC41</f>
        <v>0</v>
      </c>
      <c r="DD137" s="131">
        <f>Juniori!DD41</f>
        <v>0</v>
      </c>
      <c r="DE137" s="131">
        <f>Juniori!DE41</f>
        <v>0</v>
      </c>
      <c r="DF137" s="131">
        <f>Juniori!DF41</f>
        <v>0</v>
      </c>
      <c r="DG137" s="131">
        <f>Juniori!DG41</f>
        <v>0</v>
      </c>
      <c r="DH137" s="131">
        <f>Juniori!DH41</f>
        <v>0</v>
      </c>
      <c r="DI137" s="131">
        <f>Juniori!DI41</f>
        <v>0</v>
      </c>
      <c r="DJ137" s="131">
        <f>Juniori!DJ41</f>
        <v>0</v>
      </c>
      <c r="DK137" s="131">
        <f>Juniori!DK41</f>
        <v>0</v>
      </c>
      <c r="DL137" s="131">
        <f>Juniori!DL41</f>
        <v>0</v>
      </c>
      <c r="DM137" s="131">
        <f>Juniori!DM41</f>
        <v>0</v>
      </c>
      <c r="DN137" s="131">
        <f>Juniori!DN41</f>
        <v>0</v>
      </c>
      <c r="DO137" s="131">
        <f>Juniori!DO41</f>
        <v>0</v>
      </c>
      <c r="DP137" s="131">
        <f>Juniori!DP41</f>
        <v>0</v>
      </c>
      <c r="DQ137" s="131">
        <f>Juniori!DQ41</f>
        <v>0</v>
      </c>
      <c r="DR137" s="131">
        <f>Juniori!DR41</f>
        <v>0</v>
      </c>
      <c r="DS137" s="131">
        <f>Juniori!DS41</f>
        <v>0</v>
      </c>
      <c r="DT137" s="131">
        <f>Juniori!DT41</f>
        <v>0</v>
      </c>
      <c r="DU137" s="131">
        <f>Juniori!DU41</f>
        <v>0</v>
      </c>
      <c r="DV137" s="131">
        <f>Juniori!DV41</f>
        <v>0</v>
      </c>
      <c r="DW137" s="131">
        <f>Juniori!DW41</f>
        <v>0</v>
      </c>
      <c r="DX137" s="131">
        <f>Juniori!DX41</f>
        <v>0</v>
      </c>
      <c r="DY137" s="131">
        <f>Juniori!DY41</f>
        <v>0</v>
      </c>
      <c r="DZ137" s="131">
        <f>Juniori!DZ41</f>
        <v>0</v>
      </c>
      <c r="EA137" s="131">
        <f>Juniori!EA41</f>
        <v>0</v>
      </c>
      <c r="EB137" s="131">
        <f>Juniori!EB41</f>
        <v>0</v>
      </c>
      <c r="EC137" s="131">
        <f>Juniori!EC41</f>
        <v>0</v>
      </c>
      <c r="ED137" s="131">
        <f>Juniori!ED41</f>
        <v>0</v>
      </c>
      <c r="EE137" s="131">
        <f>Juniori!EE41</f>
        <v>0</v>
      </c>
      <c r="EF137" s="131">
        <f>Juniori!EF41</f>
        <v>0</v>
      </c>
      <c r="EG137" s="131">
        <f>Juniori!EG41</f>
        <v>0</v>
      </c>
      <c r="EH137" s="131">
        <f>Juniori!EH41</f>
        <v>0</v>
      </c>
      <c r="EI137" s="131">
        <f>Juniori!EI41</f>
        <v>0</v>
      </c>
      <c r="EJ137" s="131">
        <f>Juniori!EJ41</f>
        <v>0</v>
      </c>
      <c r="EK137" s="131">
        <f>Juniori!EK41</f>
        <v>0</v>
      </c>
      <c r="EL137" s="131">
        <f>Juniori!EL41</f>
        <v>0</v>
      </c>
      <c r="EM137" s="131">
        <f>Juniori!EM41</f>
        <v>0</v>
      </c>
      <c r="EN137" s="131">
        <f>Juniori!EN41</f>
        <v>0</v>
      </c>
      <c r="EO137" s="131">
        <f>Juniori!EO41</f>
        <v>0</v>
      </c>
      <c r="EP137" s="131">
        <f>Juniori!EP41</f>
        <v>0</v>
      </c>
      <c r="EQ137" s="131">
        <f>Juniori!EQ41</f>
        <v>0</v>
      </c>
      <c r="ER137" s="131">
        <f>Juniori!ER41</f>
        <v>0</v>
      </c>
      <c r="ES137" s="131">
        <f>Juniori!ES41</f>
        <v>0</v>
      </c>
      <c r="ET137" s="131">
        <f>Juniori!ET41</f>
        <v>0</v>
      </c>
      <c r="EU137" s="131">
        <f>Juniori!EU41</f>
        <v>0</v>
      </c>
      <c r="EV137" s="131">
        <f>Juniori!EV41</f>
        <v>0</v>
      </c>
      <c r="EW137" s="131">
        <f>Juniori!EW41</f>
        <v>0</v>
      </c>
      <c r="EX137" s="131">
        <f>Juniori!EX41</f>
        <v>0</v>
      </c>
      <c r="EY137" s="131">
        <f>Juniori!EY41</f>
        <v>0</v>
      </c>
      <c r="EZ137" s="131">
        <f>Juniori!EZ41</f>
        <v>0</v>
      </c>
      <c r="FA137" s="131">
        <f>Juniori!FA41</f>
        <v>0</v>
      </c>
      <c r="FB137" s="131">
        <f>Juniori!FB41</f>
        <v>0</v>
      </c>
      <c r="FC137" s="131">
        <f>Juniori!FC41</f>
        <v>0</v>
      </c>
      <c r="FD137" s="131">
        <f>Juniori!FD41</f>
        <v>0</v>
      </c>
      <c r="FE137" s="131">
        <f>Juniori!FE41</f>
        <v>0</v>
      </c>
      <c r="FF137" s="131">
        <f>Juniori!FF41</f>
        <v>0</v>
      </c>
      <c r="FG137" s="131">
        <f>Juniori!FG41</f>
        <v>0</v>
      </c>
      <c r="FH137" s="131">
        <f>Juniori!FH41</f>
        <v>0</v>
      </c>
      <c r="FI137" s="131">
        <f>Juniori!FI41</f>
        <v>0</v>
      </c>
      <c r="FJ137" s="131">
        <f>Juniori!FJ41</f>
        <v>0</v>
      </c>
      <c r="FK137" s="131">
        <f>Juniori!FK41</f>
        <v>0</v>
      </c>
      <c r="FL137" s="131">
        <f>Juniori!FL41</f>
        <v>0</v>
      </c>
      <c r="FM137" s="131">
        <f>Juniori!FM41</f>
        <v>0</v>
      </c>
      <c r="FN137" s="131">
        <f>Juniori!FN41</f>
        <v>0</v>
      </c>
      <c r="FO137" s="131">
        <f>Juniori!FO41</f>
        <v>0</v>
      </c>
      <c r="FP137" s="131">
        <f>Juniori!FP41</f>
        <v>0</v>
      </c>
      <c r="FQ137" s="131">
        <f>Juniori!FQ41</f>
        <v>0</v>
      </c>
      <c r="FR137" s="131">
        <f>Juniori!FR41</f>
        <v>0</v>
      </c>
      <c r="FS137" s="131">
        <f>Juniori!FS41</f>
        <v>0</v>
      </c>
      <c r="FT137" s="131" t="str">
        <f>Juniori!FT41</f>
        <v>x</v>
      </c>
      <c r="FU137" s="131" t="str">
        <f>Juniori!FU41</f>
        <v>x</v>
      </c>
      <c r="FV137" s="131">
        <f>Juniori!FV41</f>
        <v>0</v>
      </c>
      <c r="FW137" s="131">
        <f>Juniori!FW41</f>
        <v>0</v>
      </c>
      <c r="FX137" s="131">
        <f>Juniori!FX41</f>
        <v>0</v>
      </c>
      <c r="FY137" s="131">
        <f>Juniori!FY41</f>
        <v>0</v>
      </c>
      <c r="FZ137" s="131">
        <f>Juniori!FZ41</f>
        <v>0</v>
      </c>
      <c r="GA137" s="131">
        <f>Juniori!GA41</f>
        <v>0</v>
      </c>
      <c r="GB137" s="131">
        <f>Juniori!GB41</f>
        <v>0</v>
      </c>
      <c r="GC137" s="131">
        <f>Juniori!GC41</f>
        <v>0</v>
      </c>
      <c r="GD137" s="131">
        <f>Juniori!GD41</f>
        <v>0</v>
      </c>
      <c r="GE137" s="131">
        <f>Juniori!GE41</f>
        <v>0</v>
      </c>
      <c r="GF137" s="131">
        <f>Juniori!GF41</f>
        <v>0</v>
      </c>
      <c r="GG137" s="131" t="str">
        <f>Juniori!GG41</f>
        <v>x</v>
      </c>
      <c r="GH137" s="131" t="str">
        <f>Juniori!GH41</f>
        <v>x</v>
      </c>
      <c r="GI137" s="131">
        <f>Juniori!GI41</f>
        <v>2</v>
      </c>
      <c r="GJ137" s="131" t="str">
        <f>Juniori!GJ41</f>
        <v>x</v>
      </c>
      <c r="GK137" s="131">
        <f>Juniori!GK41</f>
        <v>0</v>
      </c>
      <c r="GL137" s="131">
        <f>Juniori!GL41</f>
        <v>0</v>
      </c>
      <c r="GM137" s="131">
        <f>Juniori!GM41</f>
        <v>0</v>
      </c>
      <c r="GN137" s="131">
        <f>Juniori!GN41</f>
        <v>0</v>
      </c>
      <c r="GO137" s="131">
        <f>Juniori!GO41</f>
        <v>0</v>
      </c>
      <c r="GP137" s="131">
        <f>Juniori!GP41</f>
        <v>0</v>
      </c>
      <c r="GQ137" s="131">
        <f>Juniori!GQ41</f>
        <v>0</v>
      </c>
      <c r="GR137" s="131">
        <f>Juniori!GR41</f>
        <v>0</v>
      </c>
      <c r="GS137" s="131">
        <f>Juniori!GS41</f>
        <v>0</v>
      </c>
      <c r="GT137" s="131">
        <f>Juniori!GT41</f>
        <v>0</v>
      </c>
      <c r="GU137" s="131">
        <f>Juniori!GU41</f>
        <v>0</v>
      </c>
      <c r="GV137" s="131">
        <f>Juniori!GV41</f>
        <v>0</v>
      </c>
      <c r="GW137" s="131">
        <f>Juniori!GW41</f>
        <v>0</v>
      </c>
      <c r="GX137" s="131">
        <f>Juniori!GX41</f>
        <v>0</v>
      </c>
      <c r="GY137" s="131">
        <f>Juniori!GY41</f>
        <v>0</v>
      </c>
      <c r="GZ137" s="131">
        <f>Juniori!GZ41</f>
        <v>0</v>
      </c>
      <c r="HA137" s="131">
        <f>Juniori!HA41</f>
        <v>0</v>
      </c>
      <c r="HB137" s="131">
        <f>Juniori!HB41</f>
        <v>0</v>
      </c>
      <c r="HC137" s="131">
        <f>Juniori!HC41</f>
        <v>0</v>
      </c>
      <c r="HD137" s="131">
        <f>Juniori!HD41</f>
        <v>0</v>
      </c>
      <c r="HE137" s="131">
        <f>Juniori!HE41</f>
        <v>0</v>
      </c>
      <c r="HF137" s="131">
        <f>Juniori!HF41</f>
        <v>0</v>
      </c>
      <c r="HG137" s="131">
        <f>Juniori!HG41</f>
        <v>0</v>
      </c>
      <c r="HH137" s="131">
        <f>Juniori!HH41</f>
        <v>0</v>
      </c>
      <c r="HI137" s="131">
        <f>Juniori!HI41</f>
        <v>0</v>
      </c>
      <c r="HJ137" s="131">
        <f>Juniori!HJ41</f>
        <v>0</v>
      </c>
      <c r="HK137" s="131">
        <f>Juniori!HK41</f>
        <v>0</v>
      </c>
      <c r="HL137" s="131">
        <f>Juniori!HL41</f>
        <v>0</v>
      </c>
      <c r="HM137" s="131">
        <f>Juniori!HM41</f>
        <v>0</v>
      </c>
      <c r="HN137" s="131">
        <f>Juniori!HN41</f>
        <v>0</v>
      </c>
      <c r="HO137" s="131">
        <f>Juniori!HO41</f>
        <v>0</v>
      </c>
      <c r="HP137" s="131">
        <f>Juniori!HP41</f>
        <v>0</v>
      </c>
      <c r="HQ137" s="131">
        <f>Juniori!HQ41</f>
        <v>0</v>
      </c>
      <c r="HR137" s="131">
        <f>Juniori!HR41</f>
        <v>0</v>
      </c>
      <c r="HS137" s="131">
        <f>Juniori!HS41</f>
        <v>0</v>
      </c>
      <c r="HT137" s="131">
        <f>Juniori!HT41</f>
        <v>0</v>
      </c>
      <c r="HU137" s="131">
        <f>Juniori!HU41</f>
        <v>0</v>
      </c>
      <c r="HV137" s="131">
        <f>Juniori!HV41</f>
        <v>0</v>
      </c>
      <c r="HW137" s="131">
        <f>Juniori!HW41</f>
        <v>0</v>
      </c>
      <c r="HX137" s="131">
        <f>Juniori!HX41</f>
        <v>0</v>
      </c>
      <c r="HY137" s="131">
        <f>Juniori!HY41</f>
        <v>0</v>
      </c>
      <c r="HZ137" s="131">
        <f>Juniori!HZ41</f>
        <v>0</v>
      </c>
      <c r="IA137" s="131">
        <f>Juniori!IA41</f>
        <v>0</v>
      </c>
      <c r="IB137" s="131">
        <f>Juniori!IB41</f>
        <v>0</v>
      </c>
      <c r="IC137" s="131">
        <f>Juniori!IC41</f>
        <v>0</v>
      </c>
      <c r="ID137" s="131">
        <f>Juniori!ID41</f>
        <v>0</v>
      </c>
      <c r="IE137" s="131">
        <f>Juniori!IE41</f>
        <v>0</v>
      </c>
      <c r="IF137" s="131">
        <f>Juniori!IF41</f>
        <v>0</v>
      </c>
      <c r="IG137" s="131">
        <f>Juniori!IG41</f>
        <v>0</v>
      </c>
      <c r="IH137" s="131">
        <f>Juniori!IH41</f>
        <v>0</v>
      </c>
      <c r="II137" s="131">
        <f>Juniori!II41</f>
        <v>0</v>
      </c>
      <c r="IJ137" s="131">
        <f>Juniori!IJ41</f>
        <v>0</v>
      </c>
      <c r="IK137" s="131">
        <f>Juniori!IK41</f>
        <v>0</v>
      </c>
      <c r="IL137" s="131">
        <f>Juniori!IL41</f>
        <v>0</v>
      </c>
      <c r="IM137" s="131">
        <f>Juniori!IM41</f>
        <v>0</v>
      </c>
      <c r="IN137" s="131">
        <f>Juniori!IN41</f>
        <v>0</v>
      </c>
      <c r="IO137" s="131">
        <f>Juniori!IO41</f>
        <v>0</v>
      </c>
      <c r="IP137" s="131">
        <f>Juniori!IP41</f>
        <v>0</v>
      </c>
      <c r="IQ137" s="131">
        <f>Juniori!IQ41</f>
        <v>0</v>
      </c>
      <c r="IR137" s="131">
        <f>Juniori!IR41</f>
        <v>0</v>
      </c>
      <c r="IS137" s="131">
        <f>Juniori!IS41</f>
        <v>0</v>
      </c>
      <c r="IT137" s="131">
        <f>Juniori!IT41</f>
        <v>0</v>
      </c>
      <c r="IU137" s="131">
        <f>Juniori!IU41</f>
        <v>0</v>
      </c>
      <c r="IV137" s="131">
        <f>Juniori!IV41</f>
        <v>0</v>
      </c>
      <c r="IW137" s="131">
        <f>Juniori!IW41</f>
        <v>0</v>
      </c>
      <c r="IX137" s="131">
        <f>Juniori!IX41</f>
        <v>0</v>
      </c>
      <c r="IY137" s="131">
        <f>Juniori!IY41</f>
        <v>0</v>
      </c>
      <c r="IZ137" s="131">
        <f>Juniori!IZ41</f>
        <v>0</v>
      </c>
      <c r="JA137" s="131">
        <f>Juniori!JA41</f>
        <v>0</v>
      </c>
      <c r="JB137" s="131">
        <f>Juniori!JB41</f>
        <v>0</v>
      </c>
      <c r="JC137" s="131">
        <f>Juniori!JC41</f>
        <v>0</v>
      </c>
      <c r="JD137" s="131">
        <f>Juniori!JD41</f>
        <v>0</v>
      </c>
      <c r="JE137" s="131">
        <f>Juniori!JE41</f>
        <v>0</v>
      </c>
      <c r="JF137" s="131">
        <f>Juniori!JF41</f>
        <v>0</v>
      </c>
      <c r="JG137" s="131">
        <f>Juniori!JG41</f>
        <v>0</v>
      </c>
      <c r="JH137" s="131">
        <f>Juniori!JH41</f>
        <v>0</v>
      </c>
      <c r="JI137" s="131">
        <f>Juniori!JI41</f>
        <v>0</v>
      </c>
      <c r="JJ137" s="131">
        <f>Juniori!JJ41</f>
        <v>0</v>
      </c>
      <c r="JK137" s="131">
        <f>Juniori!JK41</f>
        <v>0</v>
      </c>
      <c r="JL137" s="131">
        <f>Juniori!JL41</f>
        <v>0</v>
      </c>
      <c r="JM137" s="131">
        <f>Juniori!JM41</f>
        <v>0</v>
      </c>
      <c r="JN137" s="131">
        <f>Juniori!JN41</f>
        <v>0</v>
      </c>
      <c r="JO137" s="131">
        <f>Juniori!JO41</f>
        <v>0</v>
      </c>
      <c r="JP137" s="131">
        <f>Juniori!JP41</f>
        <v>0</v>
      </c>
      <c r="JQ137" s="131">
        <f>Juniori!JQ41</f>
        <v>0</v>
      </c>
      <c r="JR137" s="131">
        <f>Juniori!JR41</f>
        <v>0</v>
      </c>
      <c r="JS137" s="131">
        <f>Juniori!JS41</f>
        <v>0</v>
      </c>
      <c r="JT137" s="131">
        <f>Juniori!JT41</f>
        <v>0</v>
      </c>
      <c r="JU137" s="131">
        <f>Juniori!JU41</f>
        <v>0</v>
      </c>
      <c r="JV137" s="131">
        <f>Juniori!JV41</f>
        <v>0</v>
      </c>
      <c r="JW137" s="131">
        <f>Juniori!JW41</f>
        <v>0</v>
      </c>
      <c r="JX137" s="131">
        <f>Juniori!JX41</f>
        <v>0</v>
      </c>
      <c r="JY137" s="131">
        <f>Juniori!JY41</f>
        <v>0</v>
      </c>
      <c r="JZ137" s="131">
        <f>Juniori!JZ41</f>
        <v>0</v>
      </c>
      <c r="KA137" s="131">
        <f>Juniori!KA41</f>
        <v>0</v>
      </c>
      <c r="KB137" s="131">
        <f>Juniori!KB41</f>
        <v>0</v>
      </c>
      <c r="KC137" s="131">
        <f>Juniori!KC41</f>
        <v>0</v>
      </c>
      <c r="KD137" s="131">
        <f>Juniori!KD41</f>
        <v>0</v>
      </c>
      <c r="KE137" s="131">
        <f>Juniori!KE41</f>
        <v>0</v>
      </c>
      <c r="KF137" s="131">
        <f>Juniori!KF41</f>
        <v>0</v>
      </c>
      <c r="KG137" s="131">
        <f>Juniori!KG41</f>
        <v>0</v>
      </c>
      <c r="KH137" s="131">
        <f>Juniori!KH41</f>
        <v>0</v>
      </c>
      <c r="KI137" s="131">
        <f>Juniori!KI41</f>
        <v>0</v>
      </c>
      <c r="KJ137" s="131">
        <f>Juniori!KJ41</f>
        <v>0</v>
      </c>
      <c r="KK137" s="131">
        <f>Juniori!KK41</f>
        <v>0</v>
      </c>
      <c r="KL137" s="131">
        <f>Juniori!KL41</f>
        <v>0</v>
      </c>
      <c r="KM137" s="131">
        <f>Juniori!KM41</f>
        <v>0</v>
      </c>
      <c r="KN137" s="131">
        <f>Juniori!KN41</f>
        <v>0</v>
      </c>
      <c r="KO137" s="131">
        <f>Juniori!KO41</f>
        <v>0</v>
      </c>
      <c r="KP137" s="131">
        <f>Juniori!KP41</f>
        <v>0</v>
      </c>
      <c r="KQ137" s="131">
        <f>Juniori!KQ41</f>
        <v>0</v>
      </c>
      <c r="KR137" s="131">
        <f>Juniori!KR41</f>
        <v>0</v>
      </c>
      <c r="KS137" s="131">
        <f>Juniori!KS41</f>
        <v>0</v>
      </c>
      <c r="KT137" s="131">
        <f>Juniori!KT41</f>
        <v>0</v>
      </c>
      <c r="KU137" s="131">
        <f>Juniori!KU41</f>
        <v>0</v>
      </c>
      <c r="KV137" s="131">
        <f>Juniori!KV41</f>
        <v>0</v>
      </c>
      <c r="KW137" s="131">
        <f>Juniori!KW41</f>
        <v>0</v>
      </c>
      <c r="KX137" s="131">
        <f>Juniori!KX41</f>
        <v>0</v>
      </c>
      <c r="KY137" s="131">
        <f>Juniori!KY41</f>
        <v>0</v>
      </c>
      <c r="KZ137" s="131">
        <f>Juniori!KZ41</f>
        <v>0</v>
      </c>
      <c r="LA137" s="131">
        <f>Juniori!LA41</f>
        <v>0</v>
      </c>
      <c r="LB137" s="131">
        <f>Juniori!LB41</f>
        <v>0</v>
      </c>
      <c r="LC137" s="131">
        <f>Juniori!LC41</f>
        <v>0</v>
      </c>
      <c r="LD137" s="131">
        <f>Juniori!LD41</f>
        <v>0</v>
      </c>
      <c r="LE137" s="131">
        <f>Juniori!LE41</f>
        <v>0</v>
      </c>
      <c r="LF137" s="131">
        <f>Juniori!LF41</f>
        <v>0</v>
      </c>
      <c r="LG137" s="131">
        <f>Juniori!LG41</f>
        <v>0</v>
      </c>
      <c r="LH137" s="131">
        <f>Juniori!LH41</f>
        <v>0</v>
      </c>
      <c r="LI137" s="131">
        <f>Juniori!LI41</f>
        <v>0</v>
      </c>
      <c r="LJ137" s="131">
        <f>Juniori!LJ41</f>
        <v>0</v>
      </c>
      <c r="LK137" s="131">
        <f>Juniori!LK41</f>
        <v>0</v>
      </c>
      <c r="LL137" s="131">
        <f>Juniori!LL41</f>
        <v>0</v>
      </c>
      <c r="LM137" s="131">
        <f>Juniori!LM41</f>
        <v>0</v>
      </c>
      <c r="LN137" s="131">
        <f>Juniori!LN41</f>
        <v>0</v>
      </c>
      <c r="LO137" s="131">
        <f>Juniori!LO41</f>
        <v>0</v>
      </c>
      <c r="LP137" s="131">
        <f>Juniori!LP41</f>
        <v>0</v>
      </c>
      <c r="LQ137" s="131">
        <f>Juniori!LQ41</f>
        <v>0</v>
      </c>
      <c r="LR137" s="131">
        <f>Juniori!LR41</f>
        <v>0</v>
      </c>
      <c r="LS137" s="131">
        <f>Juniori!LS41</f>
        <v>0</v>
      </c>
      <c r="LT137" s="131">
        <f>Juniori!LT41</f>
        <v>0</v>
      </c>
      <c r="LU137" s="131">
        <f>Juniori!LU41</f>
        <v>0</v>
      </c>
      <c r="LV137" s="131">
        <f>Juniori!LV41</f>
        <v>0</v>
      </c>
      <c r="LW137" s="131">
        <f>Juniori!LW41</f>
        <v>0</v>
      </c>
      <c r="LX137" s="131">
        <f>Juniori!LX41</f>
        <v>0</v>
      </c>
      <c r="LY137" s="131">
        <f>Juniori!LY41</f>
        <v>0</v>
      </c>
      <c r="LZ137" s="131">
        <f>Juniori!LZ41</f>
        <v>0</v>
      </c>
      <c r="MA137" s="131">
        <f>Juniori!MA41</f>
        <v>0</v>
      </c>
      <c r="MB137" s="131">
        <f>Juniori!MB41</f>
        <v>0</v>
      </c>
      <c r="MC137" s="131">
        <f>Juniori!MC41</f>
        <v>0</v>
      </c>
      <c r="MD137" s="131">
        <f>Juniori!MD41</f>
        <v>0</v>
      </c>
      <c r="ME137" s="131">
        <f>Juniori!ME41</f>
        <v>0</v>
      </c>
    </row>
    <row r="138" spans="1:343" s="1" customFormat="1" ht="18" customHeight="1" x14ac:dyDescent="0.2">
      <c r="A138" s="12">
        <v>116</v>
      </c>
      <c r="B138" s="11" t="s">
        <v>523</v>
      </c>
      <c r="C138" s="1">
        <v>11527</v>
      </c>
      <c r="E138" s="4" t="s">
        <v>522</v>
      </c>
      <c r="F138" s="1">
        <v>9050</v>
      </c>
      <c r="G138" s="9" t="s">
        <v>225</v>
      </c>
      <c r="H138" s="4" t="s">
        <v>524</v>
      </c>
      <c r="I138" s="1">
        <f t="shared" si="12"/>
        <v>2</v>
      </c>
      <c r="J138" s="12">
        <f>Tabuľka3[[#This Row],[Stĺpec9]]</f>
        <v>2</v>
      </c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>
        <v>1</v>
      </c>
      <c r="JL138" s="131">
        <v>1</v>
      </c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</row>
    <row r="139" spans="1:343" s="1" customFormat="1" ht="18" customHeight="1" x14ac:dyDescent="0.2">
      <c r="A139" s="12">
        <v>116</v>
      </c>
      <c r="B139" s="11" t="s">
        <v>298</v>
      </c>
      <c r="C139" s="1">
        <v>11816</v>
      </c>
      <c r="D139" s="1">
        <v>2018</v>
      </c>
      <c r="E139" s="4" t="s">
        <v>178</v>
      </c>
      <c r="F139" s="1">
        <v>5968</v>
      </c>
      <c r="G139" s="9" t="s">
        <v>224</v>
      </c>
      <c r="H139" s="4" t="s">
        <v>83</v>
      </c>
      <c r="I139" s="1">
        <f t="shared" si="12"/>
        <v>2</v>
      </c>
      <c r="J139" s="12">
        <f>Tabuľka3[[#This Row],[Stĺpec9]]</f>
        <v>2</v>
      </c>
      <c r="K139" s="131">
        <f>'Mladí jazdci'!K19</f>
        <v>0</v>
      </c>
      <c r="L139" s="131">
        <f>'Mladí jazdci'!L19</f>
        <v>0</v>
      </c>
      <c r="M139" s="131">
        <f>'Mladí jazdci'!M19</f>
        <v>0</v>
      </c>
      <c r="N139" s="131">
        <f>'Mladí jazdci'!N19</f>
        <v>0</v>
      </c>
      <c r="O139" s="131">
        <f>'Mladí jazdci'!O19</f>
        <v>0</v>
      </c>
      <c r="P139" s="131">
        <f>'Mladí jazdci'!P19</f>
        <v>0</v>
      </c>
      <c r="Q139" s="131">
        <f>'Mladí jazdci'!Q19</f>
        <v>0</v>
      </c>
      <c r="R139" s="131">
        <f>'Mladí jazdci'!R19</f>
        <v>0</v>
      </c>
      <c r="S139" s="131">
        <f>'Mladí jazdci'!S19</f>
        <v>0</v>
      </c>
      <c r="T139" s="131">
        <f>'Mladí jazdci'!T19</f>
        <v>0</v>
      </c>
      <c r="U139" s="131">
        <f>'Mladí jazdci'!U19</f>
        <v>0</v>
      </c>
      <c r="V139" s="131">
        <f>'Mladí jazdci'!V19</f>
        <v>0</v>
      </c>
      <c r="W139" s="131">
        <f>'Mladí jazdci'!W19</f>
        <v>0</v>
      </c>
      <c r="X139" s="131">
        <f>'Mladí jazdci'!X19</f>
        <v>0</v>
      </c>
      <c r="Y139" s="131">
        <f>'Mladí jazdci'!Y19</f>
        <v>0</v>
      </c>
      <c r="Z139" s="131">
        <f>'Mladí jazdci'!Z19</f>
        <v>0</v>
      </c>
      <c r="AA139" s="131">
        <f>'Mladí jazdci'!AA19</f>
        <v>0</v>
      </c>
      <c r="AB139" s="131">
        <f>'Mladí jazdci'!AB19</f>
        <v>0</v>
      </c>
      <c r="AC139" s="131">
        <f>'Mladí jazdci'!AC19</f>
        <v>0</v>
      </c>
      <c r="AD139" s="131">
        <f>'Mladí jazdci'!AD19</f>
        <v>0</v>
      </c>
      <c r="AE139" s="131">
        <f>'Mladí jazdci'!AE19</f>
        <v>0</v>
      </c>
      <c r="AF139" s="131">
        <f>'Mladí jazdci'!AF19</f>
        <v>0</v>
      </c>
      <c r="AG139" s="131">
        <f>'Mladí jazdci'!AG19</f>
        <v>0</v>
      </c>
      <c r="AH139" s="131">
        <f>'Mladí jazdci'!AH19</f>
        <v>0</v>
      </c>
      <c r="AI139" s="131">
        <f>'Mladí jazdci'!AI19</f>
        <v>0</v>
      </c>
      <c r="AJ139" s="131" t="str">
        <f>'Mladí jazdci'!AJ19</f>
        <v>x</v>
      </c>
      <c r="AK139" s="131">
        <f>'Mladí jazdci'!AK19</f>
        <v>0</v>
      </c>
      <c r="AL139" s="131">
        <f>'Mladí jazdci'!AL19</f>
        <v>0</v>
      </c>
      <c r="AM139" s="131">
        <f>'Mladí jazdci'!AM19</f>
        <v>0</v>
      </c>
      <c r="AN139" s="131">
        <f>'Mladí jazdci'!AN19</f>
        <v>0</v>
      </c>
      <c r="AO139" s="131">
        <f>'Mladí jazdci'!AO19</f>
        <v>0</v>
      </c>
      <c r="AP139" s="131">
        <f>'Mladí jazdci'!AP19</f>
        <v>0</v>
      </c>
      <c r="AQ139" s="131">
        <f>'Mladí jazdci'!AQ19</f>
        <v>0</v>
      </c>
      <c r="AR139" s="131">
        <f>'Mladí jazdci'!AR19</f>
        <v>0</v>
      </c>
      <c r="AS139" s="131">
        <f>'Mladí jazdci'!AS19</f>
        <v>0</v>
      </c>
      <c r="AT139" s="131">
        <f>'Mladí jazdci'!AT19</f>
        <v>0</v>
      </c>
      <c r="AU139" s="131">
        <f>'Mladí jazdci'!AU19</f>
        <v>0</v>
      </c>
      <c r="AV139" s="131">
        <f>'Mladí jazdci'!AV19</f>
        <v>0</v>
      </c>
      <c r="AW139" s="131">
        <f>'Mladí jazdci'!AW19</f>
        <v>0</v>
      </c>
      <c r="AX139" s="131">
        <f>'Mladí jazdci'!AX19</f>
        <v>0</v>
      </c>
      <c r="AY139" s="131">
        <f>'Mladí jazdci'!AY19</f>
        <v>0</v>
      </c>
      <c r="AZ139" s="131">
        <f>'Mladí jazdci'!AZ19</f>
        <v>0</v>
      </c>
      <c r="BA139" s="131">
        <f>'Mladí jazdci'!BA19</f>
        <v>0</v>
      </c>
      <c r="BB139" s="131">
        <f>'Mladí jazdci'!BB19</f>
        <v>0</v>
      </c>
      <c r="BC139" s="131">
        <f>'Mladí jazdci'!BC19</f>
        <v>0</v>
      </c>
      <c r="BD139" s="131">
        <f>'Mladí jazdci'!BD19</f>
        <v>0</v>
      </c>
      <c r="BE139" s="131">
        <f>'Mladí jazdci'!BE19</f>
        <v>0</v>
      </c>
      <c r="BF139" s="131">
        <f>'Mladí jazdci'!BF19</f>
        <v>0</v>
      </c>
      <c r="BG139" s="131">
        <f>'Mladí jazdci'!BG19</f>
        <v>0</v>
      </c>
      <c r="BH139" s="131">
        <f>'Mladí jazdci'!BH19</f>
        <v>0</v>
      </c>
      <c r="BI139" s="131">
        <f>'Mladí jazdci'!BI19</f>
        <v>0</v>
      </c>
      <c r="BJ139" s="131">
        <f>'Mladí jazdci'!BJ19</f>
        <v>0</v>
      </c>
      <c r="BK139" s="131">
        <f>'Mladí jazdci'!BK19</f>
        <v>0</v>
      </c>
      <c r="BL139" s="131">
        <f>'Mladí jazdci'!BL19</f>
        <v>0</v>
      </c>
      <c r="BM139" s="131">
        <f>'Mladí jazdci'!BM19</f>
        <v>0</v>
      </c>
      <c r="BN139" s="131">
        <f>'Mladí jazdci'!BN19</f>
        <v>0</v>
      </c>
      <c r="BO139" s="131">
        <f>'Mladí jazdci'!BO19</f>
        <v>0</v>
      </c>
      <c r="BP139" s="131">
        <f>'Mladí jazdci'!BP19</f>
        <v>0</v>
      </c>
      <c r="BQ139" s="131">
        <f>'Mladí jazdci'!BQ19</f>
        <v>0</v>
      </c>
      <c r="BR139" s="131">
        <f>'Mladí jazdci'!BR19</f>
        <v>0</v>
      </c>
      <c r="BS139" s="131">
        <f>'Mladí jazdci'!BS19</f>
        <v>0</v>
      </c>
      <c r="BT139" s="131">
        <f>'Mladí jazdci'!BT19</f>
        <v>0</v>
      </c>
      <c r="BU139" s="131">
        <f>'Mladí jazdci'!BU19</f>
        <v>0</v>
      </c>
      <c r="BV139" s="131">
        <f>'Mladí jazdci'!BV19</f>
        <v>0</v>
      </c>
      <c r="BW139" s="131">
        <f>'Mladí jazdci'!BW19</f>
        <v>0</v>
      </c>
      <c r="BX139" s="131">
        <f>'Mladí jazdci'!BX19</f>
        <v>0</v>
      </c>
      <c r="BY139" s="131">
        <f>'Mladí jazdci'!BY19</f>
        <v>0</v>
      </c>
      <c r="BZ139" s="131">
        <f>'Mladí jazdci'!BZ19</f>
        <v>0</v>
      </c>
      <c r="CA139" s="131">
        <f>'Mladí jazdci'!CA19</f>
        <v>0</v>
      </c>
      <c r="CB139" s="131">
        <f>'Mladí jazdci'!CB19</f>
        <v>0</v>
      </c>
      <c r="CC139" s="131">
        <f>'Mladí jazdci'!CC19</f>
        <v>0</v>
      </c>
      <c r="CD139" s="131">
        <f>'Mladí jazdci'!CD19</f>
        <v>0</v>
      </c>
      <c r="CE139" s="131">
        <f>'Mladí jazdci'!CE19</f>
        <v>0</v>
      </c>
      <c r="CF139" s="131">
        <f>'Mladí jazdci'!CF19</f>
        <v>0</v>
      </c>
      <c r="CG139" s="131">
        <f>'Mladí jazdci'!CG19</f>
        <v>0</v>
      </c>
      <c r="CH139" s="131">
        <f>'Mladí jazdci'!CH19</f>
        <v>0</v>
      </c>
      <c r="CI139" s="131">
        <f>'Mladí jazdci'!CI19</f>
        <v>0</v>
      </c>
      <c r="CJ139" s="131">
        <f>'Mladí jazdci'!CJ19</f>
        <v>0</v>
      </c>
      <c r="CK139" s="131">
        <f>'Mladí jazdci'!CK19</f>
        <v>0</v>
      </c>
      <c r="CL139" s="131">
        <f>'Mladí jazdci'!CL19</f>
        <v>0</v>
      </c>
      <c r="CM139" s="131">
        <f>'Mladí jazdci'!CM19</f>
        <v>0</v>
      </c>
      <c r="CN139" s="131">
        <f>'Mladí jazdci'!CN19</f>
        <v>0</v>
      </c>
      <c r="CO139" s="131">
        <f>'Mladí jazdci'!CO19</f>
        <v>0</v>
      </c>
      <c r="CP139" s="131">
        <f>'Mladí jazdci'!CP19</f>
        <v>0</v>
      </c>
      <c r="CQ139" s="131">
        <f>'Mladí jazdci'!CQ19</f>
        <v>0</v>
      </c>
      <c r="CR139" s="131">
        <f>'Mladí jazdci'!CR19</f>
        <v>0</v>
      </c>
      <c r="CS139" s="131">
        <f>'Mladí jazdci'!CS19</f>
        <v>0</v>
      </c>
      <c r="CT139" s="131">
        <f>'Mladí jazdci'!CT19</f>
        <v>0</v>
      </c>
      <c r="CU139" s="131">
        <f>'Mladí jazdci'!CU19</f>
        <v>0</v>
      </c>
      <c r="CV139" s="131">
        <f>'Mladí jazdci'!CV19</f>
        <v>0</v>
      </c>
      <c r="CW139" s="131">
        <f>'Mladí jazdci'!CW19</f>
        <v>0</v>
      </c>
      <c r="CX139" s="131">
        <f>'Mladí jazdci'!CX19</f>
        <v>0</v>
      </c>
      <c r="CY139" s="131">
        <f>'Mladí jazdci'!CY19</f>
        <v>0</v>
      </c>
      <c r="CZ139" s="131">
        <f>'Mladí jazdci'!CZ19</f>
        <v>0</v>
      </c>
      <c r="DA139" s="131">
        <f>'Mladí jazdci'!DA19</f>
        <v>0</v>
      </c>
      <c r="DB139" s="131">
        <f>'Mladí jazdci'!DB19</f>
        <v>0</v>
      </c>
      <c r="DC139" s="131">
        <f>'Mladí jazdci'!DC19</f>
        <v>0</v>
      </c>
      <c r="DD139" s="131">
        <f>'Mladí jazdci'!DD19</f>
        <v>0</v>
      </c>
      <c r="DE139" s="131">
        <f>'Mladí jazdci'!DE19</f>
        <v>0</v>
      </c>
      <c r="DF139" s="131">
        <f>'Mladí jazdci'!DF19</f>
        <v>0</v>
      </c>
      <c r="DG139" s="131">
        <f>'Mladí jazdci'!DG19</f>
        <v>0</v>
      </c>
      <c r="DH139" s="131">
        <f>'Mladí jazdci'!DH19</f>
        <v>0</v>
      </c>
      <c r="DI139" s="131">
        <f>'Mladí jazdci'!DI19</f>
        <v>0</v>
      </c>
      <c r="DJ139" s="131">
        <f>'Mladí jazdci'!DJ19</f>
        <v>0</v>
      </c>
      <c r="DK139" s="131">
        <f>'Mladí jazdci'!DK19</f>
        <v>0</v>
      </c>
      <c r="DL139" s="131">
        <f>'Mladí jazdci'!DL19</f>
        <v>0</v>
      </c>
      <c r="DM139" s="131">
        <f>'Mladí jazdci'!DM19</f>
        <v>0</v>
      </c>
      <c r="DN139" s="131">
        <f>'Mladí jazdci'!DN19</f>
        <v>0</v>
      </c>
      <c r="DO139" s="131">
        <f>'Mladí jazdci'!DO19</f>
        <v>0</v>
      </c>
      <c r="DP139" s="131">
        <f>'Mladí jazdci'!DP19</f>
        <v>0</v>
      </c>
      <c r="DQ139" s="131">
        <f>'Mladí jazdci'!DQ19</f>
        <v>0</v>
      </c>
      <c r="DR139" s="131">
        <f>'Mladí jazdci'!DR19</f>
        <v>0</v>
      </c>
      <c r="DS139" s="131">
        <f>'Mladí jazdci'!DS19</f>
        <v>0</v>
      </c>
      <c r="DT139" s="131">
        <f>'Mladí jazdci'!DT19</f>
        <v>0</v>
      </c>
      <c r="DU139" s="131">
        <f>'Mladí jazdci'!DU19</f>
        <v>0</v>
      </c>
      <c r="DV139" s="131">
        <f>'Mladí jazdci'!DV19</f>
        <v>0</v>
      </c>
      <c r="DW139" s="131">
        <f>'Mladí jazdci'!DW19</f>
        <v>0</v>
      </c>
      <c r="DX139" s="131">
        <f>'Mladí jazdci'!DX19</f>
        <v>0</v>
      </c>
      <c r="DY139" s="131">
        <f>'Mladí jazdci'!DY19</f>
        <v>0</v>
      </c>
      <c r="DZ139" s="131">
        <f>'Mladí jazdci'!DZ19</f>
        <v>0</v>
      </c>
      <c r="EA139" s="131">
        <f>'Mladí jazdci'!EA19</f>
        <v>0</v>
      </c>
      <c r="EB139" s="131">
        <f>'Mladí jazdci'!EB19</f>
        <v>0</v>
      </c>
      <c r="EC139" s="131">
        <f>'Mladí jazdci'!EC19</f>
        <v>0</v>
      </c>
      <c r="ED139" s="131">
        <f>'Mladí jazdci'!ED19</f>
        <v>0</v>
      </c>
      <c r="EE139" s="131">
        <f>'Mladí jazdci'!EE19</f>
        <v>0</v>
      </c>
      <c r="EF139" s="131">
        <f>'Mladí jazdci'!EF19</f>
        <v>0</v>
      </c>
      <c r="EG139" s="131">
        <f>'Mladí jazdci'!EG19</f>
        <v>0</v>
      </c>
      <c r="EH139" s="131">
        <f>'Mladí jazdci'!EH19</f>
        <v>0</v>
      </c>
      <c r="EI139" s="131">
        <f>'Mladí jazdci'!EI19</f>
        <v>0</v>
      </c>
      <c r="EJ139" s="131">
        <f>'Mladí jazdci'!EJ19</f>
        <v>0</v>
      </c>
      <c r="EK139" s="131">
        <f>'Mladí jazdci'!EK19</f>
        <v>0</v>
      </c>
      <c r="EL139" s="131">
        <f>'Mladí jazdci'!EL19</f>
        <v>0</v>
      </c>
      <c r="EM139" s="131">
        <f>'Mladí jazdci'!EM19</f>
        <v>0</v>
      </c>
      <c r="EN139" s="131">
        <f>'Mladí jazdci'!EN19</f>
        <v>0</v>
      </c>
      <c r="EO139" s="131">
        <f>'Mladí jazdci'!EO19</f>
        <v>0</v>
      </c>
      <c r="EP139" s="131">
        <f>'Mladí jazdci'!EP19</f>
        <v>0</v>
      </c>
      <c r="EQ139" s="131">
        <f>'Mladí jazdci'!EQ19</f>
        <v>0</v>
      </c>
      <c r="ER139" s="131">
        <f>'Mladí jazdci'!ER19</f>
        <v>0</v>
      </c>
      <c r="ES139" s="131">
        <f>'Mladí jazdci'!ES19</f>
        <v>0</v>
      </c>
      <c r="ET139" s="131">
        <f>'Mladí jazdci'!ET19</f>
        <v>0</v>
      </c>
      <c r="EU139" s="131">
        <f>'Mladí jazdci'!EU19</f>
        <v>0</v>
      </c>
      <c r="EV139" s="131">
        <f>'Mladí jazdci'!EV19</f>
        <v>0</v>
      </c>
      <c r="EW139" s="131">
        <f>'Mladí jazdci'!EW19</f>
        <v>0</v>
      </c>
      <c r="EX139" s="131">
        <f>'Mladí jazdci'!EX19</f>
        <v>0</v>
      </c>
      <c r="EY139" s="131">
        <f>'Mladí jazdci'!EY19</f>
        <v>0</v>
      </c>
      <c r="EZ139" s="131">
        <f>'Mladí jazdci'!EZ19</f>
        <v>0</v>
      </c>
      <c r="FA139" s="131">
        <f>'Mladí jazdci'!FA19</f>
        <v>0</v>
      </c>
      <c r="FB139" s="131">
        <f>'Mladí jazdci'!FB19</f>
        <v>0</v>
      </c>
      <c r="FC139" s="131">
        <f>'Mladí jazdci'!FC19</f>
        <v>0</v>
      </c>
      <c r="FD139" s="131">
        <f>'Mladí jazdci'!FD19</f>
        <v>0</v>
      </c>
      <c r="FE139" s="131">
        <f>'Mladí jazdci'!FE19</f>
        <v>0</v>
      </c>
      <c r="FF139" s="131">
        <f>'Mladí jazdci'!FF19</f>
        <v>0</v>
      </c>
      <c r="FG139" s="131">
        <f>'Mladí jazdci'!FG19</f>
        <v>0</v>
      </c>
      <c r="FH139" s="131">
        <f>'Mladí jazdci'!FH19</f>
        <v>0</v>
      </c>
      <c r="FI139" s="131">
        <f>'Mladí jazdci'!FI19</f>
        <v>0</v>
      </c>
      <c r="FJ139" s="131">
        <f>'Mladí jazdci'!FJ19</f>
        <v>0</v>
      </c>
      <c r="FK139" s="131">
        <f>'Mladí jazdci'!FK19</f>
        <v>0</v>
      </c>
      <c r="FL139" s="131">
        <f>'Mladí jazdci'!FL19</f>
        <v>0</v>
      </c>
      <c r="FM139" s="131">
        <f>'Mladí jazdci'!FM19</f>
        <v>0</v>
      </c>
      <c r="FN139" s="131">
        <f>'Mladí jazdci'!FN19</f>
        <v>0</v>
      </c>
      <c r="FO139" s="131">
        <f>'Mladí jazdci'!FO19</f>
        <v>0</v>
      </c>
      <c r="FP139" s="131">
        <f>'Mladí jazdci'!FP19</f>
        <v>0</v>
      </c>
      <c r="FQ139" s="131">
        <f>'Mladí jazdci'!FQ19</f>
        <v>0</v>
      </c>
      <c r="FR139" s="131">
        <f>'Mladí jazdci'!FR19</f>
        <v>0</v>
      </c>
      <c r="FS139" s="131">
        <f>'Mladí jazdci'!FS19</f>
        <v>0</v>
      </c>
      <c r="FT139" s="131">
        <f>'Mladí jazdci'!FT19</f>
        <v>0</v>
      </c>
      <c r="FU139" s="131">
        <f>'Mladí jazdci'!FU19</f>
        <v>0</v>
      </c>
      <c r="FV139" s="131">
        <f>'Mladí jazdci'!FV19</f>
        <v>0</v>
      </c>
      <c r="FW139" s="131">
        <f>'Mladí jazdci'!FW19</f>
        <v>0</v>
      </c>
      <c r="FX139" s="131">
        <f>'Mladí jazdci'!FX19</f>
        <v>0</v>
      </c>
      <c r="FY139" s="131">
        <f>'Mladí jazdci'!FY19</f>
        <v>0</v>
      </c>
      <c r="FZ139" s="131">
        <f>'Mladí jazdci'!FZ19</f>
        <v>0</v>
      </c>
      <c r="GA139" s="131">
        <f>'Mladí jazdci'!GA19</f>
        <v>0</v>
      </c>
      <c r="GB139" s="131">
        <f>'Mladí jazdci'!GB19</f>
        <v>0</v>
      </c>
      <c r="GC139" s="131">
        <f>'Mladí jazdci'!GC19</f>
        <v>0</v>
      </c>
      <c r="GD139" s="131">
        <f>'Mladí jazdci'!GD19</f>
        <v>0</v>
      </c>
      <c r="GE139" s="131">
        <f>'Mladí jazdci'!GE19</f>
        <v>0</v>
      </c>
      <c r="GF139" s="131">
        <f>'Mladí jazdci'!GF19</f>
        <v>0</v>
      </c>
      <c r="GG139" s="131">
        <f>'Mladí jazdci'!GG19</f>
        <v>0</v>
      </c>
      <c r="GH139" s="131">
        <f>'Mladí jazdci'!GH19</f>
        <v>0</v>
      </c>
      <c r="GI139" s="131">
        <f>'Mladí jazdci'!GI19</f>
        <v>0</v>
      </c>
      <c r="GJ139" s="131">
        <f>'Mladí jazdci'!GJ19</f>
        <v>0</v>
      </c>
      <c r="GK139" s="131">
        <f>'Mladí jazdci'!GK19</f>
        <v>0</v>
      </c>
      <c r="GL139" s="131">
        <f>'Mladí jazdci'!GL19</f>
        <v>0</v>
      </c>
      <c r="GM139" s="131">
        <f>'Mladí jazdci'!GM19</f>
        <v>0</v>
      </c>
      <c r="GN139" s="131">
        <f>'Mladí jazdci'!GN19</f>
        <v>0</v>
      </c>
      <c r="GO139" s="131">
        <f>'Mladí jazdci'!GO19</f>
        <v>0</v>
      </c>
      <c r="GP139" s="131">
        <f>'Mladí jazdci'!GP19</f>
        <v>0</v>
      </c>
      <c r="GQ139" s="131">
        <f>'Mladí jazdci'!GQ19</f>
        <v>0</v>
      </c>
      <c r="GR139" s="131">
        <f>'Mladí jazdci'!GR19</f>
        <v>0</v>
      </c>
      <c r="GS139" s="131">
        <f>'Mladí jazdci'!GS19</f>
        <v>0</v>
      </c>
      <c r="GT139" s="131">
        <f>'Mladí jazdci'!GT19</f>
        <v>0</v>
      </c>
      <c r="GU139" s="131">
        <f>'Mladí jazdci'!GU19</f>
        <v>0</v>
      </c>
      <c r="GV139" s="131">
        <f>'Mladí jazdci'!GV19</f>
        <v>0</v>
      </c>
      <c r="GW139" s="131">
        <f>'Mladí jazdci'!GW19</f>
        <v>0</v>
      </c>
      <c r="GX139" s="131">
        <f>'Mladí jazdci'!GX19</f>
        <v>0</v>
      </c>
      <c r="GY139" s="131">
        <f>'Mladí jazdci'!GY19</f>
        <v>0</v>
      </c>
      <c r="GZ139" s="131">
        <f>'Mladí jazdci'!GZ19</f>
        <v>0</v>
      </c>
      <c r="HA139" s="131">
        <f>'Mladí jazdci'!HA19</f>
        <v>0</v>
      </c>
      <c r="HB139" s="131">
        <f>'Mladí jazdci'!HB19</f>
        <v>0</v>
      </c>
      <c r="HC139" s="131">
        <f>'Mladí jazdci'!HC19</f>
        <v>0</v>
      </c>
      <c r="HD139" s="131">
        <f>'Mladí jazdci'!HD19</f>
        <v>0</v>
      </c>
      <c r="HE139" s="131">
        <f>'Mladí jazdci'!HE19</f>
        <v>0</v>
      </c>
      <c r="HF139" s="131">
        <f>'Mladí jazdci'!HF19</f>
        <v>0</v>
      </c>
      <c r="HG139" s="131">
        <f>'Mladí jazdci'!HG19</f>
        <v>0</v>
      </c>
      <c r="HH139" s="131">
        <f>'Mladí jazdci'!HH19</f>
        <v>0</v>
      </c>
      <c r="HI139" s="131">
        <f>'Mladí jazdci'!HI19</f>
        <v>0</v>
      </c>
      <c r="HJ139" s="131">
        <f>'Mladí jazdci'!HJ19</f>
        <v>0</v>
      </c>
      <c r="HK139" s="131">
        <f>'Mladí jazdci'!HK19</f>
        <v>0</v>
      </c>
      <c r="HL139" s="131">
        <f>'Mladí jazdci'!HL19</f>
        <v>0</v>
      </c>
      <c r="HM139" s="131">
        <f>'Mladí jazdci'!HM19</f>
        <v>0</v>
      </c>
      <c r="HN139" s="131">
        <f>'Mladí jazdci'!HN19</f>
        <v>0</v>
      </c>
      <c r="HO139" s="131">
        <f>'Mladí jazdci'!HO19</f>
        <v>0</v>
      </c>
      <c r="HP139" s="131">
        <f>'Mladí jazdci'!HP19</f>
        <v>0</v>
      </c>
      <c r="HQ139" s="131">
        <f>'Mladí jazdci'!HQ19</f>
        <v>0</v>
      </c>
      <c r="HR139" s="131">
        <f>'Mladí jazdci'!HR19</f>
        <v>0</v>
      </c>
      <c r="HS139" s="131">
        <f>'Mladí jazdci'!HS19</f>
        <v>0</v>
      </c>
      <c r="HT139" s="131">
        <f>'Mladí jazdci'!HT19</f>
        <v>0</v>
      </c>
      <c r="HU139" s="131">
        <f>'Mladí jazdci'!HU19</f>
        <v>0</v>
      </c>
      <c r="HV139" s="131">
        <f>'Mladí jazdci'!HV19</f>
        <v>0</v>
      </c>
      <c r="HW139" s="131">
        <f>'Mladí jazdci'!HW19</f>
        <v>0</v>
      </c>
      <c r="HX139" s="131">
        <f>'Mladí jazdci'!HX19</f>
        <v>0</v>
      </c>
      <c r="HY139" s="131">
        <f>'Mladí jazdci'!HY19</f>
        <v>0</v>
      </c>
      <c r="HZ139" s="131">
        <f>'Mladí jazdci'!HZ19</f>
        <v>0</v>
      </c>
      <c r="IA139" s="131">
        <f>'Mladí jazdci'!IA19</f>
        <v>0</v>
      </c>
      <c r="IB139" s="131">
        <f>'Mladí jazdci'!IB19</f>
        <v>0</v>
      </c>
      <c r="IC139" s="131">
        <f>'Mladí jazdci'!IC19</f>
        <v>0</v>
      </c>
      <c r="ID139" s="131">
        <f>'Mladí jazdci'!ID19</f>
        <v>0</v>
      </c>
      <c r="IE139" s="131">
        <f>'Mladí jazdci'!IE19</f>
        <v>0</v>
      </c>
      <c r="IF139" s="131">
        <f>'Mladí jazdci'!IF19</f>
        <v>0</v>
      </c>
      <c r="IG139" s="131">
        <f>'Mladí jazdci'!IG19</f>
        <v>0</v>
      </c>
      <c r="IH139" s="131">
        <f>'Mladí jazdci'!IH19</f>
        <v>0</v>
      </c>
      <c r="II139" s="131">
        <f>'Mladí jazdci'!II19</f>
        <v>0</v>
      </c>
      <c r="IJ139" s="131">
        <f>'Mladí jazdci'!IJ19</f>
        <v>0</v>
      </c>
      <c r="IK139" s="131">
        <f>'Mladí jazdci'!IK19</f>
        <v>0</v>
      </c>
      <c r="IL139" s="131">
        <f>'Mladí jazdci'!IL19</f>
        <v>0</v>
      </c>
      <c r="IM139" s="131">
        <f>'Mladí jazdci'!IM19</f>
        <v>0</v>
      </c>
      <c r="IN139" s="131">
        <f>'Mladí jazdci'!IN19</f>
        <v>0</v>
      </c>
      <c r="IO139" s="131">
        <f>'Mladí jazdci'!IO19</f>
        <v>0</v>
      </c>
      <c r="IP139" s="131">
        <f>'Mladí jazdci'!IP19</f>
        <v>0</v>
      </c>
      <c r="IQ139" s="131">
        <f>'Mladí jazdci'!IQ19</f>
        <v>0</v>
      </c>
      <c r="IR139" s="131">
        <f>'Mladí jazdci'!IR19</f>
        <v>0</v>
      </c>
      <c r="IS139" s="131">
        <f>'Mladí jazdci'!IS19</f>
        <v>0</v>
      </c>
      <c r="IT139" s="131">
        <f>'Mladí jazdci'!IT19</f>
        <v>0</v>
      </c>
      <c r="IU139" s="131">
        <f>'Mladí jazdci'!IU19</f>
        <v>0</v>
      </c>
      <c r="IV139" s="131">
        <f>'Mladí jazdci'!IV19</f>
        <v>0</v>
      </c>
      <c r="IW139" s="131">
        <f>'Mladí jazdci'!IW19</f>
        <v>0</v>
      </c>
      <c r="IX139" s="131">
        <f>'Mladí jazdci'!IX19</f>
        <v>0</v>
      </c>
      <c r="IY139" s="131">
        <f>'Mladí jazdci'!IY19</f>
        <v>0</v>
      </c>
      <c r="IZ139" s="131">
        <f>'Mladí jazdci'!IZ19</f>
        <v>0</v>
      </c>
      <c r="JA139" s="131">
        <f>'Mladí jazdci'!JA19</f>
        <v>0</v>
      </c>
      <c r="JB139" s="131">
        <f>'Mladí jazdci'!JB19</f>
        <v>0</v>
      </c>
      <c r="JC139" s="131">
        <f>'Mladí jazdci'!JC19</f>
        <v>0</v>
      </c>
      <c r="JD139" s="131">
        <f>'Mladí jazdci'!JD19</f>
        <v>0</v>
      </c>
      <c r="JE139" s="131">
        <f>'Mladí jazdci'!JE19</f>
        <v>0</v>
      </c>
      <c r="JF139" s="131">
        <f>'Mladí jazdci'!JF19</f>
        <v>0</v>
      </c>
      <c r="JG139" s="131">
        <f>'Mladí jazdci'!JG19</f>
        <v>0</v>
      </c>
      <c r="JH139" s="131">
        <f>'Mladí jazdci'!JH19</f>
        <v>0</v>
      </c>
      <c r="JI139" s="131">
        <f>'Mladí jazdci'!JI19</f>
        <v>0</v>
      </c>
      <c r="JJ139" s="131">
        <f>'Mladí jazdci'!JJ19</f>
        <v>0</v>
      </c>
      <c r="JK139" s="131">
        <f>'Mladí jazdci'!JK19</f>
        <v>0</v>
      </c>
      <c r="JL139" s="131">
        <f>'Mladí jazdci'!JL19</f>
        <v>0</v>
      </c>
      <c r="JM139" s="131">
        <f>'Mladí jazdci'!JM19</f>
        <v>0</v>
      </c>
      <c r="JN139" s="131">
        <f>'Mladí jazdci'!JN19</f>
        <v>0</v>
      </c>
      <c r="JO139" s="131">
        <f>'Mladí jazdci'!JO19</f>
        <v>0</v>
      </c>
      <c r="JP139" s="131">
        <f>'Mladí jazdci'!JP19</f>
        <v>0</v>
      </c>
      <c r="JQ139" s="131">
        <f>'Mladí jazdci'!JQ19</f>
        <v>0</v>
      </c>
      <c r="JR139" s="131">
        <f>'Mladí jazdci'!JR19</f>
        <v>0</v>
      </c>
      <c r="JS139" s="131">
        <f>'Mladí jazdci'!JS19</f>
        <v>0</v>
      </c>
      <c r="JT139" s="131">
        <f>'Mladí jazdci'!JT19</f>
        <v>0</v>
      </c>
      <c r="JU139" s="131">
        <f>'Mladí jazdci'!JU19</f>
        <v>0</v>
      </c>
      <c r="JV139" s="131">
        <f>'Mladí jazdci'!JV19</f>
        <v>0</v>
      </c>
      <c r="JW139" s="131">
        <f>'Mladí jazdci'!JW19</f>
        <v>0</v>
      </c>
      <c r="JX139" s="131">
        <f>'Mladí jazdci'!JX19</f>
        <v>0</v>
      </c>
      <c r="JY139" s="131">
        <f>'Mladí jazdci'!JY19</f>
        <v>0</v>
      </c>
      <c r="JZ139" s="131">
        <f>'Mladí jazdci'!JZ19</f>
        <v>0</v>
      </c>
      <c r="KA139" s="131">
        <f>'Mladí jazdci'!KA19</f>
        <v>0</v>
      </c>
      <c r="KB139" s="131">
        <f>'Mladí jazdci'!KB19</f>
        <v>0</v>
      </c>
      <c r="KC139" s="131">
        <f>'Mladí jazdci'!KC19</f>
        <v>0</v>
      </c>
      <c r="KD139" s="131">
        <f>'Mladí jazdci'!KD19</f>
        <v>0</v>
      </c>
      <c r="KE139" s="131">
        <f>'Mladí jazdci'!KE19</f>
        <v>0</v>
      </c>
      <c r="KF139" s="131">
        <f>'Mladí jazdci'!KF19</f>
        <v>0</v>
      </c>
      <c r="KG139" s="131">
        <f>'Mladí jazdci'!KG19</f>
        <v>0</v>
      </c>
      <c r="KH139" s="131">
        <f>'Mladí jazdci'!KH19</f>
        <v>0</v>
      </c>
      <c r="KI139" s="131">
        <f>'Mladí jazdci'!KI19</f>
        <v>0</v>
      </c>
      <c r="KJ139" s="131">
        <f>'Mladí jazdci'!KJ19</f>
        <v>0</v>
      </c>
      <c r="KK139" s="131">
        <f>'Mladí jazdci'!KK19</f>
        <v>0</v>
      </c>
      <c r="KL139" s="131">
        <f>'Mladí jazdci'!KL19</f>
        <v>0</v>
      </c>
      <c r="KM139" s="131">
        <f>'Mladí jazdci'!KM19</f>
        <v>0</v>
      </c>
      <c r="KN139" s="131">
        <f>'Mladí jazdci'!KN19</f>
        <v>0</v>
      </c>
      <c r="KO139" s="131" t="str">
        <f>'Mladí jazdci'!KO19</f>
        <v>x</v>
      </c>
      <c r="KP139" s="131">
        <f>'Mladí jazdci'!KP19</f>
        <v>0</v>
      </c>
      <c r="KQ139" s="131">
        <f>'Mladí jazdci'!KQ19</f>
        <v>0</v>
      </c>
      <c r="KR139" s="131">
        <f>'Mladí jazdci'!KR19</f>
        <v>0</v>
      </c>
      <c r="KS139" s="131">
        <f>'Mladí jazdci'!KS19</f>
        <v>0</v>
      </c>
      <c r="KT139" s="131">
        <f>'Mladí jazdci'!KT19</f>
        <v>0</v>
      </c>
      <c r="KU139" s="131">
        <f>'Mladí jazdci'!KU19</f>
        <v>0</v>
      </c>
      <c r="KV139" s="131">
        <f>'Mladí jazdci'!KV19</f>
        <v>2</v>
      </c>
      <c r="KW139" s="131">
        <f>'Mladí jazdci'!KW19</f>
        <v>0</v>
      </c>
      <c r="KX139" s="131">
        <f>'Mladí jazdci'!KX19</f>
        <v>0</v>
      </c>
      <c r="KY139" s="131">
        <f>'Mladí jazdci'!KY19</f>
        <v>0</v>
      </c>
      <c r="KZ139" s="131">
        <f>'Mladí jazdci'!KZ19</f>
        <v>0</v>
      </c>
      <c r="LA139" s="131">
        <f>'Mladí jazdci'!LA19</f>
        <v>0</v>
      </c>
      <c r="LB139" s="131">
        <f>'Mladí jazdci'!LB19</f>
        <v>0</v>
      </c>
      <c r="LC139" s="131">
        <f>'Mladí jazdci'!LC19</f>
        <v>0</v>
      </c>
      <c r="LD139" s="131">
        <f>'Mladí jazdci'!LD19</f>
        <v>0</v>
      </c>
      <c r="LE139" s="131">
        <f>'Mladí jazdci'!LE19</f>
        <v>0</v>
      </c>
      <c r="LF139" s="131">
        <f>'Mladí jazdci'!LF19</f>
        <v>0</v>
      </c>
      <c r="LG139" s="131">
        <f>'Mladí jazdci'!LG19</f>
        <v>0</v>
      </c>
      <c r="LH139" s="131">
        <f>'Mladí jazdci'!LH19</f>
        <v>0</v>
      </c>
      <c r="LI139" s="131">
        <f>'Mladí jazdci'!LI19</f>
        <v>0</v>
      </c>
      <c r="LJ139" s="131">
        <f>'Mladí jazdci'!LJ19</f>
        <v>0</v>
      </c>
      <c r="LK139" s="131">
        <f>'Mladí jazdci'!LK19</f>
        <v>0</v>
      </c>
      <c r="LL139" s="131">
        <f>'Mladí jazdci'!LL19</f>
        <v>0</v>
      </c>
      <c r="LM139" s="131">
        <f>'Mladí jazdci'!LM19</f>
        <v>0</v>
      </c>
      <c r="LN139" s="131">
        <f>'Mladí jazdci'!LN19</f>
        <v>0</v>
      </c>
      <c r="LO139" s="131">
        <f>'Mladí jazdci'!LO19</f>
        <v>0</v>
      </c>
      <c r="LP139" s="131">
        <f>'Mladí jazdci'!LP19</f>
        <v>0</v>
      </c>
      <c r="LQ139" s="131">
        <f>'Mladí jazdci'!LQ19</f>
        <v>0</v>
      </c>
      <c r="LR139" s="131">
        <f>'Mladí jazdci'!LR19</f>
        <v>0</v>
      </c>
      <c r="LS139" s="131">
        <f>'Mladí jazdci'!LS19</f>
        <v>0</v>
      </c>
      <c r="LT139" s="131">
        <f>'Mladí jazdci'!LT19</f>
        <v>0</v>
      </c>
      <c r="LU139" s="131">
        <f>'Mladí jazdci'!LU19</f>
        <v>0</v>
      </c>
      <c r="LV139" s="131">
        <f>'Mladí jazdci'!LV19</f>
        <v>0</v>
      </c>
      <c r="LW139" s="131">
        <f>'Mladí jazdci'!LW19</f>
        <v>0</v>
      </c>
      <c r="LX139" s="131">
        <f>'Mladí jazdci'!LX19</f>
        <v>0</v>
      </c>
      <c r="LY139" s="131">
        <f>'Mladí jazdci'!LY19</f>
        <v>0</v>
      </c>
      <c r="LZ139" s="131">
        <f>'Mladí jazdci'!LZ19</f>
        <v>0</v>
      </c>
      <c r="MA139" s="131">
        <f>'Mladí jazdci'!MA19</f>
        <v>0</v>
      </c>
      <c r="MB139" s="131">
        <f>'Mladí jazdci'!MB19</f>
        <v>0</v>
      </c>
      <c r="MC139" s="131">
        <f>'Mladí jazdci'!MC19</f>
        <v>0</v>
      </c>
      <c r="MD139" s="131">
        <f>'Mladí jazdci'!MD19</f>
        <v>0</v>
      </c>
      <c r="ME139" s="131">
        <f>'Mladí jazdci'!ME19</f>
        <v>0</v>
      </c>
    </row>
    <row r="140" spans="1:343" s="1" customFormat="1" ht="19.149999999999999" customHeight="1" x14ac:dyDescent="0.2">
      <c r="A140" s="12">
        <v>116</v>
      </c>
      <c r="B140" s="11" t="s">
        <v>185</v>
      </c>
      <c r="C140" s="1">
        <v>10631</v>
      </c>
      <c r="D140" s="1">
        <v>2013</v>
      </c>
      <c r="E140" s="4" t="s">
        <v>184</v>
      </c>
      <c r="F140" s="1">
        <v>8610</v>
      </c>
      <c r="G140" s="9" t="s">
        <v>220</v>
      </c>
      <c r="H140" s="4" t="s">
        <v>83</v>
      </c>
      <c r="I140" s="1">
        <f t="shared" si="12"/>
        <v>1</v>
      </c>
      <c r="J140" s="12">
        <f>SUM(I140:I141)</f>
        <v>2</v>
      </c>
      <c r="K140" s="131">
        <f>Juniori!K35</f>
        <v>0</v>
      </c>
      <c r="L140" s="131">
        <f>Juniori!L35</f>
        <v>0</v>
      </c>
      <c r="M140" s="131">
        <f>Juniori!M35</f>
        <v>0</v>
      </c>
      <c r="N140" s="131">
        <f>Juniori!N35</f>
        <v>0</v>
      </c>
      <c r="O140" s="131">
        <f>Juniori!O35</f>
        <v>0</v>
      </c>
      <c r="P140" s="131">
        <f>Juniori!P35</f>
        <v>0</v>
      </c>
      <c r="Q140" s="131">
        <f>Juniori!Q35</f>
        <v>0</v>
      </c>
      <c r="R140" s="131">
        <f>Juniori!R35</f>
        <v>0</v>
      </c>
      <c r="S140" s="131">
        <f>Juniori!S35</f>
        <v>0</v>
      </c>
      <c r="T140" s="131">
        <f>Juniori!T35</f>
        <v>0</v>
      </c>
      <c r="U140" s="131">
        <f>Juniori!U35</f>
        <v>0</v>
      </c>
      <c r="V140" s="131">
        <f>Juniori!V35</f>
        <v>0</v>
      </c>
      <c r="W140" s="131">
        <f>Juniori!W35</f>
        <v>0</v>
      </c>
      <c r="X140" s="131">
        <f>Juniori!X35</f>
        <v>0</v>
      </c>
      <c r="Y140" s="131">
        <f>Juniori!Y35</f>
        <v>0</v>
      </c>
      <c r="Z140" s="131">
        <f>Juniori!Z35</f>
        <v>0</v>
      </c>
      <c r="AA140" s="131">
        <f>Juniori!AA35</f>
        <v>0</v>
      </c>
      <c r="AB140" s="131">
        <f>Juniori!AB35</f>
        <v>0</v>
      </c>
      <c r="AC140" s="131">
        <f>Juniori!AC35</f>
        <v>0</v>
      </c>
      <c r="AD140" s="131">
        <f>Juniori!AD35</f>
        <v>0</v>
      </c>
      <c r="AE140" s="131">
        <f>Juniori!AE35</f>
        <v>0</v>
      </c>
      <c r="AF140" s="131">
        <f>Juniori!AF35</f>
        <v>0</v>
      </c>
      <c r="AG140" s="131">
        <f>Juniori!AG35</f>
        <v>0</v>
      </c>
      <c r="AH140" s="131">
        <f>Juniori!AH35</f>
        <v>0</v>
      </c>
      <c r="AI140" s="131" t="str">
        <f>Juniori!AI35</f>
        <v>x</v>
      </c>
      <c r="AJ140" s="131">
        <f>Juniori!AJ35</f>
        <v>0</v>
      </c>
      <c r="AK140" s="131" t="str">
        <f>Juniori!AK35</f>
        <v>x</v>
      </c>
      <c r="AL140" s="131">
        <f>Juniori!AL35</f>
        <v>0</v>
      </c>
      <c r="AM140" s="131">
        <f>Juniori!AM35</f>
        <v>0</v>
      </c>
      <c r="AN140" s="131">
        <f>Juniori!AN35</f>
        <v>0</v>
      </c>
      <c r="AO140" s="131">
        <f>Juniori!AO35</f>
        <v>0</v>
      </c>
      <c r="AP140" s="131">
        <f>Juniori!AP35</f>
        <v>0</v>
      </c>
      <c r="AQ140" s="131">
        <f>Juniori!AQ35</f>
        <v>0</v>
      </c>
      <c r="AR140" s="131">
        <f>Juniori!AR35</f>
        <v>0</v>
      </c>
      <c r="AS140" s="131">
        <f>Juniori!AS35</f>
        <v>0</v>
      </c>
      <c r="AT140" s="131">
        <f>Juniori!AT35</f>
        <v>0</v>
      </c>
      <c r="AU140" s="131">
        <f>Juniori!AU35</f>
        <v>0</v>
      </c>
      <c r="AV140" s="131">
        <f>Juniori!AV35</f>
        <v>0</v>
      </c>
      <c r="AW140" s="131">
        <f>Juniori!AW35</f>
        <v>0</v>
      </c>
      <c r="AX140" s="131">
        <f>Juniori!AX35</f>
        <v>0</v>
      </c>
      <c r="AY140" s="131">
        <f>Juniori!AY35</f>
        <v>0</v>
      </c>
      <c r="AZ140" s="131">
        <f>Juniori!AZ35</f>
        <v>0</v>
      </c>
      <c r="BA140" s="131">
        <f>Juniori!BA35</f>
        <v>0</v>
      </c>
      <c r="BB140" s="131">
        <f>Juniori!BB35</f>
        <v>0</v>
      </c>
      <c r="BC140" s="131">
        <f>Juniori!BC35</f>
        <v>0</v>
      </c>
      <c r="BD140" s="131">
        <f>Juniori!BD35</f>
        <v>0</v>
      </c>
      <c r="BE140" s="131">
        <f>Juniori!BE35</f>
        <v>0</v>
      </c>
      <c r="BF140" s="131">
        <f>Juniori!BF35</f>
        <v>0</v>
      </c>
      <c r="BG140" s="131">
        <f>Juniori!BG35</f>
        <v>0</v>
      </c>
      <c r="BH140" s="131">
        <f>Juniori!BH35</f>
        <v>0</v>
      </c>
      <c r="BI140" s="131" t="str">
        <f>Juniori!BI35</f>
        <v>x</v>
      </c>
      <c r="BJ140" s="131">
        <f>Juniori!BJ35</f>
        <v>0</v>
      </c>
      <c r="BK140" s="131">
        <f>Juniori!BK35</f>
        <v>1</v>
      </c>
      <c r="BL140" s="131">
        <f>Juniori!BL35</f>
        <v>0</v>
      </c>
      <c r="BM140" s="131">
        <f>Juniori!BM35</f>
        <v>0</v>
      </c>
      <c r="BN140" s="131">
        <f>Juniori!BN35</f>
        <v>0</v>
      </c>
      <c r="BO140" s="131">
        <f>Juniori!BO35</f>
        <v>0</v>
      </c>
      <c r="BP140" s="131">
        <f>Juniori!BP35</f>
        <v>0</v>
      </c>
      <c r="BQ140" s="131">
        <f>Juniori!BQ35</f>
        <v>0</v>
      </c>
      <c r="BR140" s="131">
        <f>Juniori!BR35</f>
        <v>0</v>
      </c>
      <c r="BS140" s="131">
        <f>Juniori!BS35</f>
        <v>0</v>
      </c>
      <c r="BT140" s="131">
        <f>Juniori!BT35</f>
        <v>0</v>
      </c>
      <c r="BU140" s="131">
        <f>Juniori!BU35</f>
        <v>0</v>
      </c>
      <c r="BV140" s="131">
        <f>Juniori!BV35</f>
        <v>0</v>
      </c>
      <c r="BW140" s="131">
        <f>Juniori!BW35</f>
        <v>0</v>
      </c>
      <c r="BX140" s="131">
        <f>Juniori!BX35</f>
        <v>0</v>
      </c>
      <c r="BY140" s="131">
        <f>Juniori!BY35</f>
        <v>0</v>
      </c>
      <c r="BZ140" s="131">
        <f>Juniori!BZ35</f>
        <v>0</v>
      </c>
      <c r="CA140" s="131">
        <f>Juniori!CA35</f>
        <v>0</v>
      </c>
      <c r="CB140" s="131">
        <f>Juniori!CB35</f>
        <v>0</v>
      </c>
      <c r="CC140" s="131">
        <f>Juniori!CC35</f>
        <v>0</v>
      </c>
      <c r="CD140" s="131">
        <f>Juniori!CD35</f>
        <v>0</v>
      </c>
      <c r="CE140" s="131">
        <f>Juniori!CE35</f>
        <v>0</v>
      </c>
      <c r="CF140" s="131">
        <f>Juniori!CF35</f>
        <v>0</v>
      </c>
      <c r="CG140" s="131">
        <f>Juniori!CG35</f>
        <v>0</v>
      </c>
      <c r="CH140" s="131">
        <f>Juniori!CH35</f>
        <v>0</v>
      </c>
      <c r="CI140" s="131">
        <f>Juniori!CI35</f>
        <v>0</v>
      </c>
      <c r="CJ140" s="131">
        <f>Juniori!CJ35</f>
        <v>0</v>
      </c>
      <c r="CK140" s="131">
        <f>Juniori!CK35</f>
        <v>0</v>
      </c>
      <c r="CL140" s="131">
        <f>Juniori!CL35</f>
        <v>0</v>
      </c>
      <c r="CM140" s="131">
        <f>Juniori!CM35</f>
        <v>0</v>
      </c>
      <c r="CN140" s="131">
        <f>Juniori!CN35</f>
        <v>0</v>
      </c>
      <c r="CO140" s="131">
        <f>Juniori!CO35</f>
        <v>0</v>
      </c>
      <c r="CP140" s="131">
        <f>Juniori!CP35</f>
        <v>0</v>
      </c>
      <c r="CQ140" s="131">
        <f>Juniori!CQ35</f>
        <v>0</v>
      </c>
      <c r="CR140" s="131">
        <f>Juniori!CR35</f>
        <v>0</v>
      </c>
      <c r="CS140" s="131">
        <f>Juniori!CS35</f>
        <v>0</v>
      </c>
      <c r="CT140" s="131">
        <f>Juniori!CT35</f>
        <v>0</v>
      </c>
      <c r="CU140" s="131">
        <f>Juniori!CU35</f>
        <v>0</v>
      </c>
      <c r="CV140" s="131">
        <f>Juniori!CV35</f>
        <v>0</v>
      </c>
      <c r="CW140" s="131">
        <f>Juniori!CW35</f>
        <v>0</v>
      </c>
      <c r="CX140" s="131">
        <f>Juniori!CX35</f>
        <v>0</v>
      </c>
      <c r="CY140" s="131">
        <f>Juniori!CY35</f>
        <v>0</v>
      </c>
      <c r="CZ140" s="131">
        <f>Juniori!CZ35</f>
        <v>0</v>
      </c>
      <c r="DA140" s="131">
        <f>Juniori!DA35</f>
        <v>0</v>
      </c>
      <c r="DB140" s="131">
        <f>Juniori!DB35</f>
        <v>0</v>
      </c>
      <c r="DC140" s="131">
        <f>Juniori!DC35</f>
        <v>0</v>
      </c>
      <c r="DD140" s="131">
        <f>Juniori!DD35</f>
        <v>0</v>
      </c>
      <c r="DE140" s="131">
        <f>Juniori!DE35</f>
        <v>0</v>
      </c>
      <c r="DF140" s="131">
        <f>Juniori!DF35</f>
        <v>0</v>
      </c>
      <c r="DG140" s="131">
        <f>Juniori!DG35</f>
        <v>0</v>
      </c>
      <c r="DH140" s="131">
        <f>Juniori!DH35</f>
        <v>0</v>
      </c>
      <c r="DI140" s="131">
        <f>Juniori!DI35</f>
        <v>0</v>
      </c>
      <c r="DJ140" s="131">
        <f>Juniori!DJ35</f>
        <v>0</v>
      </c>
      <c r="DK140" s="131">
        <f>Juniori!DK35</f>
        <v>0</v>
      </c>
      <c r="DL140" s="131">
        <f>Juniori!DL35</f>
        <v>0</v>
      </c>
      <c r="DM140" s="131">
        <f>Juniori!DM35</f>
        <v>0</v>
      </c>
      <c r="DN140" s="131">
        <f>Juniori!DN35</f>
        <v>0</v>
      </c>
      <c r="DO140" s="131">
        <f>Juniori!DO35</f>
        <v>0</v>
      </c>
      <c r="DP140" s="131">
        <f>Juniori!DP35</f>
        <v>0</v>
      </c>
      <c r="DQ140" s="131">
        <f>Juniori!DQ35</f>
        <v>0</v>
      </c>
      <c r="DR140" s="131">
        <f>Juniori!DR35</f>
        <v>0</v>
      </c>
      <c r="DS140" s="131">
        <f>Juniori!DS35</f>
        <v>0</v>
      </c>
      <c r="DT140" s="131">
        <f>Juniori!DT35</f>
        <v>0</v>
      </c>
      <c r="DU140" s="131">
        <f>Juniori!DU35</f>
        <v>0</v>
      </c>
      <c r="DV140" s="131">
        <f>Juniori!DV35</f>
        <v>0</v>
      </c>
      <c r="DW140" s="131">
        <f>Juniori!DW35</f>
        <v>0</v>
      </c>
      <c r="DX140" s="131">
        <f>Juniori!DX35</f>
        <v>0</v>
      </c>
      <c r="DY140" s="131">
        <f>Juniori!DY35</f>
        <v>0</v>
      </c>
      <c r="DZ140" s="131">
        <f>Juniori!DZ35</f>
        <v>0</v>
      </c>
      <c r="EA140" s="131">
        <f>Juniori!EA35</f>
        <v>0</v>
      </c>
      <c r="EB140" s="131">
        <f>Juniori!EB35</f>
        <v>0</v>
      </c>
      <c r="EC140" s="131">
        <f>Juniori!EC35</f>
        <v>0</v>
      </c>
      <c r="ED140" s="131">
        <f>Juniori!ED35</f>
        <v>0</v>
      </c>
      <c r="EE140" s="131">
        <f>Juniori!EE35</f>
        <v>0</v>
      </c>
      <c r="EF140" s="131">
        <f>Juniori!EF35</f>
        <v>0</v>
      </c>
      <c r="EG140" s="131">
        <f>Juniori!EG35</f>
        <v>0</v>
      </c>
      <c r="EH140" s="131">
        <f>Juniori!EH35</f>
        <v>0</v>
      </c>
      <c r="EI140" s="131">
        <f>Juniori!EI35</f>
        <v>0</v>
      </c>
      <c r="EJ140" s="131">
        <f>Juniori!EJ35</f>
        <v>0</v>
      </c>
      <c r="EK140" s="131">
        <f>Juniori!EK35</f>
        <v>0</v>
      </c>
      <c r="EL140" s="131">
        <f>Juniori!EL35</f>
        <v>0</v>
      </c>
      <c r="EM140" s="131">
        <f>Juniori!EM35</f>
        <v>0</v>
      </c>
      <c r="EN140" s="131">
        <f>Juniori!EN35</f>
        <v>0</v>
      </c>
      <c r="EO140" s="131">
        <f>Juniori!EO35</f>
        <v>0</v>
      </c>
      <c r="EP140" s="131">
        <f>Juniori!EP35</f>
        <v>0</v>
      </c>
      <c r="EQ140" s="131">
        <f>Juniori!EQ35</f>
        <v>0</v>
      </c>
      <c r="ER140" s="131">
        <f>Juniori!ER35</f>
        <v>0</v>
      </c>
      <c r="ES140" s="131">
        <f>Juniori!ES35</f>
        <v>0</v>
      </c>
      <c r="ET140" s="131">
        <f>Juniori!ET35</f>
        <v>0</v>
      </c>
      <c r="EU140" s="131">
        <f>Juniori!EU35</f>
        <v>0</v>
      </c>
      <c r="EV140" s="131">
        <f>Juniori!EV35</f>
        <v>0</v>
      </c>
      <c r="EW140" s="131">
        <f>Juniori!EW35</f>
        <v>0</v>
      </c>
      <c r="EX140" s="131">
        <f>Juniori!EX35</f>
        <v>0</v>
      </c>
      <c r="EY140" s="131">
        <f>Juniori!EY35</f>
        <v>0</v>
      </c>
      <c r="EZ140" s="131">
        <f>Juniori!EZ35</f>
        <v>0</v>
      </c>
      <c r="FA140" s="131">
        <f>Juniori!FA35</f>
        <v>0</v>
      </c>
      <c r="FB140" s="131">
        <f>Juniori!FB35</f>
        <v>0</v>
      </c>
      <c r="FC140" s="131">
        <f>Juniori!FC35</f>
        <v>0</v>
      </c>
      <c r="FD140" s="131">
        <f>Juniori!FD35</f>
        <v>0</v>
      </c>
      <c r="FE140" s="131">
        <f>Juniori!FE35</f>
        <v>0</v>
      </c>
      <c r="FF140" s="131">
        <f>Juniori!FF35</f>
        <v>0</v>
      </c>
      <c r="FG140" s="131">
        <f>Juniori!FG35</f>
        <v>0</v>
      </c>
      <c r="FH140" s="131">
        <f>Juniori!FH35</f>
        <v>0</v>
      </c>
      <c r="FI140" s="131">
        <f>Juniori!FI35</f>
        <v>0</v>
      </c>
      <c r="FJ140" s="131">
        <f>Juniori!FJ35</f>
        <v>0</v>
      </c>
      <c r="FK140" s="131">
        <f>Juniori!FK35</f>
        <v>0</v>
      </c>
      <c r="FL140" s="131">
        <f>Juniori!FL35</f>
        <v>0</v>
      </c>
      <c r="FM140" s="131">
        <f>Juniori!FM35</f>
        <v>0</v>
      </c>
      <c r="FN140" s="131">
        <f>Juniori!FN35</f>
        <v>0</v>
      </c>
      <c r="FO140" s="131">
        <f>Juniori!FO35</f>
        <v>0</v>
      </c>
      <c r="FP140" s="131">
        <f>Juniori!FP35</f>
        <v>0</v>
      </c>
      <c r="FQ140" s="131">
        <f>Juniori!FQ35</f>
        <v>0</v>
      </c>
      <c r="FR140" s="131">
        <f>Juniori!FR35</f>
        <v>0</v>
      </c>
      <c r="FS140" s="131">
        <f>Juniori!FS35</f>
        <v>0</v>
      </c>
      <c r="FT140" s="131">
        <f>Juniori!FT35</f>
        <v>0</v>
      </c>
      <c r="FU140" s="131">
        <f>Juniori!FU35</f>
        <v>0</v>
      </c>
      <c r="FV140" s="131">
        <f>Juniori!FV35</f>
        <v>0</v>
      </c>
      <c r="FW140" s="131">
        <f>Juniori!FW35</f>
        <v>0</v>
      </c>
      <c r="FX140" s="131">
        <f>Juniori!FX35</f>
        <v>0</v>
      </c>
      <c r="FY140" s="131">
        <f>Juniori!FY35</f>
        <v>0</v>
      </c>
      <c r="FZ140" s="131">
        <f>Juniori!FZ35</f>
        <v>0</v>
      </c>
      <c r="GA140" s="131">
        <f>Juniori!GA35</f>
        <v>0</v>
      </c>
      <c r="GB140" s="131">
        <f>Juniori!GB35</f>
        <v>0</v>
      </c>
      <c r="GC140" s="131">
        <f>Juniori!GC35</f>
        <v>0</v>
      </c>
      <c r="GD140" s="131">
        <f>Juniori!GD35</f>
        <v>0</v>
      </c>
      <c r="GE140" s="131">
        <f>Juniori!GE35</f>
        <v>0</v>
      </c>
      <c r="GF140" s="131">
        <f>Juniori!GF35</f>
        <v>0</v>
      </c>
      <c r="GG140" s="131">
        <f>Juniori!GG35</f>
        <v>0</v>
      </c>
      <c r="GH140" s="131">
        <f>Juniori!GH35</f>
        <v>0</v>
      </c>
      <c r="GI140" s="131">
        <f>Juniori!GI35</f>
        <v>0</v>
      </c>
      <c r="GJ140" s="131">
        <f>Juniori!GJ35</f>
        <v>0</v>
      </c>
      <c r="GK140" s="131">
        <f>Juniori!GK35</f>
        <v>0</v>
      </c>
      <c r="GL140" s="131">
        <f>Juniori!GL35</f>
        <v>0</v>
      </c>
      <c r="GM140" s="131">
        <f>Juniori!GM35</f>
        <v>0</v>
      </c>
      <c r="GN140" s="131">
        <f>Juniori!GN35</f>
        <v>0</v>
      </c>
      <c r="GO140" s="131">
        <f>Juniori!GO35</f>
        <v>0</v>
      </c>
      <c r="GP140" s="131">
        <f>Juniori!GP35</f>
        <v>0</v>
      </c>
      <c r="GQ140" s="131">
        <f>Juniori!GQ35</f>
        <v>0</v>
      </c>
      <c r="GR140" s="131">
        <f>Juniori!GR35</f>
        <v>0</v>
      </c>
      <c r="GS140" s="131">
        <f>Juniori!GS35</f>
        <v>0</v>
      </c>
      <c r="GT140" s="131">
        <f>Juniori!GT35</f>
        <v>0</v>
      </c>
      <c r="GU140" s="131">
        <f>Juniori!GU35</f>
        <v>0</v>
      </c>
      <c r="GV140" s="131">
        <f>Juniori!GV35</f>
        <v>0</v>
      </c>
      <c r="GW140" s="131">
        <f>Juniori!GW35</f>
        <v>0</v>
      </c>
      <c r="GX140" s="131">
        <f>Juniori!GX35</f>
        <v>0</v>
      </c>
      <c r="GY140" s="131">
        <f>Juniori!GY35</f>
        <v>0</v>
      </c>
      <c r="GZ140" s="131">
        <f>Juniori!GZ35</f>
        <v>0</v>
      </c>
      <c r="HA140" s="131">
        <f>Juniori!HA35</f>
        <v>0</v>
      </c>
      <c r="HB140" s="131">
        <f>Juniori!HB35</f>
        <v>0</v>
      </c>
      <c r="HC140" s="131">
        <f>Juniori!HC35</f>
        <v>0</v>
      </c>
      <c r="HD140" s="131">
        <f>Juniori!HD35</f>
        <v>0</v>
      </c>
      <c r="HE140" s="131">
        <f>Juniori!HE35</f>
        <v>0</v>
      </c>
      <c r="HF140" s="131">
        <f>Juniori!HF35</f>
        <v>0</v>
      </c>
      <c r="HG140" s="131">
        <f>Juniori!HG35</f>
        <v>0</v>
      </c>
      <c r="HH140" s="131">
        <f>Juniori!HH35</f>
        <v>0</v>
      </c>
      <c r="HI140" s="131">
        <f>Juniori!HI35</f>
        <v>0</v>
      </c>
      <c r="HJ140" s="131">
        <f>Juniori!HJ35</f>
        <v>0</v>
      </c>
      <c r="HK140" s="131">
        <f>Juniori!HK35</f>
        <v>0</v>
      </c>
      <c r="HL140" s="131">
        <f>Juniori!HL35</f>
        <v>0</v>
      </c>
      <c r="HM140" s="131">
        <f>Juniori!HM35</f>
        <v>0</v>
      </c>
      <c r="HN140" s="131">
        <f>Juniori!HN35</f>
        <v>0</v>
      </c>
      <c r="HO140" s="131">
        <f>Juniori!HO35</f>
        <v>0</v>
      </c>
      <c r="HP140" s="131">
        <f>Juniori!HP35</f>
        <v>0</v>
      </c>
      <c r="HQ140" s="131">
        <f>Juniori!HQ35</f>
        <v>0</v>
      </c>
      <c r="HR140" s="131">
        <f>Juniori!HR35</f>
        <v>0</v>
      </c>
      <c r="HS140" s="131">
        <f>Juniori!HS35</f>
        <v>0</v>
      </c>
      <c r="HT140" s="131">
        <f>Juniori!HT35</f>
        <v>0</v>
      </c>
      <c r="HU140" s="131">
        <f>Juniori!HU35</f>
        <v>0</v>
      </c>
      <c r="HV140" s="131">
        <f>Juniori!HV35</f>
        <v>0</v>
      </c>
      <c r="HW140" s="131">
        <f>Juniori!HW35</f>
        <v>0</v>
      </c>
      <c r="HX140" s="131">
        <f>Juniori!HX35</f>
        <v>0</v>
      </c>
      <c r="HY140" s="131">
        <f>Juniori!HY35</f>
        <v>0</v>
      </c>
      <c r="HZ140" s="131">
        <f>Juniori!HZ35</f>
        <v>0</v>
      </c>
      <c r="IA140" s="131">
        <f>Juniori!IA35</f>
        <v>0</v>
      </c>
      <c r="IB140" s="131">
        <f>Juniori!IB35</f>
        <v>0</v>
      </c>
      <c r="IC140" s="131">
        <f>Juniori!IC35</f>
        <v>0</v>
      </c>
      <c r="ID140" s="131">
        <f>Juniori!ID35</f>
        <v>0</v>
      </c>
      <c r="IE140" s="131">
        <f>Juniori!IE35</f>
        <v>0</v>
      </c>
      <c r="IF140" s="131">
        <f>Juniori!IF35</f>
        <v>0</v>
      </c>
      <c r="IG140" s="131">
        <f>Juniori!IG35</f>
        <v>0</v>
      </c>
      <c r="IH140" s="131">
        <f>Juniori!IH35</f>
        <v>0</v>
      </c>
      <c r="II140" s="131">
        <f>Juniori!II35</f>
        <v>0</v>
      </c>
      <c r="IJ140" s="131">
        <f>Juniori!IJ35</f>
        <v>0</v>
      </c>
      <c r="IK140" s="131">
        <f>Juniori!IK35</f>
        <v>0</v>
      </c>
      <c r="IL140" s="131">
        <f>Juniori!IL35</f>
        <v>0</v>
      </c>
      <c r="IM140" s="131">
        <f>Juniori!IM35</f>
        <v>0</v>
      </c>
      <c r="IN140" s="131">
        <f>Juniori!IN35</f>
        <v>0</v>
      </c>
      <c r="IO140" s="131">
        <f>Juniori!IO35</f>
        <v>0</v>
      </c>
      <c r="IP140" s="131">
        <f>Juniori!IP35</f>
        <v>0</v>
      </c>
      <c r="IQ140" s="131">
        <f>Juniori!IQ35</f>
        <v>0</v>
      </c>
      <c r="IR140" s="131">
        <f>Juniori!IR35</f>
        <v>0</v>
      </c>
      <c r="IS140" s="131">
        <f>Juniori!IS35</f>
        <v>0</v>
      </c>
      <c r="IT140" s="131">
        <f>Juniori!IT35</f>
        <v>0</v>
      </c>
      <c r="IU140" s="131">
        <f>Juniori!IU35</f>
        <v>0</v>
      </c>
      <c r="IV140" s="131">
        <f>Juniori!IV35</f>
        <v>0</v>
      </c>
      <c r="IW140" s="131">
        <f>Juniori!IW35</f>
        <v>0</v>
      </c>
      <c r="IX140" s="131">
        <f>Juniori!IX35</f>
        <v>0</v>
      </c>
      <c r="IY140" s="131">
        <f>Juniori!IY35</f>
        <v>0</v>
      </c>
      <c r="IZ140" s="131">
        <f>Juniori!IZ35</f>
        <v>0</v>
      </c>
      <c r="JA140" s="131">
        <f>Juniori!JA35</f>
        <v>0</v>
      </c>
      <c r="JB140" s="131">
        <f>Juniori!JB35</f>
        <v>0</v>
      </c>
      <c r="JC140" s="131">
        <f>Juniori!JC35</f>
        <v>0</v>
      </c>
      <c r="JD140" s="131">
        <f>Juniori!JD35</f>
        <v>0</v>
      </c>
      <c r="JE140" s="131">
        <f>Juniori!JE35</f>
        <v>0</v>
      </c>
      <c r="JF140" s="131">
        <f>Juniori!JF35</f>
        <v>0</v>
      </c>
      <c r="JG140" s="131">
        <f>Juniori!JG35</f>
        <v>0</v>
      </c>
      <c r="JH140" s="131">
        <f>Juniori!JH35</f>
        <v>0</v>
      </c>
      <c r="JI140" s="131">
        <f>Juniori!JI35</f>
        <v>0</v>
      </c>
      <c r="JJ140" s="131">
        <f>Juniori!JJ35</f>
        <v>0</v>
      </c>
      <c r="JK140" s="131">
        <f>Juniori!JK35</f>
        <v>0</v>
      </c>
      <c r="JL140" s="131">
        <f>Juniori!JL35</f>
        <v>0</v>
      </c>
      <c r="JM140" s="131">
        <f>Juniori!JM35</f>
        <v>0</v>
      </c>
      <c r="JN140" s="131">
        <f>Juniori!JN35</f>
        <v>0</v>
      </c>
      <c r="JO140" s="131">
        <f>Juniori!JO35</f>
        <v>0</v>
      </c>
      <c r="JP140" s="131">
        <f>Juniori!JP35</f>
        <v>0</v>
      </c>
      <c r="JQ140" s="131">
        <f>Juniori!JQ35</f>
        <v>0</v>
      </c>
      <c r="JR140" s="131">
        <f>Juniori!JR35</f>
        <v>0</v>
      </c>
      <c r="JS140" s="131">
        <f>Juniori!JS35</f>
        <v>0</v>
      </c>
      <c r="JT140" s="131">
        <f>Juniori!JT35</f>
        <v>0</v>
      </c>
      <c r="JU140" s="131">
        <f>Juniori!JU35</f>
        <v>0</v>
      </c>
      <c r="JV140" s="131">
        <f>Juniori!JV35</f>
        <v>0</v>
      </c>
      <c r="JW140" s="131">
        <f>Juniori!JW35</f>
        <v>0</v>
      </c>
      <c r="JX140" s="131">
        <f>Juniori!JX35</f>
        <v>0</v>
      </c>
      <c r="JY140" s="131">
        <f>Juniori!JY35</f>
        <v>0</v>
      </c>
      <c r="JZ140" s="131">
        <f>Juniori!JZ35</f>
        <v>0</v>
      </c>
      <c r="KA140" s="131">
        <f>Juniori!KA35</f>
        <v>0</v>
      </c>
      <c r="KB140" s="131">
        <f>Juniori!KB35</f>
        <v>0</v>
      </c>
      <c r="KC140" s="131">
        <f>Juniori!KC35</f>
        <v>0</v>
      </c>
      <c r="KD140" s="131">
        <f>Juniori!KD35</f>
        <v>0</v>
      </c>
      <c r="KE140" s="131">
        <f>Juniori!KE35</f>
        <v>0</v>
      </c>
      <c r="KF140" s="131">
        <f>Juniori!KF35</f>
        <v>0</v>
      </c>
      <c r="KG140" s="131">
        <f>Juniori!KG35</f>
        <v>0</v>
      </c>
      <c r="KH140" s="131">
        <f>Juniori!KH35</f>
        <v>0</v>
      </c>
      <c r="KI140" s="131">
        <f>Juniori!KI35</f>
        <v>0</v>
      </c>
      <c r="KJ140" s="131">
        <f>Juniori!KJ35</f>
        <v>0</v>
      </c>
      <c r="KK140" s="131">
        <f>Juniori!KK35</f>
        <v>0</v>
      </c>
      <c r="KL140" s="131">
        <f>Juniori!KL35</f>
        <v>0</v>
      </c>
      <c r="KM140" s="131">
        <f>Juniori!KM35</f>
        <v>0</v>
      </c>
      <c r="KN140" s="131">
        <f>Juniori!KN35</f>
        <v>0</v>
      </c>
      <c r="KO140" s="131">
        <f>Juniori!KO35</f>
        <v>0</v>
      </c>
      <c r="KP140" s="131">
        <f>Juniori!KP35</f>
        <v>0</v>
      </c>
      <c r="KQ140" s="131">
        <f>Juniori!KQ35</f>
        <v>0</v>
      </c>
      <c r="KR140" s="131">
        <f>Juniori!KR35</f>
        <v>0</v>
      </c>
      <c r="KS140" s="131">
        <f>Juniori!KS35</f>
        <v>0</v>
      </c>
      <c r="KT140" s="131">
        <f>Juniori!KT35</f>
        <v>0</v>
      </c>
      <c r="KU140" s="131" t="str">
        <f>Juniori!KU35</f>
        <v>x</v>
      </c>
      <c r="KV140" s="131">
        <f>Juniori!KV35</f>
        <v>0</v>
      </c>
      <c r="KW140" s="131">
        <f>Juniori!KW35</f>
        <v>0</v>
      </c>
      <c r="KX140" s="131">
        <f>Juniori!KX35</f>
        <v>0</v>
      </c>
      <c r="KY140" s="131">
        <f>Juniori!KY35</f>
        <v>0</v>
      </c>
      <c r="KZ140" s="131">
        <f>Juniori!KZ35</f>
        <v>0</v>
      </c>
      <c r="LA140" s="131">
        <f>Juniori!LA35</f>
        <v>0</v>
      </c>
      <c r="LB140" s="131">
        <f>Juniori!LB35</f>
        <v>0</v>
      </c>
      <c r="LC140" s="131">
        <f>Juniori!LC35</f>
        <v>0</v>
      </c>
      <c r="LD140" s="131">
        <f>Juniori!LD35</f>
        <v>0</v>
      </c>
      <c r="LE140" s="131">
        <f>Juniori!LE35</f>
        <v>0</v>
      </c>
      <c r="LF140" s="131">
        <f>Juniori!LF35</f>
        <v>0</v>
      </c>
      <c r="LG140" s="131">
        <f>Juniori!LG35</f>
        <v>0</v>
      </c>
      <c r="LH140" s="131">
        <f>Juniori!LH35</f>
        <v>0</v>
      </c>
      <c r="LI140" s="131">
        <f>Juniori!LI35</f>
        <v>0</v>
      </c>
      <c r="LJ140" s="131">
        <f>Juniori!LJ35</f>
        <v>0</v>
      </c>
      <c r="LK140" s="131">
        <f>Juniori!LK35</f>
        <v>0</v>
      </c>
      <c r="LL140" s="131">
        <f>Juniori!LL35</f>
        <v>0</v>
      </c>
      <c r="LM140" s="131">
        <f>Juniori!LM35</f>
        <v>0</v>
      </c>
      <c r="LN140" s="131">
        <f>Juniori!LN35</f>
        <v>0</v>
      </c>
      <c r="LO140" s="131">
        <f>Juniori!LO35</f>
        <v>0</v>
      </c>
      <c r="LP140" s="131">
        <f>Juniori!LP35</f>
        <v>0</v>
      </c>
      <c r="LQ140" s="131">
        <f>Juniori!LQ35</f>
        <v>0</v>
      </c>
      <c r="LR140" s="131">
        <f>Juniori!LR35</f>
        <v>0</v>
      </c>
      <c r="LS140" s="131">
        <f>Juniori!LS35</f>
        <v>0</v>
      </c>
      <c r="LT140" s="131">
        <f>Juniori!LT35</f>
        <v>0</v>
      </c>
      <c r="LU140" s="131">
        <f>Juniori!LU35</f>
        <v>0</v>
      </c>
      <c r="LV140" s="131">
        <f>Juniori!LV35</f>
        <v>0</v>
      </c>
      <c r="LW140" s="131">
        <f>Juniori!LW35</f>
        <v>0</v>
      </c>
      <c r="LX140" s="131">
        <f>Juniori!LX35</f>
        <v>0</v>
      </c>
      <c r="LY140" s="131">
        <f>Juniori!LY35</f>
        <v>0</v>
      </c>
      <c r="LZ140" s="131">
        <f>Juniori!LZ35</f>
        <v>0</v>
      </c>
      <c r="MA140" s="131">
        <f>Juniori!MA35</f>
        <v>0</v>
      </c>
      <c r="MB140" s="131">
        <f>Juniori!MB35</f>
        <v>0</v>
      </c>
      <c r="MC140" s="131">
        <f>Juniori!MC35</f>
        <v>0</v>
      </c>
      <c r="MD140" s="131">
        <f>Juniori!MD35</f>
        <v>0</v>
      </c>
      <c r="ME140" s="131">
        <f>Juniori!ME35</f>
        <v>0</v>
      </c>
    </row>
    <row r="141" spans="1:343" s="1" customFormat="1" ht="19.149999999999999" customHeight="1" x14ac:dyDescent="0.2">
      <c r="A141" s="12"/>
      <c r="B141" s="11"/>
      <c r="E141" s="4" t="s">
        <v>536</v>
      </c>
      <c r="F141" s="1">
        <v>1846</v>
      </c>
      <c r="G141" s="9" t="s">
        <v>222</v>
      </c>
      <c r="H141" s="4"/>
      <c r="I141" s="1">
        <f t="shared" si="12"/>
        <v>1</v>
      </c>
      <c r="J141" s="39"/>
      <c r="K141" s="131">
        <f>Seniori!K95</f>
        <v>0</v>
      </c>
      <c r="L141" s="131">
        <f>Seniori!L95</f>
        <v>0</v>
      </c>
      <c r="M141" s="131">
        <f>Seniori!M95</f>
        <v>0</v>
      </c>
      <c r="N141" s="131">
        <f>Seniori!N95</f>
        <v>0</v>
      </c>
      <c r="O141" s="131">
        <f>Seniori!O95</f>
        <v>0</v>
      </c>
      <c r="P141" s="131">
        <f>Seniori!P95</f>
        <v>0</v>
      </c>
      <c r="Q141" s="131">
        <f>Seniori!Q95</f>
        <v>0</v>
      </c>
      <c r="R141" s="131">
        <f>Seniori!R95</f>
        <v>0</v>
      </c>
      <c r="S141" s="131">
        <f>Seniori!S95</f>
        <v>0</v>
      </c>
      <c r="T141" s="131">
        <f>Seniori!T95</f>
        <v>0</v>
      </c>
      <c r="U141" s="131">
        <f>Seniori!U95</f>
        <v>0</v>
      </c>
      <c r="V141" s="131">
        <f>Seniori!V95</f>
        <v>0</v>
      </c>
      <c r="W141" s="131">
        <f>Seniori!W95</f>
        <v>0</v>
      </c>
      <c r="X141" s="131">
        <f>Seniori!X95</f>
        <v>0</v>
      </c>
      <c r="Y141" s="131">
        <f>Seniori!Y95</f>
        <v>0</v>
      </c>
      <c r="Z141" s="131">
        <f>Seniori!Z95</f>
        <v>0</v>
      </c>
      <c r="AA141" s="131">
        <f>Seniori!AA95</f>
        <v>0</v>
      </c>
      <c r="AB141" s="131">
        <f>Seniori!AB95</f>
        <v>0</v>
      </c>
      <c r="AC141" s="131">
        <f>Seniori!AC95</f>
        <v>0</v>
      </c>
      <c r="AD141" s="131">
        <f>Seniori!AD95</f>
        <v>0</v>
      </c>
      <c r="AE141" s="131">
        <f>Seniori!AE95</f>
        <v>0</v>
      </c>
      <c r="AF141" s="131">
        <f>Seniori!AF95</f>
        <v>0</v>
      </c>
      <c r="AG141" s="131">
        <f>Seniori!AG95</f>
        <v>0</v>
      </c>
      <c r="AH141" s="131">
        <f>Seniori!AH95</f>
        <v>0</v>
      </c>
      <c r="AI141" s="131">
        <f>Seniori!AI95</f>
        <v>0</v>
      </c>
      <c r="AJ141" s="131">
        <f>Seniori!AJ95</f>
        <v>0</v>
      </c>
      <c r="AK141" s="131">
        <f>Seniori!AK95</f>
        <v>0</v>
      </c>
      <c r="AL141" s="131">
        <f>Seniori!AL95</f>
        <v>0</v>
      </c>
      <c r="AM141" s="131">
        <f>Seniori!AM95</f>
        <v>0</v>
      </c>
      <c r="AN141" s="131">
        <f>Seniori!AN95</f>
        <v>0</v>
      </c>
      <c r="AO141" s="131">
        <f>Seniori!AO95</f>
        <v>0</v>
      </c>
      <c r="AP141" s="131">
        <f>Seniori!AP95</f>
        <v>0</v>
      </c>
      <c r="AQ141" s="131">
        <f>Seniori!AQ95</f>
        <v>0</v>
      </c>
      <c r="AR141" s="131">
        <f>Seniori!AR95</f>
        <v>0</v>
      </c>
      <c r="AS141" s="131">
        <f>Seniori!AS95</f>
        <v>0</v>
      </c>
      <c r="AT141" s="131">
        <f>Seniori!AT95</f>
        <v>0</v>
      </c>
      <c r="AU141" s="131">
        <f>Seniori!AU95</f>
        <v>0</v>
      </c>
      <c r="AV141" s="131">
        <f>Seniori!AV95</f>
        <v>0</v>
      </c>
      <c r="AW141" s="131">
        <f>Seniori!AW95</f>
        <v>0</v>
      </c>
      <c r="AX141" s="131">
        <f>Seniori!AX95</f>
        <v>0</v>
      </c>
      <c r="AY141" s="131">
        <f>Seniori!AY95</f>
        <v>0</v>
      </c>
      <c r="AZ141" s="131">
        <f>Seniori!AZ95</f>
        <v>0</v>
      </c>
      <c r="BA141" s="131">
        <f>Seniori!BA95</f>
        <v>0</v>
      </c>
      <c r="BB141" s="131">
        <f>Seniori!BB95</f>
        <v>0</v>
      </c>
      <c r="BC141" s="131">
        <f>Seniori!BC95</f>
        <v>0</v>
      </c>
      <c r="BD141" s="131">
        <f>Seniori!BD95</f>
        <v>0</v>
      </c>
      <c r="BE141" s="131">
        <f>Seniori!BE95</f>
        <v>0</v>
      </c>
      <c r="BF141" s="131">
        <f>Seniori!BF95</f>
        <v>0</v>
      </c>
      <c r="BG141" s="131">
        <f>Seniori!BG95</f>
        <v>0</v>
      </c>
      <c r="BH141" s="131">
        <f>Seniori!BH95</f>
        <v>0</v>
      </c>
      <c r="BI141" s="131">
        <f>Seniori!BI95</f>
        <v>0</v>
      </c>
      <c r="BJ141" s="131">
        <f>Seniori!BJ95</f>
        <v>0</v>
      </c>
      <c r="BK141" s="131">
        <f>Seniori!BK95</f>
        <v>0</v>
      </c>
      <c r="BL141" s="131">
        <f>Seniori!BL95</f>
        <v>0</v>
      </c>
      <c r="BM141" s="131">
        <f>Seniori!BM95</f>
        <v>0</v>
      </c>
      <c r="BN141" s="131">
        <f>Seniori!BN95</f>
        <v>0</v>
      </c>
      <c r="BO141" s="131">
        <f>Seniori!BO95</f>
        <v>0</v>
      </c>
      <c r="BP141" s="131">
        <f>Seniori!BP95</f>
        <v>0</v>
      </c>
      <c r="BQ141" s="131">
        <f>Seniori!BQ95</f>
        <v>0</v>
      </c>
      <c r="BR141" s="131">
        <f>Seniori!BR95</f>
        <v>0</v>
      </c>
      <c r="BS141" s="131">
        <f>Seniori!BS95</f>
        <v>0</v>
      </c>
      <c r="BT141" s="131">
        <f>Seniori!BT95</f>
        <v>0</v>
      </c>
      <c r="BU141" s="131">
        <f>Seniori!BU95</f>
        <v>0</v>
      </c>
      <c r="BV141" s="131">
        <f>Seniori!BV95</f>
        <v>0</v>
      </c>
      <c r="BW141" s="131">
        <f>Seniori!BW95</f>
        <v>0</v>
      </c>
      <c r="BX141" s="131">
        <f>Seniori!BX95</f>
        <v>0</v>
      </c>
      <c r="BY141" s="131">
        <f>Seniori!BY95</f>
        <v>0</v>
      </c>
      <c r="BZ141" s="131">
        <f>Seniori!BZ95</f>
        <v>0</v>
      </c>
      <c r="CA141" s="131">
        <f>Seniori!CA95</f>
        <v>0</v>
      </c>
      <c r="CB141" s="131">
        <f>Seniori!CB95</f>
        <v>0</v>
      </c>
      <c r="CC141" s="131">
        <f>Seniori!CC95</f>
        <v>0</v>
      </c>
      <c r="CD141" s="131">
        <f>Seniori!CD95</f>
        <v>0</v>
      </c>
      <c r="CE141" s="131">
        <f>Seniori!CE95</f>
        <v>0</v>
      </c>
      <c r="CF141" s="131">
        <f>Seniori!CF95</f>
        <v>0</v>
      </c>
      <c r="CG141" s="131">
        <f>Seniori!CG95</f>
        <v>0</v>
      </c>
      <c r="CH141" s="131">
        <f>Seniori!CH95</f>
        <v>0</v>
      </c>
      <c r="CI141" s="131">
        <f>Seniori!CI95</f>
        <v>0</v>
      </c>
      <c r="CJ141" s="131">
        <f>Seniori!CJ95</f>
        <v>0</v>
      </c>
      <c r="CK141" s="131">
        <f>Seniori!CK95</f>
        <v>0</v>
      </c>
      <c r="CL141" s="131">
        <f>Seniori!CL95</f>
        <v>0</v>
      </c>
      <c r="CM141" s="131">
        <f>Seniori!CM95</f>
        <v>0</v>
      </c>
      <c r="CN141" s="131">
        <f>Seniori!CN95</f>
        <v>0</v>
      </c>
      <c r="CO141" s="131">
        <f>Seniori!CO95</f>
        <v>0</v>
      </c>
      <c r="CP141" s="131">
        <f>Seniori!CP95</f>
        <v>0</v>
      </c>
      <c r="CQ141" s="131">
        <f>Seniori!CQ95</f>
        <v>0</v>
      </c>
      <c r="CR141" s="131">
        <f>Seniori!CR95</f>
        <v>0</v>
      </c>
      <c r="CS141" s="131">
        <f>Seniori!CS95</f>
        <v>0</v>
      </c>
      <c r="CT141" s="131">
        <f>Seniori!CT95</f>
        <v>0</v>
      </c>
      <c r="CU141" s="131">
        <f>Seniori!CU95</f>
        <v>0</v>
      </c>
      <c r="CV141" s="131">
        <f>Seniori!CV95</f>
        <v>0</v>
      </c>
      <c r="CW141" s="131">
        <f>Seniori!CW95</f>
        <v>0</v>
      </c>
      <c r="CX141" s="131">
        <f>Seniori!CX95</f>
        <v>0</v>
      </c>
      <c r="CY141" s="131">
        <f>Seniori!CY95</f>
        <v>0</v>
      </c>
      <c r="CZ141" s="131">
        <f>Seniori!CZ95</f>
        <v>0</v>
      </c>
      <c r="DA141" s="131">
        <f>Seniori!DA95</f>
        <v>0</v>
      </c>
      <c r="DB141" s="131">
        <f>Seniori!DB95</f>
        <v>0</v>
      </c>
      <c r="DC141" s="131">
        <f>Seniori!DC95</f>
        <v>0</v>
      </c>
      <c r="DD141" s="131">
        <f>Seniori!DD95</f>
        <v>0</v>
      </c>
      <c r="DE141" s="131">
        <f>Seniori!DE95</f>
        <v>0</v>
      </c>
      <c r="DF141" s="131">
        <f>Seniori!DF95</f>
        <v>0</v>
      </c>
      <c r="DG141" s="131">
        <f>Seniori!DG95</f>
        <v>0</v>
      </c>
      <c r="DH141" s="131">
        <f>Seniori!DH95</f>
        <v>0</v>
      </c>
      <c r="DI141" s="131">
        <f>Seniori!DI95</f>
        <v>0</v>
      </c>
      <c r="DJ141" s="131">
        <f>Seniori!DJ95</f>
        <v>0</v>
      </c>
      <c r="DK141" s="131">
        <f>Seniori!DK95</f>
        <v>0</v>
      </c>
      <c r="DL141" s="131">
        <f>Seniori!DL95</f>
        <v>0</v>
      </c>
      <c r="DM141" s="131">
        <f>Seniori!DM95</f>
        <v>0</v>
      </c>
      <c r="DN141" s="131">
        <f>Seniori!DN95</f>
        <v>0</v>
      </c>
      <c r="DO141" s="131">
        <f>Seniori!DO95</f>
        <v>0</v>
      </c>
      <c r="DP141" s="131">
        <f>Seniori!DP95</f>
        <v>0</v>
      </c>
      <c r="DQ141" s="131">
        <f>Seniori!DQ95</f>
        <v>0</v>
      </c>
      <c r="DR141" s="131">
        <f>Seniori!DR95</f>
        <v>0</v>
      </c>
      <c r="DS141" s="131">
        <f>Seniori!DS95</f>
        <v>0</v>
      </c>
      <c r="DT141" s="131">
        <f>Seniori!DT95</f>
        <v>0</v>
      </c>
      <c r="DU141" s="131">
        <f>Seniori!DU95</f>
        <v>0</v>
      </c>
      <c r="DV141" s="131">
        <f>Seniori!DV95</f>
        <v>0</v>
      </c>
      <c r="DW141" s="131">
        <f>Seniori!DW95</f>
        <v>0</v>
      </c>
      <c r="DX141" s="131">
        <f>Seniori!DX95</f>
        <v>0</v>
      </c>
      <c r="DY141" s="131">
        <f>Seniori!DY95</f>
        <v>0</v>
      </c>
      <c r="DZ141" s="131">
        <f>Seniori!DZ95</f>
        <v>0</v>
      </c>
      <c r="EA141" s="131">
        <f>Seniori!EA95</f>
        <v>0</v>
      </c>
      <c r="EB141" s="131">
        <f>Seniori!EB95</f>
        <v>0</v>
      </c>
      <c r="EC141" s="131">
        <f>Seniori!EC95</f>
        <v>0</v>
      </c>
      <c r="ED141" s="131">
        <f>Seniori!ED95</f>
        <v>0</v>
      </c>
      <c r="EE141" s="131">
        <f>Seniori!EE95</f>
        <v>0</v>
      </c>
      <c r="EF141" s="131">
        <f>Seniori!EF95</f>
        <v>0</v>
      </c>
      <c r="EG141" s="131">
        <f>Seniori!EG95</f>
        <v>0</v>
      </c>
      <c r="EH141" s="131">
        <f>Seniori!EH95</f>
        <v>0</v>
      </c>
      <c r="EI141" s="131">
        <f>Seniori!EI95</f>
        <v>0</v>
      </c>
      <c r="EJ141" s="131">
        <f>Seniori!EJ95</f>
        <v>0</v>
      </c>
      <c r="EK141" s="131">
        <f>Seniori!EK95</f>
        <v>0</v>
      </c>
      <c r="EL141" s="131">
        <f>Seniori!EL95</f>
        <v>0</v>
      </c>
      <c r="EM141" s="131">
        <f>Seniori!EM95</f>
        <v>0</v>
      </c>
      <c r="EN141" s="131">
        <f>Seniori!EN95</f>
        <v>0</v>
      </c>
      <c r="EO141" s="131">
        <f>Seniori!EO95</f>
        <v>0</v>
      </c>
      <c r="EP141" s="131">
        <f>Seniori!EP95</f>
        <v>0</v>
      </c>
      <c r="EQ141" s="131">
        <f>Seniori!EQ95</f>
        <v>0</v>
      </c>
      <c r="ER141" s="131">
        <f>Seniori!ER95</f>
        <v>0</v>
      </c>
      <c r="ES141" s="131">
        <f>Seniori!ES95</f>
        <v>0</v>
      </c>
      <c r="ET141" s="131">
        <f>Seniori!ET95</f>
        <v>0</v>
      </c>
      <c r="EU141" s="131">
        <f>Seniori!EU95</f>
        <v>0</v>
      </c>
      <c r="EV141" s="131">
        <f>Seniori!EV95</f>
        <v>0</v>
      </c>
      <c r="EW141" s="131">
        <f>Seniori!EW95</f>
        <v>0</v>
      </c>
      <c r="EX141" s="131">
        <f>Seniori!EX95</f>
        <v>0</v>
      </c>
      <c r="EY141" s="131">
        <f>Seniori!EY95</f>
        <v>0</v>
      </c>
      <c r="EZ141" s="131">
        <f>Seniori!EZ95</f>
        <v>0</v>
      </c>
      <c r="FA141" s="131">
        <f>Seniori!FA95</f>
        <v>0</v>
      </c>
      <c r="FB141" s="131">
        <f>Seniori!FB95</f>
        <v>0</v>
      </c>
      <c r="FC141" s="131">
        <f>Seniori!FC95</f>
        <v>0</v>
      </c>
      <c r="FD141" s="131">
        <f>Seniori!FD95</f>
        <v>0</v>
      </c>
      <c r="FE141" s="131">
        <f>Seniori!FE95</f>
        <v>0</v>
      </c>
      <c r="FF141" s="131">
        <f>Seniori!FF95</f>
        <v>0</v>
      </c>
      <c r="FG141" s="131">
        <f>Seniori!FG95</f>
        <v>0</v>
      </c>
      <c r="FH141" s="131">
        <f>Seniori!FH95</f>
        <v>0</v>
      </c>
      <c r="FI141" s="131">
        <f>Seniori!FI95</f>
        <v>0</v>
      </c>
      <c r="FJ141" s="131">
        <f>Seniori!FJ95</f>
        <v>0</v>
      </c>
      <c r="FK141" s="131">
        <f>Seniori!FK95</f>
        <v>0</v>
      </c>
      <c r="FL141" s="131">
        <f>Seniori!FL95</f>
        <v>0</v>
      </c>
      <c r="FM141" s="131">
        <f>Seniori!FM95</f>
        <v>0</v>
      </c>
      <c r="FN141" s="131">
        <f>Seniori!FN95</f>
        <v>0</v>
      </c>
      <c r="FO141" s="131">
        <f>Seniori!FO95</f>
        <v>0</v>
      </c>
      <c r="FP141" s="131">
        <f>Seniori!FP95</f>
        <v>0</v>
      </c>
      <c r="FQ141" s="131">
        <f>Seniori!FQ95</f>
        <v>0</v>
      </c>
      <c r="FR141" s="131">
        <f>Seniori!FR95</f>
        <v>0</v>
      </c>
      <c r="FS141" s="131">
        <f>Seniori!FS95</f>
        <v>0</v>
      </c>
      <c r="FT141" s="131">
        <f>Seniori!FT95</f>
        <v>0</v>
      </c>
      <c r="FU141" s="131">
        <f>Seniori!FU95</f>
        <v>0</v>
      </c>
      <c r="FV141" s="131">
        <f>Seniori!FV95</f>
        <v>0</v>
      </c>
      <c r="FW141" s="131">
        <f>Seniori!FW95</f>
        <v>0</v>
      </c>
      <c r="FX141" s="131">
        <f>Seniori!FX95</f>
        <v>0</v>
      </c>
      <c r="FY141" s="131">
        <f>Seniori!FY95</f>
        <v>0</v>
      </c>
      <c r="FZ141" s="131">
        <f>Seniori!FZ95</f>
        <v>0</v>
      </c>
      <c r="GA141" s="131">
        <f>Seniori!GA95</f>
        <v>0</v>
      </c>
      <c r="GB141" s="131">
        <f>Seniori!GB95</f>
        <v>0</v>
      </c>
      <c r="GC141" s="131">
        <f>Seniori!GC95</f>
        <v>0</v>
      </c>
      <c r="GD141" s="131">
        <f>Seniori!GD95</f>
        <v>0</v>
      </c>
      <c r="GE141" s="131">
        <f>Seniori!GE95</f>
        <v>0</v>
      </c>
      <c r="GF141" s="131">
        <f>Seniori!GF95</f>
        <v>0</v>
      </c>
      <c r="GG141" s="131">
        <f>Seniori!GG95</f>
        <v>0</v>
      </c>
      <c r="GH141" s="131">
        <f>Seniori!GH95</f>
        <v>0</v>
      </c>
      <c r="GI141" s="131">
        <f>Seniori!GI95</f>
        <v>0</v>
      </c>
      <c r="GJ141" s="131">
        <f>Seniori!GJ95</f>
        <v>0</v>
      </c>
      <c r="GK141" s="131">
        <f>Seniori!GK95</f>
        <v>0</v>
      </c>
      <c r="GL141" s="131">
        <f>Seniori!GL95</f>
        <v>0</v>
      </c>
      <c r="GM141" s="131">
        <f>Seniori!GM95</f>
        <v>0</v>
      </c>
      <c r="GN141" s="131">
        <f>Seniori!GN95</f>
        <v>0</v>
      </c>
      <c r="GO141" s="131">
        <f>Seniori!GO95</f>
        <v>0</v>
      </c>
      <c r="GP141" s="131">
        <f>Seniori!GP95</f>
        <v>0</v>
      </c>
      <c r="GQ141" s="131">
        <f>Seniori!GQ95</f>
        <v>0</v>
      </c>
      <c r="GR141" s="131">
        <f>Seniori!GR95</f>
        <v>0</v>
      </c>
      <c r="GS141" s="131">
        <f>Seniori!GS95</f>
        <v>0</v>
      </c>
      <c r="GT141" s="131">
        <f>Seniori!GT95</f>
        <v>0</v>
      </c>
      <c r="GU141" s="131">
        <f>Seniori!GU95</f>
        <v>0</v>
      </c>
      <c r="GV141" s="131">
        <f>Seniori!GV95</f>
        <v>0</v>
      </c>
      <c r="GW141" s="131">
        <f>Seniori!GW95</f>
        <v>0</v>
      </c>
      <c r="GX141" s="131">
        <f>Seniori!GX95</f>
        <v>0</v>
      </c>
      <c r="GY141" s="131">
        <f>Seniori!GY95</f>
        <v>0</v>
      </c>
      <c r="GZ141" s="131">
        <f>Seniori!GZ95</f>
        <v>0</v>
      </c>
      <c r="HA141" s="131">
        <f>Seniori!HA95</f>
        <v>0</v>
      </c>
      <c r="HB141" s="131">
        <f>Seniori!HB95</f>
        <v>0</v>
      </c>
      <c r="HC141" s="131">
        <f>Seniori!HC95</f>
        <v>0</v>
      </c>
      <c r="HD141" s="131">
        <f>Seniori!HD95</f>
        <v>0</v>
      </c>
      <c r="HE141" s="131">
        <f>Seniori!HE95</f>
        <v>0</v>
      </c>
      <c r="HF141" s="131">
        <f>Seniori!HF95</f>
        <v>0</v>
      </c>
      <c r="HG141" s="131">
        <f>Seniori!HG95</f>
        <v>0</v>
      </c>
      <c r="HH141" s="131">
        <f>Seniori!HH95</f>
        <v>0</v>
      </c>
      <c r="HI141" s="131">
        <f>Seniori!HI95</f>
        <v>0</v>
      </c>
      <c r="HJ141" s="131">
        <f>Seniori!HJ95</f>
        <v>0</v>
      </c>
      <c r="HK141" s="131">
        <f>Seniori!HK95</f>
        <v>0</v>
      </c>
      <c r="HL141" s="131">
        <f>Seniori!HL95</f>
        <v>0</v>
      </c>
      <c r="HM141" s="131">
        <f>Seniori!HM95</f>
        <v>0</v>
      </c>
      <c r="HN141" s="131">
        <f>Seniori!HN95</f>
        <v>0</v>
      </c>
      <c r="HO141" s="131">
        <f>Seniori!HO95</f>
        <v>0</v>
      </c>
      <c r="HP141" s="131">
        <f>Seniori!HP95</f>
        <v>0</v>
      </c>
      <c r="HQ141" s="131">
        <f>Seniori!HQ95</f>
        <v>0</v>
      </c>
      <c r="HR141" s="131">
        <f>Seniori!HR95</f>
        <v>0</v>
      </c>
      <c r="HS141" s="131">
        <f>Seniori!HS95</f>
        <v>0</v>
      </c>
      <c r="HT141" s="131">
        <f>Seniori!HT95</f>
        <v>0</v>
      </c>
      <c r="HU141" s="131">
        <f>Seniori!HU95</f>
        <v>0</v>
      </c>
      <c r="HV141" s="131">
        <f>Seniori!HV95</f>
        <v>0</v>
      </c>
      <c r="HW141" s="131">
        <f>Seniori!HW95</f>
        <v>0</v>
      </c>
      <c r="HX141" s="131">
        <f>Seniori!HX95</f>
        <v>0</v>
      </c>
      <c r="HY141" s="131">
        <f>Seniori!HY95</f>
        <v>0</v>
      </c>
      <c r="HZ141" s="131">
        <f>Seniori!HZ95</f>
        <v>0</v>
      </c>
      <c r="IA141" s="131">
        <f>Seniori!IA95</f>
        <v>0</v>
      </c>
      <c r="IB141" s="131">
        <f>Seniori!IB95</f>
        <v>0</v>
      </c>
      <c r="IC141" s="131">
        <f>Seniori!IC95</f>
        <v>0</v>
      </c>
      <c r="ID141" s="131">
        <f>Seniori!ID95</f>
        <v>0</v>
      </c>
      <c r="IE141" s="131">
        <f>Seniori!IE95</f>
        <v>0</v>
      </c>
      <c r="IF141" s="131">
        <f>Seniori!IF95</f>
        <v>0</v>
      </c>
      <c r="IG141" s="131">
        <f>Seniori!IG95</f>
        <v>0</v>
      </c>
      <c r="IH141" s="131">
        <f>Seniori!IH95</f>
        <v>0</v>
      </c>
      <c r="II141" s="131">
        <f>Seniori!II95</f>
        <v>0</v>
      </c>
      <c r="IJ141" s="131">
        <f>Seniori!IJ95</f>
        <v>0</v>
      </c>
      <c r="IK141" s="131">
        <f>Seniori!IK95</f>
        <v>0</v>
      </c>
      <c r="IL141" s="131">
        <f>Seniori!IL95</f>
        <v>0</v>
      </c>
      <c r="IM141" s="131">
        <f>Seniori!IM95</f>
        <v>0</v>
      </c>
      <c r="IN141" s="131">
        <f>Seniori!IN95</f>
        <v>0</v>
      </c>
      <c r="IO141" s="131">
        <f>Seniori!IO95</f>
        <v>0</v>
      </c>
      <c r="IP141" s="131">
        <f>Seniori!IP95</f>
        <v>0</v>
      </c>
      <c r="IQ141" s="131">
        <f>Seniori!IQ95</f>
        <v>0</v>
      </c>
      <c r="IR141" s="131">
        <f>Seniori!IR95</f>
        <v>0</v>
      </c>
      <c r="IS141" s="131">
        <f>Seniori!IS95</f>
        <v>0</v>
      </c>
      <c r="IT141" s="131">
        <f>Seniori!IT95</f>
        <v>0</v>
      </c>
      <c r="IU141" s="131">
        <f>Seniori!IU95</f>
        <v>0</v>
      </c>
      <c r="IV141" s="131">
        <f>Seniori!IV95</f>
        <v>0</v>
      </c>
      <c r="IW141" s="131">
        <f>Seniori!IW95</f>
        <v>0</v>
      </c>
      <c r="IX141" s="131">
        <f>Seniori!IX95</f>
        <v>0</v>
      </c>
      <c r="IY141" s="131">
        <f>Seniori!IY95</f>
        <v>0</v>
      </c>
      <c r="IZ141" s="131">
        <f>Seniori!IZ95</f>
        <v>0</v>
      </c>
      <c r="JA141" s="131">
        <f>Seniori!JA95</f>
        <v>0</v>
      </c>
      <c r="JB141" s="131">
        <f>Seniori!JB95</f>
        <v>0</v>
      </c>
      <c r="JC141" s="131">
        <f>Seniori!JC95</f>
        <v>0</v>
      </c>
      <c r="JD141" s="131">
        <f>Seniori!JD95</f>
        <v>0</v>
      </c>
      <c r="JE141" s="131">
        <f>Seniori!JE95</f>
        <v>0</v>
      </c>
      <c r="JF141" s="131">
        <f>Seniori!JF95</f>
        <v>0</v>
      </c>
      <c r="JG141" s="131">
        <f>Seniori!JG95</f>
        <v>0</v>
      </c>
      <c r="JH141" s="131">
        <f>Seniori!JH95</f>
        <v>0</v>
      </c>
      <c r="JI141" s="131">
        <f>Seniori!JI95</f>
        <v>0</v>
      </c>
      <c r="JJ141" s="131">
        <f>Seniori!JJ95</f>
        <v>0</v>
      </c>
      <c r="JK141" s="131">
        <f>Seniori!JK95</f>
        <v>0</v>
      </c>
      <c r="JL141" s="131">
        <f>Seniori!JL95</f>
        <v>0</v>
      </c>
      <c r="JM141" s="131">
        <f>Seniori!JM95</f>
        <v>0</v>
      </c>
      <c r="JN141" s="131">
        <f>Seniori!JN95</f>
        <v>0</v>
      </c>
      <c r="JO141" s="131">
        <f>Seniori!JO95</f>
        <v>0</v>
      </c>
      <c r="JP141" s="131">
        <f>Seniori!JP95</f>
        <v>0</v>
      </c>
      <c r="JQ141" s="131">
        <f>Seniori!JQ95</f>
        <v>0</v>
      </c>
      <c r="JR141" s="131">
        <f>Seniori!JR95</f>
        <v>0</v>
      </c>
      <c r="JS141" s="131">
        <f>Seniori!JS95</f>
        <v>0</v>
      </c>
      <c r="JT141" s="131">
        <f>Seniori!JT95</f>
        <v>0</v>
      </c>
      <c r="JU141" s="131">
        <f>Seniori!JU95</f>
        <v>0</v>
      </c>
      <c r="JV141" s="131">
        <f>Seniori!JV95</f>
        <v>0</v>
      </c>
      <c r="JW141" s="131">
        <f>Seniori!JW95</f>
        <v>0</v>
      </c>
      <c r="JX141" s="131">
        <f>Seniori!JX95</f>
        <v>0</v>
      </c>
      <c r="JY141" s="131">
        <f>Seniori!JY95</f>
        <v>0</v>
      </c>
      <c r="JZ141" s="131">
        <f>Seniori!JZ95</f>
        <v>0</v>
      </c>
      <c r="KA141" s="131">
        <f>Seniori!KA95</f>
        <v>0</v>
      </c>
      <c r="KB141" s="131">
        <f>Seniori!KB95</f>
        <v>0</v>
      </c>
      <c r="KC141" s="131">
        <f>Seniori!KC95</f>
        <v>0</v>
      </c>
      <c r="KD141" s="131">
        <f>Seniori!KD95</f>
        <v>0</v>
      </c>
      <c r="KE141" s="131">
        <f>Seniori!KE95</f>
        <v>0</v>
      </c>
      <c r="KF141" s="131">
        <f>Seniori!KF95</f>
        <v>0</v>
      </c>
      <c r="KG141" s="131">
        <f>Seniori!KG95</f>
        <v>0</v>
      </c>
      <c r="KH141" s="131">
        <f>Seniori!KH95</f>
        <v>0</v>
      </c>
      <c r="KI141" s="131">
        <f>Seniori!KI95</f>
        <v>0</v>
      </c>
      <c r="KJ141" s="131">
        <f>Seniori!KJ95</f>
        <v>0</v>
      </c>
      <c r="KK141" s="131">
        <f>Seniori!KK95</f>
        <v>0</v>
      </c>
      <c r="KL141" s="131">
        <f>Seniori!KL95</f>
        <v>0</v>
      </c>
      <c r="KM141" s="131">
        <f>Seniori!KM95</f>
        <v>0</v>
      </c>
      <c r="KN141" s="131">
        <f>Seniori!KN95</f>
        <v>1</v>
      </c>
      <c r="KO141" s="131">
        <f>Seniori!KO95</f>
        <v>0</v>
      </c>
      <c r="KP141" s="131">
        <f>Seniori!KP95</f>
        <v>0</v>
      </c>
      <c r="KQ141" s="131">
        <f>Seniori!KQ95</f>
        <v>0</v>
      </c>
      <c r="KR141" s="131">
        <f>Seniori!KR95</f>
        <v>0</v>
      </c>
      <c r="KS141" s="131">
        <f>Seniori!KS95</f>
        <v>0</v>
      </c>
      <c r="KT141" s="131">
        <f>Seniori!KT95</f>
        <v>0</v>
      </c>
      <c r="KU141" s="131">
        <f>Seniori!KU95</f>
        <v>0</v>
      </c>
      <c r="KV141" s="131">
        <f>Seniori!KV95</f>
        <v>0</v>
      </c>
      <c r="KW141" s="131">
        <f>Seniori!KW95</f>
        <v>0</v>
      </c>
      <c r="KX141" s="131">
        <f>Seniori!KX95</f>
        <v>0</v>
      </c>
      <c r="KY141" s="131">
        <f>Seniori!KY95</f>
        <v>0</v>
      </c>
      <c r="KZ141" s="131">
        <f>Seniori!KZ95</f>
        <v>0</v>
      </c>
      <c r="LA141" s="131">
        <f>Seniori!LA95</f>
        <v>0</v>
      </c>
      <c r="LB141" s="131">
        <f>Seniori!LB95</f>
        <v>0</v>
      </c>
      <c r="LC141" s="131">
        <f>Seniori!LC95</f>
        <v>0</v>
      </c>
      <c r="LD141" s="131">
        <f>Seniori!LD95</f>
        <v>0</v>
      </c>
      <c r="LE141" s="131">
        <f>Seniori!LE95</f>
        <v>0</v>
      </c>
      <c r="LF141" s="131">
        <f>Seniori!LF95</f>
        <v>0</v>
      </c>
      <c r="LG141" s="131">
        <f>Seniori!LG95</f>
        <v>0</v>
      </c>
      <c r="LH141" s="131">
        <f>Seniori!LH95</f>
        <v>0</v>
      </c>
      <c r="LI141" s="131">
        <f>Seniori!LI95</f>
        <v>0</v>
      </c>
      <c r="LJ141" s="131">
        <f>Seniori!LJ95</f>
        <v>0</v>
      </c>
      <c r="LK141" s="131">
        <f>Seniori!LK95</f>
        <v>0</v>
      </c>
      <c r="LL141" s="131">
        <f>Seniori!LL95</f>
        <v>0</v>
      </c>
      <c r="LM141" s="131">
        <f>Seniori!LM95</f>
        <v>0</v>
      </c>
      <c r="LN141" s="131">
        <f>Seniori!LN95</f>
        <v>0</v>
      </c>
      <c r="LO141" s="131">
        <f>Seniori!LO95</f>
        <v>0</v>
      </c>
      <c r="LP141" s="131">
        <f>Seniori!LP95</f>
        <v>0</v>
      </c>
      <c r="LQ141" s="131">
        <f>Seniori!LQ95</f>
        <v>0</v>
      </c>
      <c r="LR141" s="131">
        <f>Seniori!LR95</f>
        <v>0</v>
      </c>
      <c r="LS141" s="131">
        <f>Seniori!LS95</f>
        <v>0</v>
      </c>
      <c r="LT141" s="131">
        <f>Seniori!LT95</f>
        <v>0</v>
      </c>
      <c r="LU141" s="131">
        <f>Seniori!LU95</f>
        <v>0</v>
      </c>
      <c r="LV141" s="131">
        <f>Seniori!LV95</f>
        <v>0</v>
      </c>
      <c r="LW141" s="131">
        <f>Seniori!LW95</f>
        <v>0</v>
      </c>
      <c r="LX141" s="131">
        <f>Seniori!LX95</f>
        <v>0</v>
      </c>
      <c r="LY141" s="131">
        <f>Seniori!LY95</f>
        <v>0</v>
      </c>
      <c r="LZ141" s="131">
        <f>Seniori!LZ95</f>
        <v>0</v>
      </c>
      <c r="MA141" s="131">
        <f>Seniori!MA95</f>
        <v>0</v>
      </c>
      <c r="MB141" s="131">
        <f>Seniori!MB95</f>
        <v>0</v>
      </c>
      <c r="MC141" s="131">
        <f>Seniori!MC95</f>
        <v>0</v>
      </c>
      <c r="MD141" s="131">
        <f>Seniori!MD95</f>
        <v>0</v>
      </c>
      <c r="ME141" s="131">
        <f>Seniori!ME95</f>
        <v>0</v>
      </c>
    </row>
    <row r="142" spans="1:343" s="1" customFormat="1" ht="18" customHeight="1" x14ac:dyDescent="0.2">
      <c r="A142" s="12">
        <v>116</v>
      </c>
      <c r="B142" s="11" t="s">
        <v>318</v>
      </c>
      <c r="C142" s="1">
        <v>11725</v>
      </c>
      <c r="D142" s="1">
        <v>2013</v>
      </c>
      <c r="E142" s="4" t="s">
        <v>317</v>
      </c>
      <c r="F142" s="1">
        <v>8170</v>
      </c>
      <c r="G142" s="9" t="s">
        <v>224</v>
      </c>
      <c r="H142" s="4" t="s">
        <v>320</v>
      </c>
      <c r="I142" s="1">
        <f t="shared" si="11"/>
        <v>2</v>
      </c>
      <c r="J142" s="12">
        <f>Tabuľka3[[#This Row],[Stĺpec9]]</f>
        <v>2</v>
      </c>
      <c r="K142" s="131">
        <f>'Mladí jazdci'!K20</f>
        <v>0</v>
      </c>
      <c r="L142" s="131">
        <f>'Mladí jazdci'!L20</f>
        <v>0</v>
      </c>
      <c r="M142" s="131">
        <f>'Mladí jazdci'!M20</f>
        <v>0</v>
      </c>
      <c r="N142" s="131">
        <f>'Mladí jazdci'!N20</f>
        <v>0</v>
      </c>
      <c r="O142" s="131">
        <f>'Mladí jazdci'!O20</f>
        <v>0</v>
      </c>
      <c r="P142" s="131">
        <f>'Mladí jazdci'!P20</f>
        <v>0</v>
      </c>
      <c r="Q142" s="131">
        <f>'Mladí jazdci'!Q20</f>
        <v>0</v>
      </c>
      <c r="R142" s="131">
        <f>'Mladí jazdci'!R20</f>
        <v>0</v>
      </c>
      <c r="S142" s="131">
        <f>'Mladí jazdci'!S20</f>
        <v>0</v>
      </c>
      <c r="T142" s="131">
        <f>'Mladí jazdci'!T20</f>
        <v>0</v>
      </c>
      <c r="U142" s="131">
        <f>'Mladí jazdci'!U20</f>
        <v>0</v>
      </c>
      <c r="V142" s="131">
        <f>'Mladí jazdci'!V20</f>
        <v>0</v>
      </c>
      <c r="W142" s="131">
        <f>'Mladí jazdci'!W20</f>
        <v>0</v>
      </c>
      <c r="X142" s="131">
        <f>'Mladí jazdci'!X20</f>
        <v>0</v>
      </c>
      <c r="Y142" s="131">
        <f>'Mladí jazdci'!Y20</f>
        <v>0</v>
      </c>
      <c r="Z142" s="131">
        <f>'Mladí jazdci'!Z20</f>
        <v>0</v>
      </c>
      <c r="AA142" s="131">
        <f>'Mladí jazdci'!AA20</f>
        <v>0</v>
      </c>
      <c r="AB142" s="131">
        <f>'Mladí jazdci'!AB20</f>
        <v>0</v>
      </c>
      <c r="AC142" s="131">
        <f>'Mladí jazdci'!AC20</f>
        <v>0</v>
      </c>
      <c r="AD142" s="131">
        <f>'Mladí jazdci'!AD20</f>
        <v>0</v>
      </c>
      <c r="AE142" s="131">
        <f>'Mladí jazdci'!AE20</f>
        <v>0</v>
      </c>
      <c r="AF142" s="131">
        <f>'Mladí jazdci'!AF20</f>
        <v>0</v>
      </c>
      <c r="AG142" s="131">
        <f>'Mladí jazdci'!AG20</f>
        <v>0</v>
      </c>
      <c r="AH142" s="131">
        <f>'Mladí jazdci'!AH20</f>
        <v>0</v>
      </c>
      <c r="AI142" s="131">
        <f>'Mladí jazdci'!AI20</f>
        <v>0</v>
      </c>
      <c r="AJ142" s="131">
        <f>'Mladí jazdci'!AJ20</f>
        <v>0</v>
      </c>
      <c r="AK142" s="131">
        <f>'Mladí jazdci'!AK20</f>
        <v>0</v>
      </c>
      <c r="AL142" s="131">
        <f>'Mladí jazdci'!AL20</f>
        <v>0</v>
      </c>
      <c r="AM142" s="131">
        <f>'Mladí jazdci'!AM20</f>
        <v>0</v>
      </c>
      <c r="AN142" s="131">
        <f>'Mladí jazdci'!AN20</f>
        <v>0</v>
      </c>
      <c r="AO142" s="131">
        <f>'Mladí jazdci'!AO20</f>
        <v>2</v>
      </c>
      <c r="AP142" s="131">
        <f>'Mladí jazdci'!AP20</f>
        <v>0</v>
      </c>
      <c r="AQ142" s="131">
        <f>'Mladí jazdci'!AQ20</f>
        <v>0</v>
      </c>
      <c r="AR142" s="131">
        <f>'Mladí jazdci'!AR20</f>
        <v>0</v>
      </c>
      <c r="AS142" s="131">
        <f>'Mladí jazdci'!AS20</f>
        <v>0</v>
      </c>
      <c r="AT142" s="131">
        <f>'Mladí jazdci'!AT20</f>
        <v>0</v>
      </c>
      <c r="AU142" s="131">
        <f>'Mladí jazdci'!AU20</f>
        <v>0</v>
      </c>
      <c r="AV142" s="131">
        <f>'Mladí jazdci'!AV20</f>
        <v>0</v>
      </c>
      <c r="AW142" s="131">
        <f>'Mladí jazdci'!AW20</f>
        <v>0</v>
      </c>
      <c r="AX142" s="131">
        <f>'Mladí jazdci'!AX20</f>
        <v>0</v>
      </c>
      <c r="AY142" s="131">
        <f>'Mladí jazdci'!AY20</f>
        <v>0</v>
      </c>
      <c r="AZ142" s="131">
        <f>'Mladí jazdci'!AZ20</f>
        <v>0</v>
      </c>
      <c r="BA142" s="131">
        <f>'Mladí jazdci'!BA20</f>
        <v>0</v>
      </c>
      <c r="BB142" s="131">
        <f>'Mladí jazdci'!BB20</f>
        <v>0</v>
      </c>
      <c r="BC142" s="131">
        <f>'Mladí jazdci'!BC20</f>
        <v>0</v>
      </c>
      <c r="BD142" s="131">
        <f>'Mladí jazdci'!BD20</f>
        <v>0</v>
      </c>
      <c r="BE142" s="131">
        <f>'Mladí jazdci'!BE20</f>
        <v>0</v>
      </c>
      <c r="BF142" s="131">
        <f>'Mladí jazdci'!BF20</f>
        <v>0</v>
      </c>
      <c r="BG142" s="131">
        <f>'Mladí jazdci'!BG20</f>
        <v>0</v>
      </c>
      <c r="BH142" s="131">
        <f>'Mladí jazdci'!BH20</f>
        <v>0</v>
      </c>
      <c r="BI142" s="131">
        <f>'Mladí jazdci'!BI20</f>
        <v>0</v>
      </c>
      <c r="BJ142" s="131">
        <f>'Mladí jazdci'!BJ20</f>
        <v>0</v>
      </c>
      <c r="BK142" s="131">
        <f>'Mladí jazdci'!BK20</f>
        <v>0</v>
      </c>
      <c r="BL142" s="131">
        <f>'Mladí jazdci'!BL20</f>
        <v>0</v>
      </c>
      <c r="BM142" s="131">
        <f>'Mladí jazdci'!BM20</f>
        <v>0</v>
      </c>
      <c r="BN142" s="131">
        <f>'Mladí jazdci'!BN20</f>
        <v>0</v>
      </c>
      <c r="BO142" s="131">
        <f>'Mladí jazdci'!BO20</f>
        <v>0</v>
      </c>
      <c r="BP142" s="131">
        <f>'Mladí jazdci'!BP20</f>
        <v>0</v>
      </c>
      <c r="BQ142" s="131">
        <f>'Mladí jazdci'!BQ20</f>
        <v>0</v>
      </c>
      <c r="BR142" s="131">
        <f>'Mladí jazdci'!BR20</f>
        <v>0</v>
      </c>
      <c r="BS142" s="131">
        <f>'Mladí jazdci'!BS20</f>
        <v>0</v>
      </c>
      <c r="BT142" s="131">
        <f>'Mladí jazdci'!BT20</f>
        <v>0</v>
      </c>
      <c r="BU142" s="131">
        <f>'Mladí jazdci'!BU20</f>
        <v>0</v>
      </c>
      <c r="BV142" s="131">
        <f>'Mladí jazdci'!BV20</f>
        <v>0</v>
      </c>
      <c r="BW142" s="131">
        <f>'Mladí jazdci'!BW20</f>
        <v>0</v>
      </c>
      <c r="BX142" s="131">
        <f>'Mladí jazdci'!BX20</f>
        <v>0</v>
      </c>
      <c r="BY142" s="131">
        <f>'Mladí jazdci'!BY20</f>
        <v>0</v>
      </c>
      <c r="BZ142" s="131">
        <f>'Mladí jazdci'!BZ20</f>
        <v>0</v>
      </c>
      <c r="CA142" s="131">
        <f>'Mladí jazdci'!CA20</f>
        <v>0</v>
      </c>
      <c r="CB142" s="131">
        <f>'Mladí jazdci'!CB20</f>
        <v>0</v>
      </c>
      <c r="CC142" s="131">
        <f>'Mladí jazdci'!CC20</f>
        <v>0</v>
      </c>
      <c r="CD142" s="131">
        <f>'Mladí jazdci'!CD20</f>
        <v>0</v>
      </c>
      <c r="CE142" s="131">
        <f>'Mladí jazdci'!CE20</f>
        <v>0</v>
      </c>
      <c r="CF142" s="131">
        <f>'Mladí jazdci'!CF20</f>
        <v>0</v>
      </c>
      <c r="CG142" s="131">
        <f>'Mladí jazdci'!CG20</f>
        <v>0</v>
      </c>
      <c r="CH142" s="131">
        <f>'Mladí jazdci'!CH20</f>
        <v>0</v>
      </c>
      <c r="CI142" s="131">
        <f>'Mladí jazdci'!CI20</f>
        <v>0</v>
      </c>
      <c r="CJ142" s="131">
        <f>'Mladí jazdci'!CJ20</f>
        <v>0</v>
      </c>
      <c r="CK142" s="131">
        <f>'Mladí jazdci'!CK20</f>
        <v>0</v>
      </c>
      <c r="CL142" s="131">
        <f>'Mladí jazdci'!CL20</f>
        <v>0</v>
      </c>
      <c r="CM142" s="131">
        <f>'Mladí jazdci'!CM20</f>
        <v>0</v>
      </c>
      <c r="CN142" s="131">
        <f>'Mladí jazdci'!CN20</f>
        <v>0</v>
      </c>
      <c r="CO142" s="131">
        <f>'Mladí jazdci'!CO20</f>
        <v>0</v>
      </c>
      <c r="CP142" s="131">
        <f>'Mladí jazdci'!CP20</f>
        <v>0</v>
      </c>
      <c r="CQ142" s="131">
        <f>'Mladí jazdci'!CQ20</f>
        <v>0</v>
      </c>
      <c r="CR142" s="131">
        <f>'Mladí jazdci'!CR20</f>
        <v>0</v>
      </c>
      <c r="CS142" s="131">
        <f>'Mladí jazdci'!CS20</f>
        <v>0</v>
      </c>
      <c r="CT142" s="131">
        <f>'Mladí jazdci'!CT20</f>
        <v>0</v>
      </c>
      <c r="CU142" s="131">
        <f>'Mladí jazdci'!CU20</f>
        <v>0</v>
      </c>
      <c r="CV142" s="131">
        <f>'Mladí jazdci'!CV20</f>
        <v>0</v>
      </c>
      <c r="CW142" s="131">
        <f>'Mladí jazdci'!CW20</f>
        <v>0</v>
      </c>
      <c r="CX142" s="131">
        <f>'Mladí jazdci'!CX20</f>
        <v>0</v>
      </c>
      <c r="CY142" s="131">
        <f>'Mladí jazdci'!CY20</f>
        <v>0</v>
      </c>
      <c r="CZ142" s="131">
        <f>'Mladí jazdci'!CZ20</f>
        <v>0</v>
      </c>
      <c r="DA142" s="131">
        <f>'Mladí jazdci'!DA20</f>
        <v>0</v>
      </c>
      <c r="DB142" s="131">
        <f>'Mladí jazdci'!DB20</f>
        <v>0</v>
      </c>
      <c r="DC142" s="131">
        <f>'Mladí jazdci'!DC20</f>
        <v>0</v>
      </c>
      <c r="DD142" s="131">
        <f>'Mladí jazdci'!DD20</f>
        <v>0</v>
      </c>
      <c r="DE142" s="131">
        <f>'Mladí jazdci'!DE20</f>
        <v>0</v>
      </c>
      <c r="DF142" s="131">
        <f>'Mladí jazdci'!DF20</f>
        <v>0</v>
      </c>
      <c r="DG142" s="131">
        <f>'Mladí jazdci'!DG20</f>
        <v>0</v>
      </c>
      <c r="DH142" s="131">
        <f>'Mladí jazdci'!DH20</f>
        <v>0</v>
      </c>
      <c r="DI142" s="131">
        <f>'Mladí jazdci'!DI20</f>
        <v>0</v>
      </c>
      <c r="DJ142" s="131">
        <f>'Mladí jazdci'!DJ20</f>
        <v>0</v>
      </c>
      <c r="DK142" s="131">
        <f>'Mladí jazdci'!DK20</f>
        <v>0</v>
      </c>
      <c r="DL142" s="131">
        <f>'Mladí jazdci'!DL20</f>
        <v>0</v>
      </c>
      <c r="DM142" s="131">
        <f>'Mladí jazdci'!DM20</f>
        <v>0</v>
      </c>
      <c r="DN142" s="131">
        <f>'Mladí jazdci'!DN20</f>
        <v>0</v>
      </c>
      <c r="DO142" s="131">
        <f>'Mladí jazdci'!DO20</f>
        <v>0</v>
      </c>
      <c r="DP142" s="131">
        <f>'Mladí jazdci'!DP20</f>
        <v>0</v>
      </c>
      <c r="DQ142" s="131">
        <f>'Mladí jazdci'!DQ20</f>
        <v>0</v>
      </c>
      <c r="DR142" s="131">
        <f>'Mladí jazdci'!DR20</f>
        <v>0</v>
      </c>
      <c r="DS142" s="131">
        <f>'Mladí jazdci'!DS20</f>
        <v>0</v>
      </c>
      <c r="DT142" s="131">
        <f>'Mladí jazdci'!DT20</f>
        <v>0</v>
      </c>
      <c r="DU142" s="131">
        <f>'Mladí jazdci'!DU20</f>
        <v>0</v>
      </c>
      <c r="DV142" s="131">
        <f>'Mladí jazdci'!DV20</f>
        <v>0</v>
      </c>
      <c r="DW142" s="131">
        <f>'Mladí jazdci'!DW20</f>
        <v>0</v>
      </c>
      <c r="DX142" s="131">
        <f>'Mladí jazdci'!DX20</f>
        <v>0</v>
      </c>
      <c r="DY142" s="131">
        <f>'Mladí jazdci'!DY20</f>
        <v>0</v>
      </c>
      <c r="DZ142" s="131">
        <f>'Mladí jazdci'!DZ20</f>
        <v>0</v>
      </c>
      <c r="EA142" s="131">
        <f>'Mladí jazdci'!EA20</f>
        <v>0</v>
      </c>
      <c r="EB142" s="131">
        <f>'Mladí jazdci'!EB20</f>
        <v>0</v>
      </c>
      <c r="EC142" s="131">
        <f>'Mladí jazdci'!EC20</f>
        <v>0</v>
      </c>
      <c r="ED142" s="131">
        <f>'Mladí jazdci'!ED20</f>
        <v>0</v>
      </c>
      <c r="EE142" s="131">
        <f>'Mladí jazdci'!EE20</f>
        <v>0</v>
      </c>
      <c r="EF142" s="131">
        <f>'Mladí jazdci'!EF20</f>
        <v>0</v>
      </c>
      <c r="EG142" s="131">
        <f>'Mladí jazdci'!EG20</f>
        <v>0</v>
      </c>
      <c r="EH142" s="131">
        <f>'Mladí jazdci'!EH20</f>
        <v>0</v>
      </c>
      <c r="EI142" s="131">
        <f>'Mladí jazdci'!EI20</f>
        <v>0</v>
      </c>
      <c r="EJ142" s="131">
        <f>'Mladí jazdci'!EJ20</f>
        <v>0</v>
      </c>
      <c r="EK142" s="131">
        <f>'Mladí jazdci'!EK20</f>
        <v>0</v>
      </c>
      <c r="EL142" s="131">
        <f>'Mladí jazdci'!EL20</f>
        <v>0</v>
      </c>
      <c r="EM142" s="131">
        <f>'Mladí jazdci'!EM20</f>
        <v>0</v>
      </c>
      <c r="EN142" s="131">
        <f>'Mladí jazdci'!EN20</f>
        <v>0</v>
      </c>
      <c r="EO142" s="131">
        <f>'Mladí jazdci'!EO20</f>
        <v>0</v>
      </c>
      <c r="EP142" s="131">
        <f>'Mladí jazdci'!EP20</f>
        <v>0</v>
      </c>
      <c r="EQ142" s="131">
        <f>'Mladí jazdci'!EQ20</f>
        <v>0</v>
      </c>
      <c r="ER142" s="131">
        <f>'Mladí jazdci'!ER20</f>
        <v>0</v>
      </c>
      <c r="ES142" s="131">
        <f>'Mladí jazdci'!ES20</f>
        <v>0</v>
      </c>
      <c r="ET142" s="131">
        <f>'Mladí jazdci'!ET20</f>
        <v>0</v>
      </c>
      <c r="EU142" s="131">
        <f>'Mladí jazdci'!EU20</f>
        <v>0</v>
      </c>
      <c r="EV142" s="131">
        <f>'Mladí jazdci'!EV20</f>
        <v>0</v>
      </c>
      <c r="EW142" s="131">
        <f>'Mladí jazdci'!EW20</f>
        <v>0</v>
      </c>
      <c r="EX142" s="131">
        <f>'Mladí jazdci'!EX20</f>
        <v>0</v>
      </c>
      <c r="EY142" s="131">
        <f>'Mladí jazdci'!EY20</f>
        <v>0</v>
      </c>
      <c r="EZ142" s="131">
        <f>'Mladí jazdci'!EZ20</f>
        <v>0</v>
      </c>
      <c r="FA142" s="131">
        <f>'Mladí jazdci'!FA20</f>
        <v>0</v>
      </c>
      <c r="FB142" s="131">
        <f>'Mladí jazdci'!FB20</f>
        <v>0</v>
      </c>
      <c r="FC142" s="131">
        <f>'Mladí jazdci'!FC20</f>
        <v>0</v>
      </c>
      <c r="FD142" s="131">
        <f>'Mladí jazdci'!FD20</f>
        <v>0</v>
      </c>
      <c r="FE142" s="131">
        <f>'Mladí jazdci'!FE20</f>
        <v>0</v>
      </c>
      <c r="FF142" s="131">
        <f>'Mladí jazdci'!FF20</f>
        <v>0</v>
      </c>
      <c r="FG142" s="131">
        <f>'Mladí jazdci'!FG20</f>
        <v>0</v>
      </c>
      <c r="FH142" s="131">
        <f>'Mladí jazdci'!FH20</f>
        <v>0</v>
      </c>
      <c r="FI142" s="131">
        <f>'Mladí jazdci'!FI20</f>
        <v>0</v>
      </c>
      <c r="FJ142" s="131">
        <f>'Mladí jazdci'!FJ20</f>
        <v>0</v>
      </c>
      <c r="FK142" s="131">
        <f>'Mladí jazdci'!FK20</f>
        <v>0</v>
      </c>
      <c r="FL142" s="131">
        <f>'Mladí jazdci'!FL20</f>
        <v>0</v>
      </c>
      <c r="FM142" s="131">
        <f>'Mladí jazdci'!FM20</f>
        <v>0</v>
      </c>
      <c r="FN142" s="131">
        <f>'Mladí jazdci'!FN20</f>
        <v>0</v>
      </c>
      <c r="FO142" s="131">
        <f>'Mladí jazdci'!FO20</f>
        <v>0</v>
      </c>
      <c r="FP142" s="131">
        <f>'Mladí jazdci'!FP20</f>
        <v>0</v>
      </c>
      <c r="FQ142" s="131">
        <f>'Mladí jazdci'!FQ20</f>
        <v>0</v>
      </c>
      <c r="FR142" s="131">
        <f>'Mladí jazdci'!FR20</f>
        <v>0</v>
      </c>
      <c r="FS142" s="131">
        <f>'Mladí jazdci'!FS20</f>
        <v>0</v>
      </c>
      <c r="FT142" s="131">
        <f>'Mladí jazdci'!FT20</f>
        <v>0</v>
      </c>
      <c r="FU142" s="131">
        <f>'Mladí jazdci'!FU20</f>
        <v>0</v>
      </c>
      <c r="FV142" s="131">
        <f>'Mladí jazdci'!FV20</f>
        <v>0</v>
      </c>
      <c r="FW142" s="131">
        <f>'Mladí jazdci'!FW20</f>
        <v>0</v>
      </c>
      <c r="FX142" s="131">
        <f>'Mladí jazdci'!FX20</f>
        <v>0</v>
      </c>
      <c r="FY142" s="131">
        <f>'Mladí jazdci'!FY20</f>
        <v>0</v>
      </c>
      <c r="FZ142" s="131">
        <f>'Mladí jazdci'!FZ20</f>
        <v>0</v>
      </c>
      <c r="GA142" s="131">
        <f>'Mladí jazdci'!GA20</f>
        <v>0</v>
      </c>
      <c r="GB142" s="131">
        <f>'Mladí jazdci'!GB20</f>
        <v>0</v>
      </c>
      <c r="GC142" s="131">
        <f>'Mladí jazdci'!GC20</f>
        <v>0</v>
      </c>
      <c r="GD142" s="131">
        <f>'Mladí jazdci'!GD20</f>
        <v>0</v>
      </c>
      <c r="GE142" s="131">
        <f>'Mladí jazdci'!GE20</f>
        <v>0</v>
      </c>
      <c r="GF142" s="131">
        <f>'Mladí jazdci'!GF20</f>
        <v>0</v>
      </c>
      <c r="GG142" s="131">
        <f>'Mladí jazdci'!GG20</f>
        <v>0</v>
      </c>
      <c r="GH142" s="131">
        <f>'Mladí jazdci'!GH20</f>
        <v>0</v>
      </c>
      <c r="GI142" s="131">
        <f>'Mladí jazdci'!GI20</f>
        <v>0</v>
      </c>
      <c r="GJ142" s="131">
        <f>'Mladí jazdci'!GJ20</f>
        <v>0</v>
      </c>
      <c r="GK142" s="131">
        <f>'Mladí jazdci'!GK20</f>
        <v>0</v>
      </c>
      <c r="GL142" s="131">
        <f>'Mladí jazdci'!GL20</f>
        <v>0</v>
      </c>
      <c r="GM142" s="131">
        <f>'Mladí jazdci'!GM20</f>
        <v>0</v>
      </c>
      <c r="GN142" s="131">
        <f>'Mladí jazdci'!GN20</f>
        <v>0</v>
      </c>
      <c r="GO142" s="131">
        <f>'Mladí jazdci'!GO20</f>
        <v>0</v>
      </c>
      <c r="GP142" s="131">
        <f>'Mladí jazdci'!GP20</f>
        <v>0</v>
      </c>
      <c r="GQ142" s="131">
        <f>'Mladí jazdci'!GQ20</f>
        <v>0</v>
      </c>
      <c r="GR142" s="131">
        <f>'Mladí jazdci'!GR20</f>
        <v>0</v>
      </c>
      <c r="GS142" s="131">
        <f>'Mladí jazdci'!GS20</f>
        <v>0</v>
      </c>
      <c r="GT142" s="131">
        <f>'Mladí jazdci'!GT20</f>
        <v>0</v>
      </c>
      <c r="GU142" s="131">
        <f>'Mladí jazdci'!GU20</f>
        <v>0</v>
      </c>
      <c r="GV142" s="131">
        <f>'Mladí jazdci'!GV20</f>
        <v>0</v>
      </c>
      <c r="GW142" s="131">
        <f>'Mladí jazdci'!GW20</f>
        <v>0</v>
      </c>
      <c r="GX142" s="131">
        <f>'Mladí jazdci'!GX20</f>
        <v>0</v>
      </c>
      <c r="GY142" s="131">
        <f>'Mladí jazdci'!GY20</f>
        <v>0</v>
      </c>
      <c r="GZ142" s="131">
        <f>'Mladí jazdci'!GZ20</f>
        <v>0</v>
      </c>
      <c r="HA142" s="131">
        <f>'Mladí jazdci'!HA20</f>
        <v>0</v>
      </c>
      <c r="HB142" s="131">
        <f>'Mladí jazdci'!HB20</f>
        <v>0</v>
      </c>
      <c r="HC142" s="131">
        <f>'Mladí jazdci'!HC20</f>
        <v>0</v>
      </c>
      <c r="HD142" s="131">
        <f>'Mladí jazdci'!HD20</f>
        <v>0</v>
      </c>
      <c r="HE142" s="131">
        <f>'Mladí jazdci'!HE20</f>
        <v>0</v>
      </c>
      <c r="HF142" s="131">
        <f>'Mladí jazdci'!HF20</f>
        <v>0</v>
      </c>
      <c r="HG142" s="131">
        <f>'Mladí jazdci'!HG20</f>
        <v>0</v>
      </c>
      <c r="HH142" s="131">
        <f>'Mladí jazdci'!HH20</f>
        <v>0</v>
      </c>
      <c r="HI142" s="131">
        <f>'Mladí jazdci'!HI20</f>
        <v>0</v>
      </c>
      <c r="HJ142" s="131">
        <f>'Mladí jazdci'!HJ20</f>
        <v>0</v>
      </c>
      <c r="HK142" s="131">
        <f>'Mladí jazdci'!HK20</f>
        <v>0</v>
      </c>
      <c r="HL142" s="131">
        <f>'Mladí jazdci'!HL20</f>
        <v>0</v>
      </c>
      <c r="HM142" s="131">
        <f>'Mladí jazdci'!HM20</f>
        <v>0</v>
      </c>
      <c r="HN142" s="131">
        <f>'Mladí jazdci'!HN20</f>
        <v>0</v>
      </c>
      <c r="HO142" s="131">
        <f>'Mladí jazdci'!HO20</f>
        <v>0</v>
      </c>
      <c r="HP142" s="131">
        <f>'Mladí jazdci'!HP20</f>
        <v>0</v>
      </c>
      <c r="HQ142" s="131">
        <f>'Mladí jazdci'!HQ20</f>
        <v>0</v>
      </c>
      <c r="HR142" s="131">
        <f>'Mladí jazdci'!HR20</f>
        <v>0</v>
      </c>
      <c r="HS142" s="131">
        <f>'Mladí jazdci'!HS20</f>
        <v>0</v>
      </c>
      <c r="HT142" s="131">
        <f>'Mladí jazdci'!HT20</f>
        <v>0</v>
      </c>
      <c r="HU142" s="131">
        <f>'Mladí jazdci'!HU20</f>
        <v>0</v>
      </c>
      <c r="HV142" s="131">
        <f>'Mladí jazdci'!HV20</f>
        <v>0</v>
      </c>
      <c r="HW142" s="131">
        <f>'Mladí jazdci'!HW20</f>
        <v>0</v>
      </c>
      <c r="HX142" s="131">
        <f>'Mladí jazdci'!HX20</f>
        <v>0</v>
      </c>
      <c r="HY142" s="131">
        <f>'Mladí jazdci'!HY20</f>
        <v>0</v>
      </c>
      <c r="HZ142" s="131">
        <f>'Mladí jazdci'!HZ20</f>
        <v>0</v>
      </c>
      <c r="IA142" s="131">
        <f>'Mladí jazdci'!IA20</f>
        <v>0</v>
      </c>
      <c r="IB142" s="131">
        <f>'Mladí jazdci'!IB20</f>
        <v>0</v>
      </c>
      <c r="IC142" s="131">
        <f>'Mladí jazdci'!IC20</f>
        <v>0</v>
      </c>
      <c r="ID142" s="131">
        <f>'Mladí jazdci'!ID20</f>
        <v>0</v>
      </c>
      <c r="IE142" s="131">
        <f>'Mladí jazdci'!IE20</f>
        <v>0</v>
      </c>
      <c r="IF142" s="131">
        <f>'Mladí jazdci'!IF20</f>
        <v>0</v>
      </c>
      <c r="IG142" s="131">
        <f>'Mladí jazdci'!IG20</f>
        <v>0</v>
      </c>
      <c r="IH142" s="131">
        <f>'Mladí jazdci'!IH20</f>
        <v>0</v>
      </c>
      <c r="II142" s="131">
        <f>'Mladí jazdci'!II20</f>
        <v>0</v>
      </c>
      <c r="IJ142" s="131">
        <f>'Mladí jazdci'!IJ20</f>
        <v>0</v>
      </c>
      <c r="IK142" s="131">
        <f>'Mladí jazdci'!IK20</f>
        <v>0</v>
      </c>
      <c r="IL142" s="131">
        <f>'Mladí jazdci'!IL20</f>
        <v>0</v>
      </c>
      <c r="IM142" s="131">
        <f>'Mladí jazdci'!IM20</f>
        <v>0</v>
      </c>
      <c r="IN142" s="131">
        <f>'Mladí jazdci'!IN20</f>
        <v>0</v>
      </c>
      <c r="IO142" s="131">
        <f>'Mladí jazdci'!IO20</f>
        <v>0</v>
      </c>
      <c r="IP142" s="131">
        <f>'Mladí jazdci'!IP20</f>
        <v>0</v>
      </c>
      <c r="IQ142" s="131">
        <f>'Mladí jazdci'!IQ20</f>
        <v>0</v>
      </c>
      <c r="IR142" s="131">
        <f>'Mladí jazdci'!IR20</f>
        <v>0</v>
      </c>
      <c r="IS142" s="131">
        <f>'Mladí jazdci'!IS20</f>
        <v>0</v>
      </c>
      <c r="IT142" s="131">
        <f>'Mladí jazdci'!IT20</f>
        <v>0</v>
      </c>
      <c r="IU142" s="131">
        <f>'Mladí jazdci'!IU20</f>
        <v>0</v>
      </c>
      <c r="IV142" s="131">
        <f>'Mladí jazdci'!IV20</f>
        <v>0</v>
      </c>
      <c r="IW142" s="131">
        <f>'Mladí jazdci'!IW20</f>
        <v>0</v>
      </c>
      <c r="IX142" s="131">
        <f>'Mladí jazdci'!IX20</f>
        <v>0</v>
      </c>
      <c r="IY142" s="131">
        <f>'Mladí jazdci'!IY20</f>
        <v>0</v>
      </c>
      <c r="IZ142" s="131">
        <f>'Mladí jazdci'!IZ20</f>
        <v>0</v>
      </c>
      <c r="JA142" s="131">
        <f>'Mladí jazdci'!JA20</f>
        <v>0</v>
      </c>
      <c r="JB142" s="131">
        <f>'Mladí jazdci'!JB20</f>
        <v>0</v>
      </c>
      <c r="JC142" s="131">
        <f>'Mladí jazdci'!JC20</f>
        <v>0</v>
      </c>
      <c r="JD142" s="131">
        <f>'Mladí jazdci'!JD20</f>
        <v>0</v>
      </c>
      <c r="JE142" s="131">
        <f>'Mladí jazdci'!JE20</f>
        <v>0</v>
      </c>
      <c r="JF142" s="131">
        <f>'Mladí jazdci'!JF20</f>
        <v>0</v>
      </c>
      <c r="JG142" s="131">
        <f>'Mladí jazdci'!JG20</f>
        <v>0</v>
      </c>
      <c r="JH142" s="131">
        <f>'Mladí jazdci'!JH20</f>
        <v>0</v>
      </c>
      <c r="JI142" s="131">
        <f>'Mladí jazdci'!JI20</f>
        <v>0</v>
      </c>
      <c r="JJ142" s="131">
        <f>'Mladí jazdci'!JJ20</f>
        <v>0</v>
      </c>
      <c r="JK142" s="131">
        <f>'Mladí jazdci'!JK20</f>
        <v>0</v>
      </c>
      <c r="JL142" s="131">
        <f>'Mladí jazdci'!JL20</f>
        <v>0</v>
      </c>
      <c r="JM142" s="131">
        <f>'Mladí jazdci'!JM20</f>
        <v>0</v>
      </c>
      <c r="JN142" s="131">
        <f>'Mladí jazdci'!JN20</f>
        <v>0</v>
      </c>
      <c r="JO142" s="131">
        <f>'Mladí jazdci'!JO20</f>
        <v>0</v>
      </c>
      <c r="JP142" s="131">
        <f>'Mladí jazdci'!JP20</f>
        <v>0</v>
      </c>
      <c r="JQ142" s="131">
        <f>'Mladí jazdci'!JQ20</f>
        <v>0</v>
      </c>
      <c r="JR142" s="131">
        <f>'Mladí jazdci'!JR20</f>
        <v>0</v>
      </c>
      <c r="JS142" s="131">
        <f>'Mladí jazdci'!JS20</f>
        <v>0</v>
      </c>
      <c r="JT142" s="131">
        <f>'Mladí jazdci'!JT20</f>
        <v>0</v>
      </c>
      <c r="JU142" s="131">
        <f>'Mladí jazdci'!JU20</f>
        <v>0</v>
      </c>
      <c r="JV142" s="131">
        <f>'Mladí jazdci'!JV20</f>
        <v>0</v>
      </c>
      <c r="JW142" s="131">
        <f>'Mladí jazdci'!JW20</f>
        <v>0</v>
      </c>
      <c r="JX142" s="131">
        <f>'Mladí jazdci'!JX20</f>
        <v>0</v>
      </c>
      <c r="JY142" s="131">
        <f>'Mladí jazdci'!JY20</f>
        <v>0</v>
      </c>
      <c r="JZ142" s="131">
        <f>'Mladí jazdci'!JZ20</f>
        <v>0</v>
      </c>
      <c r="KA142" s="131">
        <f>'Mladí jazdci'!KA20</f>
        <v>0</v>
      </c>
      <c r="KB142" s="131">
        <f>'Mladí jazdci'!KB20</f>
        <v>0</v>
      </c>
      <c r="KC142" s="131">
        <f>'Mladí jazdci'!KC20</f>
        <v>0</v>
      </c>
      <c r="KD142" s="131">
        <f>'Mladí jazdci'!KD20</f>
        <v>0</v>
      </c>
      <c r="KE142" s="131">
        <f>'Mladí jazdci'!KE20</f>
        <v>0</v>
      </c>
      <c r="KF142" s="131">
        <f>'Mladí jazdci'!KF20</f>
        <v>0</v>
      </c>
      <c r="KG142" s="131">
        <f>'Mladí jazdci'!KG20</f>
        <v>0</v>
      </c>
      <c r="KH142" s="131">
        <f>'Mladí jazdci'!KH20</f>
        <v>0</v>
      </c>
      <c r="KI142" s="131">
        <f>'Mladí jazdci'!KI20</f>
        <v>0</v>
      </c>
      <c r="KJ142" s="131">
        <f>'Mladí jazdci'!KJ20</f>
        <v>0</v>
      </c>
      <c r="KK142" s="131">
        <f>'Mladí jazdci'!KK20</f>
        <v>0</v>
      </c>
      <c r="KL142" s="131">
        <f>'Mladí jazdci'!KL20</f>
        <v>0</v>
      </c>
      <c r="KM142" s="131">
        <f>'Mladí jazdci'!KM20</f>
        <v>0</v>
      </c>
      <c r="KN142" s="131">
        <f>'Mladí jazdci'!KN20</f>
        <v>0</v>
      </c>
      <c r="KO142" s="131">
        <f>'Mladí jazdci'!KO20</f>
        <v>0</v>
      </c>
      <c r="KP142" s="131">
        <f>'Mladí jazdci'!KP20</f>
        <v>0</v>
      </c>
      <c r="KQ142" s="131">
        <f>'Mladí jazdci'!KQ20</f>
        <v>0</v>
      </c>
      <c r="KR142" s="131">
        <f>'Mladí jazdci'!KR20</f>
        <v>0</v>
      </c>
      <c r="KS142" s="131">
        <f>'Mladí jazdci'!KS20</f>
        <v>0</v>
      </c>
      <c r="KT142" s="131">
        <f>'Mladí jazdci'!KT20</f>
        <v>0</v>
      </c>
      <c r="KU142" s="131">
        <f>'Mladí jazdci'!KU20</f>
        <v>0</v>
      </c>
      <c r="KV142" s="131">
        <f>'Mladí jazdci'!KV20</f>
        <v>0</v>
      </c>
      <c r="KW142" s="131">
        <f>'Mladí jazdci'!KW20</f>
        <v>0</v>
      </c>
      <c r="KX142" s="131">
        <f>'Mladí jazdci'!KX20</f>
        <v>0</v>
      </c>
      <c r="KY142" s="131">
        <f>'Mladí jazdci'!KY20</f>
        <v>0</v>
      </c>
      <c r="KZ142" s="131">
        <f>'Mladí jazdci'!KZ20</f>
        <v>0</v>
      </c>
      <c r="LA142" s="131">
        <f>'Mladí jazdci'!LA20</f>
        <v>0</v>
      </c>
      <c r="LB142" s="131">
        <f>'Mladí jazdci'!LB20</f>
        <v>0</v>
      </c>
      <c r="LC142" s="131">
        <f>'Mladí jazdci'!LC20</f>
        <v>0</v>
      </c>
      <c r="LD142" s="131">
        <f>'Mladí jazdci'!LD20</f>
        <v>0</v>
      </c>
      <c r="LE142" s="131">
        <f>'Mladí jazdci'!LE20</f>
        <v>0</v>
      </c>
      <c r="LF142" s="131">
        <f>'Mladí jazdci'!LF20</f>
        <v>0</v>
      </c>
      <c r="LG142" s="131">
        <f>'Mladí jazdci'!LG20</f>
        <v>0</v>
      </c>
      <c r="LH142" s="131">
        <f>'Mladí jazdci'!LH20</f>
        <v>0</v>
      </c>
      <c r="LI142" s="131">
        <f>'Mladí jazdci'!LI20</f>
        <v>0</v>
      </c>
      <c r="LJ142" s="131">
        <f>'Mladí jazdci'!LJ20</f>
        <v>0</v>
      </c>
      <c r="LK142" s="131">
        <f>'Mladí jazdci'!LK20</f>
        <v>0</v>
      </c>
      <c r="LL142" s="131">
        <f>'Mladí jazdci'!LL20</f>
        <v>0</v>
      </c>
      <c r="LM142" s="131">
        <f>'Mladí jazdci'!LM20</f>
        <v>0</v>
      </c>
      <c r="LN142" s="131">
        <f>'Mladí jazdci'!LN20</f>
        <v>0</v>
      </c>
      <c r="LO142" s="131">
        <f>'Mladí jazdci'!LO20</f>
        <v>0</v>
      </c>
      <c r="LP142" s="131">
        <f>'Mladí jazdci'!LP20</f>
        <v>0</v>
      </c>
      <c r="LQ142" s="131">
        <f>'Mladí jazdci'!LQ20</f>
        <v>0</v>
      </c>
      <c r="LR142" s="131">
        <f>'Mladí jazdci'!LR20</f>
        <v>0</v>
      </c>
      <c r="LS142" s="131">
        <f>'Mladí jazdci'!LS20</f>
        <v>0</v>
      </c>
      <c r="LT142" s="131">
        <f>'Mladí jazdci'!LT20</f>
        <v>0</v>
      </c>
      <c r="LU142" s="131">
        <f>'Mladí jazdci'!LU20</f>
        <v>0</v>
      </c>
      <c r="LV142" s="131">
        <f>'Mladí jazdci'!LV20</f>
        <v>0</v>
      </c>
      <c r="LW142" s="131">
        <f>'Mladí jazdci'!LW20</f>
        <v>0</v>
      </c>
      <c r="LX142" s="131">
        <f>'Mladí jazdci'!LX20</f>
        <v>0</v>
      </c>
      <c r="LY142" s="131">
        <f>'Mladí jazdci'!LY20</f>
        <v>0</v>
      </c>
      <c r="LZ142" s="131">
        <f>'Mladí jazdci'!LZ20</f>
        <v>0</v>
      </c>
      <c r="MA142" s="131">
        <f>'Mladí jazdci'!MA20</f>
        <v>0</v>
      </c>
      <c r="MB142" s="131">
        <f>'Mladí jazdci'!MB20</f>
        <v>0</v>
      </c>
      <c r="MC142" s="131">
        <f>'Mladí jazdci'!MC20</f>
        <v>0</v>
      </c>
      <c r="MD142" s="131">
        <f>'Mladí jazdci'!MD20</f>
        <v>0</v>
      </c>
      <c r="ME142" s="131">
        <f>'Mladí jazdci'!ME20</f>
        <v>0</v>
      </c>
    </row>
    <row r="143" spans="1:343" s="1" customFormat="1" ht="18" customHeight="1" x14ac:dyDescent="0.2">
      <c r="A143" s="12">
        <v>126</v>
      </c>
      <c r="B143" s="11" t="s">
        <v>191</v>
      </c>
      <c r="C143" s="1">
        <v>10175</v>
      </c>
      <c r="D143" s="1">
        <v>2004</v>
      </c>
      <c r="E143" s="4" t="s">
        <v>139</v>
      </c>
      <c r="F143" s="1">
        <v>5719</v>
      </c>
      <c r="G143" s="9" t="s">
        <v>224</v>
      </c>
      <c r="H143" s="4" t="s">
        <v>42</v>
      </c>
      <c r="I143" s="1">
        <f t="shared" si="11"/>
        <v>1</v>
      </c>
      <c r="J143" s="12">
        <f>Tabuľka3[[#This Row],[Stĺpec9]]</f>
        <v>1</v>
      </c>
      <c r="K143" s="131">
        <f>'Mladí jazdci'!K24</f>
        <v>0</v>
      </c>
      <c r="L143" s="131">
        <f>'Mladí jazdci'!L24</f>
        <v>0</v>
      </c>
      <c r="M143" s="131">
        <f>'Mladí jazdci'!M24</f>
        <v>0</v>
      </c>
      <c r="N143" s="131">
        <f>'Mladí jazdci'!N24</f>
        <v>0</v>
      </c>
      <c r="O143" s="131">
        <f>'Mladí jazdci'!O24</f>
        <v>0</v>
      </c>
      <c r="P143" s="131">
        <f>'Mladí jazdci'!P24</f>
        <v>0</v>
      </c>
      <c r="Q143" s="131">
        <f>'Mladí jazdci'!Q24</f>
        <v>0</v>
      </c>
      <c r="R143" s="131">
        <f>'Mladí jazdci'!R24</f>
        <v>0</v>
      </c>
      <c r="S143" s="131">
        <f>'Mladí jazdci'!S24</f>
        <v>0</v>
      </c>
      <c r="T143" s="131">
        <f>'Mladí jazdci'!T24</f>
        <v>0</v>
      </c>
      <c r="U143" s="131">
        <f>'Mladí jazdci'!U24</f>
        <v>0</v>
      </c>
      <c r="V143" s="131">
        <f>'Mladí jazdci'!V24</f>
        <v>0</v>
      </c>
      <c r="W143" s="131">
        <f>'Mladí jazdci'!W24</f>
        <v>0</v>
      </c>
      <c r="X143" s="131">
        <f>'Mladí jazdci'!X24</f>
        <v>0</v>
      </c>
      <c r="Y143" s="131">
        <f>'Mladí jazdci'!Y24</f>
        <v>0</v>
      </c>
      <c r="Z143" s="131">
        <f>'Mladí jazdci'!Z24</f>
        <v>0</v>
      </c>
      <c r="AA143" s="131">
        <f>'Mladí jazdci'!AA24</f>
        <v>0</v>
      </c>
      <c r="AB143" s="131">
        <f>'Mladí jazdci'!AB24</f>
        <v>0</v>
      </c>
      <c r="AC143" s="131">
        <f>'Mladí jazdci'!AC24</f>
        <v>0</v>
      </c>
      <c r="AD143" s="131">
        <f>'Mladí jazdci'!AD24</f>
        <v>0</v>
      </c>
      <c r="AE143" s="131">
        <f>'Mladí jazdci'!AE24</f>
        <v>0</v>
      </c>
      <c r="AF143" s="131">
        <f>'Mladí jazdci'!AF24</f>
        <v>0</v>
      </c>
      <c r="AG143" s="131">
        <f>'Mladí jazdci'!AG24</f>
        <v>0</v>
      </c>
      <c r="AH143" s="131">
        <f>'Mladí jazdci'!AH24</f>
        <v>0</v>
      </c>
      <c r="AI143" s="131">
        <f>'Mladí jazdci'!AI24</f>
        <v>0</v>
      </c>
      <c r="AJ143" s="131">
        <f>'Mladí jazdci'!AJ24</f>
        <v>0</v>
      </c>
      <c r="AK143" s="131">
        <f>'Mladí jazdci'!AK24</f>
        <v>0</v>
      </c>
      <c r="AL143" s="131">
        <f>'Mladí jazdci'!AL24</f>
        <v>0</v>
      </c>
      <c r="AM143" s="131">
        <f>'Mladí jazdci'!AM24</f>
        <v>0</v>
      </c>
      <c r="AN143" s="131">
        <f>'Mladí jazdci'!AN24</f>
        <v>0</v>
      </c>
      <c r="AO143" s="131">
        <f>'Mladí jazdci'!AO24</f>
        <v>0</v>
      </c>
      <c r="AP143" s="131">
        <f>'Mladí jazdci'!AP24</f>
        <v>0</v>
      </c>
      <c r="AQ143" s="131">
        <f>'Mladí jazdci'!AQ24</f>
        <v>0</v>
      </c>
      <c r="AR143" s="131">
        <f>'Mladí jazdci'!AR24</f>
        <v>0</v>
      </c>
      <c r="AS143" s="131">
        <f>'Mladí jazdci'!AS24</f>
        <v>0</v>
      </c>
      <c r="AT143" s="131">
        <f>'Mladí jazdci'!AT24</f>
        <v>0</v>
      </c>
      <c r="AU143" s="131">
        <f>'Mladí jazdci'!AU24</f>
        <v>0</v>
      </c>
      <c r="AV143" s="131">
        <f>'Mladí jazdci'!AV24</f>
        <v>0</v>
      </c>
      <c r="AW143" s="131">
        <f>'Mladí jazdci'!AW24</f>
        <v>0</v>
      </c>
      <c r="AX143" s="131">
        <f>'Mladí jazdci'!AX24</f>
        <v>0</v>
      </c>
      <c r="AY143" s="131">
        <f>'Mladí jazdci'!AY24</f>
        <v>0</v>
      </c>
      <c r="AZ143" s="131">
        <f>'Mladí jazdci'!AZ24</f>
        <v>0</v>
      </c>
      <c r="BA143" s="131">
        <f>'Mladí jazdci'!BA24</f>
        <v>0</v>
      </c>
      <c r="BB143" s="131">
        <f>'Mladí jazdci'!BB24</f>
        <v>0</v>
      </c>
      <c r="BC143" s="131">
        <f>'Mladí jazdci'!BC24</f>
        <v>0</v>
      </c>
      <c r="BD143" s="131">
        <f>'Mladí jazdci'!BD24</f>
        <v>0</v>
      </c>
      <c r="BE143" s="131">
        <f>'Mladí jazdci'!BE24</f>
        <v>0</v>
      </c>
      <c r="BF143" s="131">
        <f>'Mladí jazdci'!BF24</f>
        <v>0</v>
      </c>
      <c r="BG143" s="131">
        <f>'Mladí jazdci'!BG24</f>
        <v>0</v>
      </c>
      <c r="BH143" s="131">
        <f>'Mladí jazdci'!BH24</f>
        <v>0</v>
      </c>
      <c r="BI143" s="131">
        <f>'Mladí jazdci'!BI24</f>
        <v>0</v>
      </c>
      <c r="BJ143" s="131">
        <f>'Mladí jazdci'!BJ24</f>
        <v>0</v>
      </c>
      <c r="BK143" s="131">
        <f>'Mladí jazdci'!BK24</f>
        <v>1</v>
      </c>
      <c r="BL143" s="131">
        <f>'Mladí jazdci'!BL24</f>
        <v>0</v>
      </c>
      <c r="BM143" s="131">
        <f>'Mladí jazdci'!BM24</f>
        <v>0</v>
      </c>
      <c r="BN143" s="131">
        <f>'Mladí jazdci'!BN24</f>
        <v>0</v>
      </c>
      <c r="BO143" s="131">
        <f>'Mladí jazdci'!BO24</f>
        <v>0</v>
      </c>
      <c r="BP143" s="131">
        <f>'Mladí jazdci'!BP24</f>
        <v>0</v>
      </c>
      <c r="BQ143" s="131">
        <f>'Mladí jazdci'!BQ24</f>
        <v>0</v>
      </c>
      <c r="BR143" s="131">
        <f>'Mladí jazdci'!BR24</f>
        <v>0</v>
      </c>
      <c r="BS143" s="131">
        <f>'Mladí jazdci'!BS24</f>
        <v>0</v>
      </c>
      <c r="BT143" s="131">
        <f>'Mladí jazdci'!BT24</f>
        <v>0</v>
      </c>
      <c r="BU143" s="131">
        <f>'Mladí jazdci'!BU24</f>
        <v>0</v>
      </c>
      <c r="BV143" s="131">
        <f>'Mladí jazdci'!BV24</f>
        <v>0</v>
      </c>
      <c r="BW143" s="131">
        <f>'Mladí jazdci'!BW24</f>
        <v>0</v>
      </c>
      <c r="BX143" s="131">
        <f>'Mladí jazdci'!BX24</f>
        <v>0</v>
      </c>
      <c r="BY143" s="131">
        <f>'Mladí jazdci'!BY24</f>
        <v>0</v>
      </c>
      <c r="BZ143" s="131">
        <f>'Mladí jazdci'!BZ24</f>
        <v>0</v>
      </c>
      <c r="CA143" s="131">
        <f>'Mladí jazdci'!CA24</f>
        <v>0</v>
      </c>
      <c r="CB143" s="131">
        <f>'Mladí jazdci'!CB24</f>
        <v>0</v>
      </c>
      <c r="CC143" s="131">
        <f>'Mladí jazdci'!CC24</f>
        <v>0</v>
      </c>
      <c r="CD143" s="131">
        <f>'Mladí jazdci'!CD24</f>
        <v>0</v>
      </c>
      <c r="CE143" s="131">
        <f>'Mladí jazdci'!CE24</f>
        <v>0</v>
      </c>
      <c r="CF143" s="131">
        <f>'Mladí jazdci'!CF24</f>
        <v>0</v>
      </c>
      <c r="CG143" s="131">
        <f>'Mladí jazdci'!CG24</f>
        <v>0</v>
      </c>
      <c r="CH143" s="131">
        <f>'Mladí jazdci'!CH24</f>
        <v>0</v>
      </c>
      <c r="CI143" s="131">
        <f>'Mladí jazdci'!CI24</f>
        <v>0</v>
      </c>
      <c r="CJ143" s="131">
        <f>'Mladí jazdci'!CJ24</f>
        <v>0</v>
      </c>
      <c r="CK143" s="131">
        <f>'Mladí jazdci'!CK24</f>
        <v>0</v>
      </c>
      <c r="CL143" s="131">
        <f>'Mladí jazdci'!CL24</f>
        <v>0</v>
      </c>
      <c r="CM143" s="131">
        <f>'Mladí jazdci'!CM24</f>
        <v>0</v>
      </c>
      <c r="CN143" s="131">
        <f>'Mladí jazdci'!CN24</f>
        <v>0</v>
      </c>
      <c r="CO143" s="131">
        <f>'Mladí jazdci'!CO24</f>
        <v>0</v>
      </c>
      <c r="CP143" s="131">
        <f>'Mladí jazdci'!CP24</f>
        <v>0</v>
      </c>
      <c r="CQ143" s="131">
        <f>'Mladí jazdci'!CQ24</f>
        <v>0</v>
      </c>
      <c r="CR143" s="131">
        <f>'Mladí jazdci'!CR24</f>
        <v>0</v>
      </c>
      <c r="CS143" s="131">
        <f>'Mladí jazdci'!CS24</f>
        <v>0</v>
      </c>
      <c r="CT143" s="131">
        <f>'Mladí jazdci'!CT24</f>
        <v>0</v>
      </c>
      <c r="CU143" s="131">
        <f>'Mladí jazdci'!CU24</f>
        <v>0</v>
      </c>
      <c r="CV143" s="131">
        <f>'Mladí jazdci'!CV24</f>
        <v>0</v>
      </c>
      <c r="CW143" s="131">
        <f>'Mladí jazdci'!CW24</f>
        <v>0</v>
      </c>
      <c r="CX143" s="131">
        <f>'Mladí jazdci'!CX24</f>
        <v>0</v>
      </c>
      <c r="CY143" s="131">
        <f>'Mladí jazdci'!CY24</f>
        <v>0</v>
      </c>
      <c r="CZ143" s="131">
        <f>'Mladí jazdci'!CZ24</f>
        <v>0</v>
      </c>
      <c r="DA143" s="131">
        <f>'Mladí jazdci'!DA24</f>
        <v>0</v>
      </c>
      <c r="DB143" s="131">
        <f>'Mladí jazdci'!DB24</f>
        <v>0</v>
      </c>
      <c r="DC143" s="131">
        <f>'Mladí jazdci'!DC24</f>
        <v>0</v>
      </c>
      <c r="DD143" s="131">
        <f>'Mladí jazdci'!DD24</f>
        <v>0</v>
      </c>
      <c r="DE143" s="131">
        <f>'Mladí jazdci'!DE24</f>
        <v>0</v>
      </c>
      <c r="DF143" s="131">
        <f>'Mladí jazdci'!DF24</f>
        <v>0</v>
      </c>
      <c r="DG143" s="131">
        <f>'Mladí jazdci'!DG24</f>
        <v>0</v>
      </c>
      <c r="DH143" s="131">
        <f>'Mladí jazdci'!DH24</f>
        <v>0</v>
      </c>
      <c r="DI143" s="131">
        <f>'Mladí jazdci'!DI24</f>
        <v>0</v>
      </c>
      <c r="DJ143" s="131">
        <f>'Mladí jazdci'!DJ24</f>
        <v>0</v>
      </c>
      <c r="DK143" s="131">
        <f>'Mladí jazdci'!DK24</f>
        <v>0</v>
      </c>
      <c r="DL143" s="131">
        <f>'Mladí jazdci'!DL24</f>
        <v>0</v>
      </c>
      <c r="DM143" s="131">
        <f>'Mladí jazdci'!DM24</f>
        <v>0</v>
      </c>
      <c r="DN143" s="131">
        <f>'Mladí jazdci'!DN24</f>
        <v>0</v>
      </c>
      <c r="DO143" s="131">
        <f>'Mladí jazdci'!DO24</f>
        <v>0</v>
      </c>
      <c r="DP143" s="131">
        <f>'Mladí jazdci'!DP24</f>
        <v>0</v>
      </c>
      <c r="DQ143" s="131">
        <f>'Mladí jazdci'!DQ24</f>
        <v>0</v>
      </c>
      <c r="DR143" s="131">
        <f>'Mladí jazdci'!DR24</f>
        <v>0</v>
      </c>
      <c r="DS143" s="131">
        <f>'Mladí jazdci'!DS24</f>
        <v>0</v>
      </c>
      <c r="DT143" s="131">
        <f>'Mladí jazdci'!DT24</f>
        <v>0</v>
      </c>
      <c r="DU143" s="131">
        <f>'Mladí jazdci'!DU24</f>
        <v>0</v>
      </c>
      <c r="DV143" s="131">
        <f>'Mladí jazdci'!DV24</f>
        <v>0</v>
      </c>
      <c r="DW143" s="131">
        <f>'Mladí jazdci'!DW24</f>
        <v>0</v>
      </c>
      <c r="DX143" s="131">
        <f>'Mladí jazdci'!DX24</f>
        <v>0</v>
      </c>
      <c r="DY143" s="131">
        <f>'Mladí jazdci'!DY24</f>
        <v>0</v>
      </c>
      <c r="DZ143" s="131">
        <f>'Mladí jazdci'!DZ24</f>
        <v>0</v>
      </c>
      <c r="EA143" s="131">
        <f>'Mladí jazdci'!EA24</f>
        <v>0</v>
      </c>
      <c r="EB143" s="131">
        <f>'Mladí jazdci'!EB24</f>
        <v>0</v>
      </c>
      <c r="EC143" s="131">
        <f>'Mladí jazdci'!EC24</f>
        <v>0</v>
      </c>
      <c r="ED143" s="131">
        <f>'Mladí jazdci'!ED24</f>
        <v>0</v>
      </c>
      <c r="EE143" s="131">
        <f>'Mladí jazdci'!EE24</f>
        <v>0</v>
      </c>
      <c r="EF143" s="131">
        <f>'Mladí jazdci'!EF24</f>
        <v>0</v>
      </c>
      <c r="EG143" s="131">
        <f>'Mladí jazdci'!EG24</f>
        <v>0</v>
      </c>
      <c r="EH143" s="131">
        <f>'Mladí jazdci'!EH24</f>
        <v>0</v>
      </c>
      <c r="EI143" s="131">
        <f>'Mladí jazdci'!EI24</f>
        <v>0</v>
      </c>
      <c r="EJ143" s="131">
        <f>'Mladí jazdci'!EJ24</f>
        <v>0</v>
      </c>
      <c r="EK143" s="131">
        <f>'Mladí jazdci'!EK24</f>
        <v>0</v>
      </c>
      <c r="EL143" s="131">
        <f>'Mladí jazdci'!EL24</f>
        <v>0</v>
      </c>
      <c r="EM143" s="131">
        <f>'Mladí jazdci'!EM24</f>
        <v>0</v>
      </c>
      <c r="EN143" s="131">
        <f>'Mladí jazdci'!EN24</f>
        <v>0</v>
      </c>
      <c r="EO143" s="131">
        <f>'Mladí jazdci'!EO24</f>
        <v>0</v>
      </c>
      <c r="EP143" s="131">
        <f>'Mladí jazdci'!EP24</f>
        <v>0</v>
      </c>
      <c r="EQ143" s="131">
        <f>'Mladí jazdci'!EQ24</f>
        <v>0</v>
      </c>
      <c r="ER143" s="131">
        <f>'Mladí jazdci'!ER24</f>
        <v>0</v>
      </c>
      <c r="ES143" s="131">
        <f>'Mladí jazdci'!ES24</f>
        <v>0</v>
      </c>
      <c r="ET143" s="131">
        <f>'Mladí jazdci'!ET24</f>
        <v>0</v>
      </c>
      <c r="EU143" s="131">
        <f>'Mladí jazdci'!EU24</f>
        <v>0</v>
      </c>
      <c r="EV143" s="131">
        <f>'Mladí jazdci'!EV24</f>
        <v>0</v>
      </c>
      <c r="EW143" s="131">
        <f>'Mladí jazdci'!EW24</f>
        <v>0</v>
      </c>
      <c r="EX143" s="131">
        <f>'Mladí jazdci'!EX24</f>
        <v>0</v>
      </c>
      <c r="EY143" s="131">
        <f>'Mladí jazdci'!EY24</f>
        <v>0</v>
      </c>
      <c r="EZ143" s="131">
        <f>'Mladí jazdci'!EZ24</f>
        <v>0</v>
      </c>
      <c r="FA143" s="131">
        <f>'Mladí jazdci'!FA24</f>
        <v>0</v>
      </c>
      <c r="FB143" s="131">
        <f>'Mladí jazdci'!FB24</f>
        <v>0</v>
      </c>
      <c r="FC143" s="131">
        <f>'Mladí jazdci'!FC24</f>
        <v>0</v>
      </c>
      <c r="FD143" s="131">
        <f>'Mladí jazdci'!FD24</f>
        <v>0</v>
      </c>
      <c r="FE143" s="131">
        <f>'Mladí jazdci'!FE24</f>
        <v>0</v>
      </c>
      <c r="FF143" s="131">
        <f>'Mladí jazdci'!FF24</f>
        <v>0</v>
      </c>
      <c r="FG143" s="131">
        <f>'Mladí jazdci'!FG24</f>
        <v>0</v>
      </c>
      <c r="FH143" s="131">
        <f>'Mladí jazdci'!FH24</f>
        <v>0</v>
      </c>
      <c r="FI143" s="131">
        <f>'Mladí jazdci'!FI24</f>
        <v>0</v>
      </c>
      <c r="FJ143" s="131">
        <f>'Mladí jazdci'!FJ24</f>
        <v>0</v>
      </c>
      <c r="FK143" s="131">
        <f>'Mladí jazdci'!FK24</f>
        <v>0</v>
      </c>
      <c r="FL143" s="131">
        <f>'Mladí jazdci'!FL24</f>
        <v>0</v>
      </c>
      <c r="FM143" s="131">
        <f>'Mladí jazdci'!FM24</f>
        <v>0</v>
      </c>
      <c r="FN143" s="131">
        <f>'Mladí jazdci'!FN24</f>
        <v>0</v>
      </c>
      <c r="FO143" s="131">
        <f>'Mladí jazdci'!FO24</f>
        <v>0</v>
      </c>
      <c r="FP143" s="131">
        <f>'Mladí jazdci'!FP24</f>
        <v>0</v>
      </c>
      <c r="FQ143" s="131">
        <f>'Mladí jazdci'!FQ24</f>
        <v>0</v>
      </c>
      <c r="FR143" s="131">
        <f>'Mladí jazdci'!FR24</f>
        <v>0</v>
      </c>
      <c r="FS143" s="131">
        <f>'Mladí jazdci'!FS24</f>
        <v>0</v>
      </c>
      <c r="FT143" s="131">
        <f>'Mladí jazdci'!FT24</f>
        <v>0</v>
      </c>
      <c r="FU143" s="131">
        <f>'Mladí jazdci'!FU24</f>
        <v>0</v>
      </c>
      <c r="FV143" s="131">
        <f>'Mladí jazdci'!FV24</f>
        <v>0</v>
      </c>
      <c r="FW143" s="131">
        <f>'Mladí jazdci'!FW24</f>
        <v>0</v>
      </c>
      <c r="FX143" s="131">
        <f>'Mladí jazdci'!FX24</f>
        <v>0</v>
      </c>
      <c r="FY143" s="131">
        <f>'Mladí jazdci'!FY24</f>
        <v>0</v>
      </c>
      <c r="FZ143" s="131">
        <f>'Mladí jazdci'!FZ24</f>
        <v>0</v>
      </c>
      <c r="GA143" s="131">
        <f>'Mladí jazdci'!GA24</f>
        <v>0</v>
      </c>
      <c r="GB143" s="131">
        <f>'Mladí jazdci'!GB24</f>
        <v>0</v>
      </c>
      <c r="GC143" s="131">
        <f>'Mladí jazdci'!GC24</f>
        <v>0</v>
      </c>
      <c r="GD143" s="131">
        <f>'Mladí jazdci'!GD24</f>
        <v>0</v>
      </c>
      <c r="GE143" s="131">
        <f>'Mladí jazdci'!GE24</f>
        <v>0</v>
      </c>
      <c r="GF143" s="131">
        <f>'Mladí jazdci'!GF24</f>
        <v>0</v>
      </c>
      <c r="GG143" s="131">
        <f>'Mladí jazdci'!GG24</f>
        <v>0</v>
      </c>
      <c r="GH143" s="131">
        <f>'Mladí jazdci'!GH24</f>
        <v>0</v>
      </c>
      <c r="GI143" s="131">
        <f>'Mladí jazdci'!GI24</f>
        <v>0</v>
      </c>
      <c r="GJ143" s="131">
        <f>'Mladí jazdci'!GJ24</f>
        <v>0</v>
      </c>
      <c r="GK143" s="131">
        <f>'Mladí jazdci'!GK24</f>
        <v>0</v>
      </c>
      <c r="GL143" s="131">
        <f>'Mladí jazdci'!GL24</f>
        <v>0</v>
      </c>
      <c r="GM143" s="131">
        <f>'Mladí jazdci'!GM24</f>
        <v>0</v>
      </c>
      <c r="GN143" s="131">
        <f>'Mladí jazdci'!GN24</f>
        <v>0</v>
      </c>
      <c r="GO143" s="131">
        <f>'Mladí jazdci'!GO24</f>
        <v>0</v>
      </c>
      <c r="GP143" s="131">
        <f>'Mladí jazdci'!GP24</f>
        <v>0</v>
      </c>
      <c r="GQ143" s="131">
        <f>'Mladí jazdci'!GQ24</f>
        <v>0</v>
      </c>
      <c r="GR143" s="131">
        <f>'Mladí jazdci'!GR24</f>
        <v>0</v>
      </c>
      <c r="GS143" s="131">
        <f>'Mladí jazdci'!GS24</f>
        <v>0</v>
      </c>
      <c r="GT143" s="131">
        <f>'Mladí jazdci'!GT24</f>
        <v>0</v>
      </c>
      <c r="GU143" s="131">
        <f>'Mladí jazdci'!GU24</f>
        <v>0</v>
      </c>
      <c r="GV143" s="131">
        <f>'Mladí jazdci'!GV24</f>
        <v>0</v>
      </c>
      <c r="GW143" s="131">
        <f>'Mladí jazdci'!GW24</f>
        <v>0</v>
      </c>
      <c r="GX143" s="131">
        <f>'Mladí jazdci'!GX24</f>
        <v>0</v>
      </c>
      <c r="GY143" s="131">
        <f>'Mladí jazdci'!GY24</f>
        <v>0</v>
      </c>
      <c r="GZ143" s="131">
        <f>'Mladí jazdci'!GZ24</f>
        <v>0</v>
      </c>
      <c r="HA143" s="131">
        <f>'Mladí jazdci'!HA24</f>
        <v>0</v>
      </c>
      <c r="HB143" s="131">
        <f>'Mladí jazdci'!HB24</f>
        <v>0</v>
      </c>
      <c r="HC143" s="131">
        <f>'Mladí jazdci'!HC24</f>
        <v>0</v>
      </c>
      <c r="HD143" s="131">
        <f>'Mladí jazdci'!HD24</f>
        <v>0</v>
      </c>
      <c r="HE143" s="131">
        <f>'Mladí jazdci'!HE24</f>
        <v>0</v>
      </c>
      <c r="HF143" s="131">
        <f>'Mladí jazdci'!HF24</f>
        <v>0</v>
      </c>
      <c r="HG143" s="131">
        <f>'Mladí jazdci'!HG24</f>
        <v>0</v>
      </c>
      <c r="HH143" s="131">
        <f>'Mladí jazdci'!HH24</f>
        <v>0</v>
      </c>
      <c r="HI143" s="131">
        <f>'Mladí jazdci'!HI24</f>
        <v>0</v>
      </c>
      <c r="HJ143" s="131">
        <f>'Mladí jazdci'!HJ24</f>
        <v>0</v>
      </c>
      <c r="HK143" s="131">
        <f>'Mladí jazdci'!HK24</f>
        <v>0</v>
      </c>
      <c r="HL143" s="131">
        <f>'Mladí jazdci'!HL24</f>
        <v>0</v>
      </c>
      <c r="HM143" s="131">
        <f>'Mladí jazdci'!HM24</f>
        <v>0</v>
      </c>
      <c r="HN143" s="131">
        <f>'Mladí jazdci'!HN24</f>
        <v>0</v>
      </c>
      <c r="HO143" s="131">
        <f>'Mladí jazdci'!HO24</f>
        <v>0</v>
      </c>
      <c r="HP143" s="131">
        <f>'Mladí jazdci'!HP24</f>
        <v>0</v>
      </c>
      <c r="HQ143" s="131">
        <f>'Mladí jazdci'!HQ24</f>
        <v>0</v>
      </c>
      <c r="HR143" s="131">
        <f>'Mladí jazdci'!HR24</f>
        <v>0</v>
      </c>
      <c r="HS143" s="131">
        <f>'Mladí jazdci'!HS24</f>
        <v>0</v>
      </c>
      <c r="HT143" s="131">
        <f>'Mladí jazdci'!HT24</f>
        <v>0</v>
      </c>
      <c r="HU143" s="131">
        <f>'Mladí jazdci'!HU24</f>
        <v>0</v>
      </c>
      <c r="HV143" s="131">
        <f>'Mladí jazdci'!HV24</f>
        <v>0</v>
      </c>
      <c r="HW143" s="131">
        <f>'Mladí jazdci'!HW24</f>
        <v>0</v>
      </c>
      <c r="HX143" s="131">
        <f>'Mladí jazdci'!HX24</f>
        <v>0</v>
      </c>
      <c r="HY143" s="131">
        <f>'Mladí jazdci'!HY24</f>
        <v>0</v>
      </c>
      <c r="HZ143" s="131">
        <f>'Mladí jazdci'!HZ24</f>
        <v>0</v>
      </c>
      <c r="IA143" s="131">
        <f>'Mladí jazdci'!IA24</f>
        <v>0</v>
      </c>
      <c r="IB143" s="131">
        <f>'Mladí jazdci'!IB24</f>
        <v>0</v>
      </c>
      <c r="IC143" s="131">
        <f>'Mladí jazdci'!IC24</f>
        <v>0</v>
      </c>
      <c r="ID143" s="131">
        <f>'Mladí jazdci'!ID24</f>
        <v>0</v>
      </c>
      <c r="IE143" s="131">
        <f>'Mladí jazdci'!IE24</f>
        <v>0</v>
      </c>
      <c r="IF143" s="131">
        <f>'Mladí jazdci'!IF24</f>
        <v>0</v>
      </c>
      <c r="IG143" s="131">
        <f>'Mladí jazdci'!IG24</f>
        <v>0</v>
      </c>
      <c r="IH143" s="131">
        <f>'Mladí jazdci'!IH24</f>
        <v>0</v>
      </c>
      <c r="II143" s="131">
        <f>'Mladí jazdci'!II24</f>
        <v>0</v>
      </c>
      <c r="IJ143" s="131">
        <f>'Mladí jazdci'!IJ24</f>
        <v>0</v>
      </c>
      <c r="IK143" s="131">
        <f>'Mladí jazdci'!IK24</f>
        <v>0</v>
      </c>
      <c r="IL143" s="131">
        <f>'Mladí jazdci'!IL24</f>
        <v>0</v>
      </c>
      <c r="IM143" s="131">
        <f>'Mladí jazdci'!IM24</f>
        <v>0</v>
      </c>
      <c r="IN143" s="131">
        <f>'Mladí jazdci'!IN24</f>
        <v>0</v>
      </c>
      <c r="IO143" s="131">
        <f>'Mladí jazdci'!IO24</f>
        <v>0</v>
      </c>
      <c r="IP143" s="131">
        <f>'Mladí jazdci'!IP24</f>
        <v>0</v>
      </c>
      <c r="IQ143" s="131">
        <f>'Mladí jazdci'!IQ24</f>
        <v>0</v>
      </c>
      <c r="IR143" s="131">
        <f>'Mladí jazdci'!IR24</f>
        <v>0</v>
      </c>
      <c r="IS143" s="131">
        <f>'Mladí jazdci'!IS24</f>
        <v>0</v>
      </c>
      <c r="IT143" s="131">
        <f>'Mladí jazdci'!IT24</f>
        <v>0</v>
      </c>
      <c r="IU143" s="131">
        <f>'Mladí jazdci'!IU24</f>
        <v>0</v>
      </c>
      <c r="IV143" s="131">
        <f>'Mladí jazdci'!IV24</f>
        <v>0</v>
      </c>
      <c r="IW143" s="131">
        <f>'Mladí jazdci'!IW24</f>
        <v>0</v>
      </c>
      <c r="IX143" s="131">
        <f>'Mladí jazdci'!IX24</f>
        <v>0</v>
      </c>
      <c r="IY143" s="131">
        <f>'Mladí jazdci'!IY24</f>
        <v>0</v>
      </c>
      <c r="IZ143" s="131">
        <f>'Mladí jazdci'!IZ24</f>
        <v>0</v>
      </c>
      <c r="JA143" s="131">
        <f>'Mladí jazdci'!JA24</f>
        <v>0</v>
      </c>
      <c r="JB143" s="131">
        <f>'Mladí jazdci'!JB24</f>
        <v>0</v>
      </c>
      <c r="JC143" s="131">
        <f>'Mladí jazdci'!JC24</f>
        <v>0</v>
      </c>
      <c r="JD143" s="131">
        <f>'Mladí jazdci'!JD24</f>
        <v>0</v>
      </c>
      <c r="JE143" s="131">
        <f>'Mladí jazdci'!JE24</f>
        <v>0</v>
      </c>
      <c r="JF143" s="131">
        <f>'Mladí jazdci'!JF24</f>
        <v>0</v>
      </c>
      <c r="JG143" s="131">
        <f>'Mladí jazdci'!JG24</f>
        <v>0</v>
      </c>
      <c r="JH143" s="131">
        <f>'Mladí jazdci'!JH24</f>
        <v>0</v>
      </c>
      <c r="JI143" s="131">
        <f>'Mladí jazdci'!JI24</f>
        <v>0</v>
      </c>
      <c r="JJ143" s="131">
        <f>'Mladí jazdci'!JJ24</f>
        <v>0</v>
      </c>
      <c r="JK143" s="131">
        <f>'Mladí jazdci'!JK24</f>
        <v>0</v>
      </c>
      <c r="JL143" s="131">
        <f>'Mladí jazdci'!JL24</f>
        <v>0</v>
      </c>
      <c r="JM143" s="131">
        <f>'Mladí jazdci'!JM24</f>
        <v>0</v>
      </c>
      <c r="JN143" s="131">
        <f>'Mladí jazdci'!JN24</f>
        <v>0</v>
      </c>
      <c r="JO143" s="131">
        <f>'Mladí jazdci'!JO24</f>
        <v>0</v>
      </c>
      <c r="JP143" s="131">
        <f>'Mladí jazdci'!JP24</f>
        <v>0</v>
      </c>
      <c r="JQ143" s="131">
        <f>'Mladí jazdci'!JQ24</f>
        <v>0</v>
      </c>
      <c r="JR143" s="131">
        <f>'Mladí jazdci'!JR24</f>
        <v>0</v>
      </c>
      <c r="JS143" s="131">
        <f>'Mladí jazdci'!JS24</f>
        <v>0</v>
      </c>
      <c r="JT143" s="131">
        <f>'Mladí jazdci'!JT24</f>
        <v>0</v>
      </c>
      <c r="JU143" s="131">
        <f>'Mladí jazdci'!JU24</f>
        <v>0</v>
      </c>
      <c r="JV143" s="131">
        <f>'Mladí jazdci'!JV24</f>
        <v>0</v>
      </c>
      <c r="JW143" s="131">
        <f>'Mladí jazdci'!JW24</f>
        <v>0</v>
      </c>
      <c r="JX143" s="131">
        <f>'Mladí jazdci'!JX24</f>
        <v>0</v>
      </c>
      <c r="JY143" s="131">
        <f>'Mladí jazdci'!JY24</f>
        <v>0</v>
      </c>
      <c r="JZ143" s="131">
        <f>'Mladí jazdci'!JZ24</f>
        <v>0</v>
      </c>
      <c r="KA143" s="131">
        <f>'Mladí jazdci'!KA24</f>
        <v>0</v>
      </c>
      <c r="KB143" s="131">
        <f>'Mladí jazdci'!KB24</f>
        <v>0</v>
      </c>
      <c r="KC143" s="131">
        <f>'Mladí jazdci'!KC24</f>
        <v>0</v>
      </c>
      <c r="KD143" s="131">
        <f>'Mladí jazdci'!KD24</f>
        <v>0</v>
      </c>
      <c r="KE143" s="131">
        <f>'Mladí jazdci'!KE24</f>
        <v>0</v>
      </c>
      <c r="KF143" s="131">
        <f>'Mladí jazdci'!KF24</f>
        <v>0</v>
      </c>
      <c r="KG143" s="131">
        <f>'Mladí jazdci'!KG24</f>
        <v>0</v>
      </c>
      <c r="KH143" s="131">
        <f>'Mladí jazdci'!KH24</f>
        <v>0</v>
      </c>
      <c r="KI143" s="131">
        <f>'Mladí jazdci'!KI24</f>
        <v>0</v>
      </c>
      <c r="KJ143" s="131">
        <f>'Mladí jazdci'!KJ24</f>
        <v>0</v>
      </c>
      <c r="KK143" s="131">
        <f>'Mladí jazdci'!KK24</f>
        <v>0</v>
      </c>
      <c r="KL143" s="131">
        <f>'Mladí jazdci'!KL24</f>
        <v>0</v>
      </c>
      <c r="KM143" s="131">
        <f>'Mladí jazdci'!KM24</f>
        <v>0</v>
      </c>
      <c r="KN143" s="131">
        <f>'Mladí jazdci'!KN24</f>
        <v>0</v>
      </c>
      <c r="KO143" s="131">
        <f>'Mladí jazdci'!KO24</f>
        <v>0</v>
      </c>
      <c r="KP143" s="131">
        <f>'Mladí jazdci'!KP24</f>
        <v>0</v>
      </c>
      <c r="KQ143" s="131">
        <f>'Mladí jazdci'!KQ24</f>
        <v>0</v>
      </c>
      <c r="KR143" s="131">
        <f>'Mladí jazdci'!KR24</f>
        <v>0</v>
      </c>
      <c r="KS143" s="131">
        <f>'Mladí jazdci'!KS24</f>
        <v>0</v>
      </c>
      <c r="KT143" s="131">
        <f>'Mladí jazdci'!KT24</f>
        <v>0</v>
      </c>
      <c r="KU143" s="131">
        <f>'Mladí jazdci'!KU24</f>
        <v>0</v>
      </c>
      <c r="KV143" s="131">
        <f>'Mladí jazdci'!KV24</f>
        <v>0</v>
      </c>
      <c r="KW143" s="131">
        <f>'Mladí jazdci'!KW24</f>
        <v>0</v>
      </c>
      <c r="KX143" s="131">
        <f>'Mladí jazdci'!KX24</f>
        <v>0</v>
      </c>
      <c r="KY143" s="131">
        <f>'Mladí jazdci'!KY24</f>
        <v>0</v>
      </c>
      <c r="KZ143" s="131">
        <f>'Mladí jazdci'!KZ24</f>
        <v>0</v>
      </c>
      <c r="LA143" s="131">
        <f>'Mladí jazdci'!LA24</f>
        <v>0</v>
      </c>
      <c r="LB143" s="131">
        <f>'Mladí jazdci'!LB24</f>
        <v>0</v>
      </c>
      <c r="LC143" s="131">
        <f>'Mladí jazdci'!LC24</f>
        <v>0</v>
      </c>
      <c r="LD143" s="131">
        <f>'Mladí jazdci'!LD24</f>
        <v>0</v>
      </c>
      <c r="LE143" s="131">
        <f>'Mladí jazdci'!LE24</f>
        <v>0</v>
      </c>
      <c r="LF143" s="131">
        <f>'Mladí jazdci'!LF24</f>
        <v>0</v>
      </c>
      <c r="LG143" s="131">
        <f>'Mladí jazdci'!LG24</f>
        <v>0</v>
      </c>
      <c r="LH143" s="131">
        <f>'Mladí jazdci'!LH24</f>
        <v>0</v>
      </c>
      <c r="LI143" s="131">
        <f>'Mladí jazdci'!LI24</f>
        <v>0</v>
      </c>
      <c r="LJ143" s="131">
        <f>'Mladí jazdci'!LJ24</f>
        <v>0</v>
      </c>
      <c r="LK143" s="131">
        <f>'Mladí jazdci'!LK24</f>
        <v>0</v>
      </c>
      <c r="LL143" s="131">
        <f>'Mladí jazdci'!LL24</f>
        <v>0</v>
      </c>
      <c r="LM143" s="131">
        <f>'Mladí jazdci'!LM24</f>
        <v>0</v>
      </c>
      <c r="LN143" s="131">
        <f>'Mladí jazdci'!LN24</f>
        <v>0</v>
      </c>
      <c r="LO143" s="131">
        <f>'Mladí jazdci'!LO24</f>
        <v>0</v>
      </c>
      <c r="LP143" s="131">
        <f>'Mladí jazdci'!LP24</f>
        <v>0</v>
      </c>
      <c r="LQ143" s="131">
        <f>'Mladí jazdci'!LQ24</f>
        <v>0</v>
      </c>
      <c r="LR143" s="131">
        <f>'Mladí jazdci'!LR24</f>
        <v>0</v>
      </c>
      <c r="LS143" s="131">
        <f>'Mladí jazdci'!LS24</f>
        <v>0</v>
      </c>
      <c r="LT143" s="131">
        <f>'Mladí jazdci'!LT24</f>
        <v>0</v>
      </c>
      <c r="LU143" s="131">
        <f>'Mladí jazdci'!LU24</f>
        <v>0</v>
      </c>
      <c r="LV143" s="131">
        <f>'Mladí jazdci'!LV24</f>
        <v>0</v>
      </c>
      <c r="LW143" s="131">
        <f>'Mladí jazdci'!LW24</f>
        <v>0</v>
      </c>
      <c r="LX143" s="131">
        <f>'Mladí jazdci'!LX24</f>
        <v>0</v>
      </c>
      <c r="LY143" s="131">
        <f>'Mladí jazdci'!LY24</f>
        <v>0</v>
      </c>
      <c r="LZ143" s="131">
        <f>'Mladí jazdci'!LZ24</f>
        <v>0</v>
      </c>
      <c r="MA143" s="131">
        <f>'Mladí jazdci'!MA24</f>
        <v>0</v>
      </c>
      <c r="MB143" s="131">
        <f>'Mladí jazdci'!MB24</f>
        <v>0</v>
      </c>
      <c r="MC143" s="131">
        <f>'Mladí jazdci'!MC24</f>
        <v>0</v>
      </c>
      <c r="MD143" s="131">
        <f>'Mladí jazdci'!MD24</f>
        <v>0</v>
      </c>
      <c r="ME143" s="131">
        <f>'Mladí jazdci'!ME24</f>
        <v>0</v>
      </c>
    </row>
    <row r="144" spans="1:343" s="1" customFormat="1" ht="18" customHeight="1" x14ac:dyDescent="0.2">
      <c r="A144" s="12">
        <v>126</v>
      </c>
      <c r="B144" s="11" t="s">
        <v>137</v>
      </c>
      <c r="C144" s="1">
        <v>7673</v>
      </c>
      <c r="E144" t="s">
        <v>136</v>
      </c>
      <c r="F144" s="1">
        <v>8008</v>
      </c>
      <c r="G144" s="9" t="s">
        <v>224</v>
      </c>
      <c r="H144" t="s">
        <v>138</v>
      </c>
      <c r="I144" s="1">
        <f>SUM(K144:ME144)</f>
        <v>1</v>
      </c>
      <c r="J144" s="12">
        <f>Tabuľka3[[#This Row],[Stĺpec9]]</f>
        <v>1</v>
      </c>
      <c r="K144" s="131">
        <f>'Mladí jazdci'!K22</f>
        <v>0</v>
      </c>
      <c r="L144" s="131">
        <f>'Mladí jazdci'!L22</f>
        <v>0</v>
      </c>
      <c r="M144" s="131">
        <f>'Mladí jazdci'!M22</f>
        <v>0</v>
      </c>
      <c r="N144" s="131">
        <f>'Mladí jazdci'!N22</f>
        <v>0</v>
      </c>
      <c r="O144" s="131">
        <f>'Mladí jazdci'!O22</f>
        <v>0</v>
      </c>
      <c r="P144" s="131">
        <f>'Mladí jazdci'!P22</f>
        <v>0</v>
      </c>
      <c r="Q144" s="131">
        <f>'Mladí jazdci'!Q22</f>
        <v>0</v>
      </c>
      <c r="R144" s="131">
        <f>'Mladí jazdci'!R22</f>
        <v>0</v>
      </c>
      <c r="S144" s="131">
        <f>'Mladí jazdci'!S22</f>
        <v>0</v>
      </c>
      <c r="T144" s="131">
        <f>'Mladí jazdci'!T22</f>
        <v>0</v>
      </c>
      <c r="U144" s="131">
        <f>'Mladí jazdci'!U22</f>
        <v>0</v>
      </c>
      <c r="V144" s="131">
        <f>'Mladí jazdci'!V22</f>
        <v>0</v>
      </c>
      <c r="W144" s="131">
        <f>'Mladí jazdci'!W22</f>
        <v>0</v>
      </c>
      <c r="X144" s="131">
        <f>'Mladí jazdci'!X22</f>
        <v>0</v>
      </c>
      <c r="Y144" s="131">
        <f>'Mladí jazdci'!Y22</f>
        <v>0</v>
      </c>
      <c r="Z144" s="131">
        <f>'Mladí jazdci'!Z22</f>
        <v>0</v>
      </c>
      <c r="AA144" s="131">
        <f>'Mladí jazdci'!AA22</f>
        <v>0</v>
      </c>
      <c r="AB144" s="131">
        <f>'Mladí jazdci'!AB22</f>
        <v>0</v>
      </c>
      <c r="AC144" s="131">
        <f>'Mladí jazdci'!AC22</f>
        <v>0</v>
      </c>
      <c r="AD144" s="131">
        <f>'Mladí jazdci'!AD22</f>
        <v>0</v>
      </c>
      <c r="AE144" s="131">
        <f>'Mladí jazdci'!AE22</f>
        <v>0</v>
      </c>
      <c r="AF144" s="131">
        <f>'Mladí jazdci'!AF22</f>
        <v>0</v>
      </c>
      <c r="AG144" s="131">
        <f>'Mladí jazdci'!AG22</f>
        <v>0</v>
      </c>
      <c r="AH144" s="131">
        <f>'Mladí jazdci'!AH22</f>
        <v>0</v>
      </c>
      <c r="AI144" s="131">
        <f>'Mladí jazdci'!AI22</f>
        <v>0</v>
      </c>
      <c r="AJ144" s="131">
        <f>'Mladí jazdci'!AJ22</f>
        <v>0</v>
      </c>
      <c r="AK144" s="131">
        <f>'Mladí jazdci'!AK22</f>
        <v>0</v>
      </c>
      <c r="AL144" s="131">
        <f>'Mladí jazdci'!AL22</f>
        <v>0</v>
      </c>
      <c r="AM144" s="131">
        <f>'Mladí jazdci'!AM22</f>
        <v>0</v>
      </c>
      <c r="AN144" s="131">
        <f>'Mladí jazdci'!AN22</f>
        <v>0</v>
      </c>
      <c r="AO144" s="131">
        <f>'Mladí jazdci'!AO22</f>
        <v>0</v>
      </c>
      <c r="AP144" s="131">
        <f>'Mladí jazdci'!AP22</f>
        <v>0</v>
      </c>
      <c r="AQ144" s="131">
        <f>'Mladí jazdci'!AQ22</f>
        <v>0</v>
      </c>
      <c r="AR144" s="131">
        <f>'Mladí jazdci'!AR22</f>
        <v>0</v>
      </c>
      <c r="AS144" s="131">
        <f>'Mladí jazdci'!AS22</f>
        <v>0</v>
      </c>
      <c r="AT144" s="131">
        <f>'Mladí jazdci'!AT22</f>
        <v>0</v>
      </c>
      <c r="AU144" s="131">
        <f>'Mladí jazdci'!AU22</f>
        <v>0</v>
      </c>
      <c r="AV144" s="131">
        <f>'Mladí jazdci'!AV22</f>
        <v>0</v>
      </c>
      <c r="AW144" s="131">
        <f>'Mladí jazdci'!AW22</f>
        <v>0</v>
      </c>
      <c r="AX144" s="131">
        <f>'Mladí jazdci'!AX22</f>
        <v>0</v>
      </c>
      <c r="AY144" s="131">
        <f>'Mladí jazdci'!AY22</f>
        <v>0</v>
      </c>
      <c r="AZ144" s="131">
        <f>'Mladí jazdci'!AZ22</f>
        <v>0</v>
      </c>
      <c r="BA144" s="131">
        <f>'Mladí jazdci'!BA22</f>
        <v>0</v>
      </c>
      <c r="BB144" s="131">
        <f>'Mladí jazdci'!BB22</f>
        <v>0</v>
      </c>
      <c r="BC144" s="131">
        <f>'Mladí jazdci'!BC22</f>
        <v>0</v>
      </c>
      <c r="BD144" s="131">
        <f>'Mladí jazdci'!BD22</f>
        <v>0</v>
      </c>
      <c r="BE144" s="131">
        <f>'Mladí jazdci'!BE22</f>
        <v>0</v>
      </c>
      <c r="BF144" s="131">
        <f>'Mladí jazdci'!BF22</f>
        <v>0</v>
      </c>
      <c r="BG144" s="131">
        <f>'Mladí jazdci'!BG22</f>
        <v>0</v>
      </c>
      <c r="BH144" s="131">
        <f>'Mladí jazdci'!BH22</f>
        <v>0</v>
      </c>
      <c r="BI144" s="131">
        <f>'Mladí jazdci'!BI22</f>
        <v>0</v>
      </c>
      <c r="BJ144" s="131">
        <f>'Mladí jazdci'!BJ22</f>
        <v>0</v>
      </c>
      <c r="BK144" s="131">
        <f>'Mladí jazdci'!BK22</f>
        <v>0</v>
      </c>
      <c r="BL144" s="131">
        <f>'Mladí jazdci'!BL22</f>
        <v>0</v>
      </c>
      <c r="BM144" s="131">
        <f>'Mladí jazdci'!BM22</f>
        <v>0</v>
      </c>
      <c r="BN144" s="131">
        <f>'Mladí jazdci'!BN22</f>
        <v>0</v>
      </c>
      <c r="BO144" s="131">
        <f>'Mladí jazdci'!BO22</f>
        <v>0</v>
      </c>
      <c r="BP144" s="131">
        <f>'Mladí jazdci'!BP22</f>
        <v>0</v>
      </c>
      <c r="BQ144" s="131">
        <f>'Mladí jazdci'!BQ22</f>
        <v>0</v>
      </c>
      <c r="BR144" s="131">
        <f>'Mladí jazdci'!BR22</f>
        <v>0</v>
      </c>
      <c r="BS144" s="131">
        <f>'Mladí jazdci'!BS22</f>
        <v>0</v>
      </c>
      <c r="BT144" s="131">
        <f>'Mladí jazdci'!BT22</f>
        <v>0</v>
      </c>
      <c r="BU144" s="131">
        <f>'Mladí jazdci'!BU22</f>
        <v>0</v>
      </c>
      <c r="BV144" s="131">
        <f>'Mladí jazdci'!BV22</f>
        <v>0</v>
      </c>
      <c r="BW144" s="131">
        <f>'Mladí jazdci'!BW22</f>
        <v>0</v>
      </c>
      <c r="BX144" s="131">
        <f>'Mladí jazdci'!BX22</f>
        <v>0</v>
      </c>
      <c r="BY144" s="131">
        <f>'Mladí jazdci'!BY22</f>
        <v>0</v>
      </c>
      <c r="BZ144" s="131">
        <f>'Mladí jazdci'!BZ22</f>
        <v>0</v>
      </c>
      <c r="CA144" s="131">
        <f>'Mladí jazdci'!CA22</f>
        <v>0</v>
      </c>
      <c r="CB144" s="131">
        <f>'Mladí jazdci'!CB22</f>
        <v>0</v>
      </c>
      <c r="CC144" s="131">
        <f>'Mladí jazdci'!CC22</f>
        <v>0</v>
      </c>
      <c r="CD144" s="131">
        <f>'Mladí jazdci'!CD22</f>
        <v>0</v>
      </c>
      <c r="CE144" s="131">
        <f>'Mladí jazdci'!CE22</f>
        <v>0</v>
      </c>
      <c r="CF144" s="131">
        <f>'Mladí jazdci'!CF22</f>
        <v>0</v>
      </c>
      <c r="CG144" s="131">
        <f>'Mladí jazdci'!CG22</f>
        <v>0</v>
      </c>
      <c r="CH144" s="131">
        <f>'Mladí jazdci'!CH22</f>
        <v>0</v>
      </c>
      <c r="CI144" s="131">
        <f>'Mladí jazdci'!CI22</f>
        <v>0</v>
      </c>
      <c r="CJ144" s="131">
        <f>'Mladí jazdci'!CJ22</f>
        <v>0</v>
      </c>
      <c r="CK144" s="131">
        <f>'Mladí jazdci'!CK22</f>
        <v>0</v>
      </c>
      <c r="CL144" s="131">
        <f>'Mladí jazdci'!CL22</f>
        <v>0</v>
      </c>
      <c r="CM144" s="131">
        <f>'Mladí jazdci'!CM22</f>
        <v>0</v>
      </c>
      <c r="CN144" s="131">
        <f>'Mladí jazdci'!CN22</f>
        <v>0</v>
      </c>
      <c r="CO144" s="131">
        <f>'Mladí jazdci'!CO22</f>
        <v>0</v>
      </c>
      <c r="CP144" s="131">
        <f>'Mladí jazdci'!CP22</f>
        <v>0</v>
      </c>
      <c r="CQ144" s="131">
        <f>'Mladí jazdci'!CQ22</f>
        <v>0</v>
      </c>
      <c r="CR144" s="131">
        <f>'Mladí jazdci'!CR22</f>
        <v>0</v>
      </c>
      <c r="CS144" s="131">
        <f>'Mladí jazdci'!CS22</f>
        <v>0</v>
      </c>
      <c r="CT144" s="131">
        <f>'Mladí jazdci'!CT22</f>
        <v>0</v>
      </c>
      <c r="CU144" s="131">
        <f>'Mladí jazdci'!CU22</f>
        <v>0</v>
      </c>
      <c r="CV144" s="131">
        <f>'Mladí jazdci'!CV22</f>
        <v>0</v>
      </c>
      <c r="CW144" s="131">
        <f>'Mladí jazdci'!CW22</f>
        <v>0</v>
      </c>
      <c r="CX144" s="131">
        <f>'Mladí jazdci'!CX22</f>
        <v>0</v>
      </c>
      <c r="CY144" s="131">
        <f>'Mladí jazdci'!CY22</f>
        <v>0</v>
      </c>
      <c r="CZ144" s="131">
        <f>'Mladí jazdci'!CZ22</f>
        <v>0</v>
      </c>
      <c r="DA144" s="131">
        <f>'Mladí jazdci'!DA22</f>
        <v>0</v>
      </c>
      <c r="DB144" s="131">
        <f>'Mladí jazdci'!DB22</f>
        <v>0</v>
      </c>
      <c r="DC144" s="131">
        <f>'Mladí jazdci'!DC22</f>
        <v>0</v>
      </c>
      <c r="DD144" s="131">
        <f>'Mladí jazdci'!DD22</f>
        <v>0</v>
      </c>
      <c r="DE144" s="131">
        <f>'Mladí jazdci'!DE22</f>
        <v>0</v>
      </c>
      <c r="DF144" s="131">
        <f>'Mladí jazdci'!DF22</f>
        <v>0</v>
      </c>
      <c r="DG144" s="131">
        <f>'Mladí jazdci'!DG22</f>
        <v>0</v>
      </c>
      <c r="DH144" s="131">
        <f>'Mladí jazdci'!DH22</f>
        <v>0</v>
      </c>
      <c r="DI144" s="131">
        <f>'Mladí jazdci'!DI22</f>
        <v>0</v>
      </c>
      <c r="DJ144" s="131">
        <f>'Mladí jazdci'!DJ22</f>
        <v>0</v>
      </c>
      <c r="DK144" s="131">
        <f>'Mladí jazdci'!DK22</f>
        <v>0</v>
      </c>
      <c r="DL144" s="131">
        <f>'Mladí jazdci'!DL22</f>
        <v>0</v>
      </c>
      <c r="DM144" s="131">
        <f>'Mladí jazdci'!DM22</f>
        <v>0</v>
      </c>
      <c r="DN144" s="131">
        <f>'Mladí jazdci'!DN22</f>
        <v>0</v>
      </c>
      <c r="DO144" s="131">
        <f>'Mladí jazdci'!DO22</f>
        <v>0</v>
      </c>
      <c r="DP144" s="131">
        <f>'Mladí jazdci'!DP22</f>
        <v>0</v>
      </c>
      <c r="DQ144" s="131">
        <f>'Mladí jazdci'!DQ22</f>
        <v>0</v>
      </c>
      <c r="DR144" s="131">
        <f>'Mladí jazdci'!DR22</f>
        <v>0</v>
      </c>
      <c r="DS144" s="131">
        <f>'Mladí jazdci'!DS22</f>
        <v>0</v>
      </c>
      <c r="DT144" s="131">
        <f>'Mladí jazdci'!DT22</f>
        <v>0</v>
      </c>
      <c r="DU144" s="131">
        <f>'Mladí jazdci'!DU22</f>
        <v>0</v>
      </c>
      <c r="DV144" s="131">
        <f>'Mladí jazdci'!DV22</f>
        <v>0</v>
      </c>
      <c r="DW144" s="131">
        <f>'Mladí jazdci'!DW22</f>
        <v>0</v>
      </c>
      <c r="DX144" s="131">
        <f>'Mladí jazdci'!DX22</f>
        <v>0</v>
      </c>
      <c r="DY144" s="131">
        <f>'Mladí jazdci'!DY22</f>
        <v>0</v>
      </c>
      <c r="DZ144" s="131">
        <f>'Mladí jazdci'!DZ22</f>
        <v>0</v>
      </c>
      <c r="EA144" s="131">
        <f>'Mladí jazdci'!EA22</f>
        <v>0</v>
      </c>
      <c r="EB144" s="131">
        <f>'Mladí jazdci'!EB22</f>
        <v>0</v>
      </c>
      <c r="EC144" s="131">
        <f>'Mladí jazdci'!EC22</f>
        <v>0</v>
      </c>
      <c r="ED144" s="131">
        <f>'Mladí jazdci'!ED22</f>
        <v>0</v>
      </c>
      <c r="EE144" s="131">
        <f>'Mladí jazdci'!EE22</f>
        <v>0</v>
      </c>
      <c r="EF144" s="131">
        <f>'Mladí jazdci'!EF22</f>
        <v>0</v>
      </c>
      <c r="EG144" s="131">
        <f>'Mladí jazdci'!EG22</f>
        <v>0</v>
      </c>
      <c r="EH144" s="131">
        <f>'Mladí jazdci'!EH22</f>
        <v>0</v>
      </c>
      <c r="EI144" s="131">
        <f>'Mladí jazdci'!EI22</f>
        <v>0</v>
      </c>
      <c r="EJ144" s="131">
        <f>'Mladí jazdci'!EJ22</f>
        <v>0</v>
      </c>
      <c r="EK144" s="131">
        <f>'Mladí jazdci'!EK22</f>
        <v>0</v>
      </c>
      <c r="EL144" s="131">
        <f>'Mladí jazdci'!EL22</f>
        <v>0</v>
      </c>
      <c r="EM144" s="131">
        <f>'Mladí jazdci'!EM22</f>
        <v>0</v>
      </c>
      <c r="EN144" s="131">
        <f>'Mladí jazdci'!EN22</f>
        <v>0</v>
      </c>
      <c r="EO144" s="131">
        <f>'Mladí jazdci'!EO22</f>
        <v>0</v>
      </c>
      <c r="EP144" s="131">
        <f>'Mladí jazdci'!EP22</f>
        <v>0</v>
      </c>
      <c r="EQ144" s="131">
        <f>'Mladí jazdci'!EQ22</f>
        <v>0</v>
      </c>
      <c r="ER144" s="131">
        <f>'Mladí jazdci'!ER22</f>
        <v>0</v>
      </c>
      <c r="ES144" s="131">
        <f>'Mladí jazdci'!ES22</f>
        <v>0</v>
      </c>
      <c r="ET144" s="131">
        <f>'Mladí jazdci'!ET22</f>
        <v>0</v>
      </c>
      <c r="EU144" s="131">
        <f>'Mladí jazdci'!EU22</f>
        <v>0</v>
      </c>
      <c r="EV144" s="131">
        <f>'Mladí jazdci'!EV22</f>
        <v>0</v>
      </c>
      <c r="EW144" s="131">
        <f>'Mladí jazdci'!EW22</f>
        <v>0</v>
      </c>
      <c r="EX144" s="131">
        <f>'Mladí jazdci'!EX22</f>
        <v>0</v>
      </c>
      <c r="EY144" s="131">
        <f>'Mladí jazdci'!EY22</f>
        <v>0</v>
      </c>
      <c r="EZ144" s="131">
        <f>'Mladí jazdci'!EZ22</f>
        <v>0</v>
      </c>
      <c r="FA144" s="131">
        <f>'Mladí jazdci'!FA22</f>
        <v>0</v>
      </c>
      <c r="FB144" s="131">
        <f>'Mladí jazdci'!FB22</f>
        <v>0</v>
      </c>
      <c r="FC144" s="131">
        <f>'Mladí jazdci'!FC22</f>
        <v>0</v>
      </c>
      <c r="FD144" s="131">
        <f>'Mladí jazdci'!FD22</f>
        <v>0</v>
      </c>
      <c r="FE144" s="131">
        <f>'Mladí jazdci'!FE22</f>
        <v>0</v>
      </c>
      <c r="FF144" s="131">
        <f>'Mladí jazdci'!FF22</f>
        <v>0</v>
      </c>
      <c r="FG144" s="131">
        <f>'Mladí jazdci'!FG22</f>
        <v>0</v>
      </c>
      <c r="FH144" s="131">
        <f>'Mladí jazdci'!FH22</f>
        <v>0</v>
      </c>
      <c r="FI144" s="131">
        <f>'Mladí jazdci'!FI22</f>
        <v>0</v>
      </c>
      <c r="FJ144" s="131">
        <f>'Mladí jazdci'!FJ22</f>
        <v>0</v>
      </c>
      <c r="FK144" s="131">
        <f>'Mladí jazdci'!FK22</f>
        <v>0</v>
      </c>
      <c r="FL144" s="131">
        <f>'Mladí jazdci'!FL22</f>
        <v>0</v>
      </c>
      <c r="FM144" s="131">
        <f>'Mladí jazdci'!FM22</f>
        <v>0</v>
      </c>
      <c r="FN144" s="131">
        <f>'Mladí jazdci'!FN22</f>
        <v>0</v>
      </c>
      <c r="FO144" s="131">
        <f>'Mladí jazdci'!FO22</f>
        <v>0</v>
      </c>
      <c r="FP144" s="131">
        <f>'Mladí jazdci'!FP22</f>
        <v>0</v>
      </c>
      <c r="FQ144" s="131">
        <f>'Mladí jazdci'!FQ22</f>
        <v>0</v>
      </c>
      <c r="FR144" s="131">
        <f>'Mladí jazdci'!FR22</f>
        <v>0</v>
      </c>
      <c r="FS144" s="131">
        <f>'Mladí jazdci'!FS22</f>
        <v>0</v>
      </c>
      <c r="FT144" s="131">
        <f>'Mladí jazdci'!FT22</f>
        <v>0</v>
      </c>
      <c r="FU144" s="131">
        <f>'Mladí jazdci'!FU22</f>
        <v>0</v>
      </c>
      <c r="FV144" s="131">
        <f>'Mladí jazdci'!FV22</f>
        <v>0</v>
      </c>
      <c r="FW144" s="131">
        <f>'Mladí jazdci'!FW22</f>
        <v>0</v>
      </c>
      <c r="FX144" s="131">
        <f>'Mladí jazdci'!FX22</f>
        <v>0</v>
      </c>
      <c r="FY144" s="131">
        <f>'Mladí jazdci'!FY22</f>
        <v>0</v>
      </c>
      <c r="FZ144" s="131">
        <f>'Mladí jazdci'!FZ22</f>
        <v>0</v>
      </c>
      <c r="GA144" s="131">
        <f>'Mladí jazdci'!GA22</f>
        <v>0</v>
      </c>
      <c r="GB144" s="131">
        <f>'Mladí jazdci'!GB22</f>
        <v>0</v>
      </c>
      <c r="GC144" s="131">
        <f>'Mladí jazdci'!GC22</f>
        <v>0</v>
      </c>
      <c r="GD144" s="131">
        <f>'Mladí jazdci'!GD22</f>
        <v>0</v>
      </c>
      <c r="GE144" s="131">
        <f>'Mladí jazdci'!GE22</f>
        <v>0</v>
      </c>
      <c r="GF144" s="131">
        <f>'Mladí jazdci'!GF22</f>
        <v>0</v>
      </c>
      <c r="GG144" s="131">
        <f>'Mladí jazdci'!GG22</f>
        <v>0</v>
      </c>
      <c r="GH144" s="131">
        <f>'Mladí jazdci'!GH22</f>
        <v>0</v>
      </c>
      <c r="GI144" s="131">
        <f>'Mladí jazdci'!GI22</f>
        <v>0</v>
      </c>
      <c r="GJ144" s="131">
        <f>'Mladí jazdci'!GJ22</f>
        <v>0</v>
      </c>
      <c r="GK144" s="131">
        <f>'Mladí jazdci'!GK22</f>
        <v>0</v>
      </c>
      <c r="GL144" s="131">
        <f>'Mladí jazdci'!GL22</f>
        <v>0</v>
      </c>
      <c r="GM144" s="131">
        <f>'Mladí jazdci'!GM22</f>
        <v>0</v>
      </c>
      <c r="GN144" s="131">
        <f>'Mladí jazdci'!GN22</f>
        <v>0</v>
      </c>
      <c r="GO144" s="131">
        <f>'Mladí jazdci'!GO22</f>
        <v>0</v>
      </c>
      <c r="GP144" s="131">
        <f>'Mladí jazdci'!GP22</f>
        <v>0</v>
      </c>
      <c r="GQ144" s="131">
        <f>'Mladí jazdci'!GQ22</f>
        <v>0</v>
      </c>
      <c r="GR144" s="131">
        <f>'Mladí jazdci'!GR22</f>
        <v>0</v>
      </c>
      <c r="GS144" s="131">
        <f>'Mladí jazdci'!GS22</f>
        <v>0</v>
      </c>
      <c r="GT144" s="131">
        <f>'Mladí jazdci'!GT22</f>
        <v>0</v>
      </c>
      <c r="GU144" s="131">
        <f>'Mladí jazdci'!GU22</f>
        <v>0</v>
      </c>
      <c r="GV144" s="131">
        <f>'Mladí jazdci'!GV22</f>
        <v>0</v>
      </c>
      <c r="GW144" s="131">
        <f>'Mladí jazdci'!GW22</f>
        <v>0</v>
      </c>
      <c r="GX144" s="131">
        <f>'Mladí jazdci'!GX22</f>
        <v>0</v>
      </c>
      <c r="GY144" s="131">
        <f>'Mladí jazdci'!GY22</f>
        <v>0</v>
      </c>
      <c r="GZ144" s="131">
        <f>'Mladí jazdci'!GZ22</f>
        <v>0</v>
      </c>
      <c r="HA144" s="131">
        <f>'Mladí jazdci'!HA22</f>
        <v>0</v>
      </c>
      <c r="HB144" s="131">
        <f>'Mladí jazdci'!HB22</f>
        <v>0</v>
      </c>
      <c r="HC144" s="131">
        <f>'Mladí jazdci'!HC22</f>
        <v>0</v>
      </c>
      <c r="HD144" s="131">
        <f>'Mladí jazdci'!HD22</f>
        <v>0</v>
      </c>
      <c r="HE144" s="131">
        <f>'Mladí jazdci'!HE22</f>
        <v>0</v>
      </c>
      <c r="HF144" s="131">
        <f>'Mladí jazdci'!HF22</f>
        <v>0</v>
      </c>
      <c r="HG144" s="131">
        <f>'Mladí jazdci'!HG22</f>
        <v>0</v>
      </c>
      <c r="HH144" s="131">
        <f>'Mladí jazdci'!HH22</f>
        <v>0</v>
      </c>
      <c r="HI144" s="131">
        <f>'Mladí jazdci'!HI22</f>
        <v>0</v>
      </c>
      <c r="HJ144" s="131">
        <f>'Mladí jazdci'!HJ22</f>
        <v>0</v>
      </c>
      <c r="HK144" s="131">
        <f>'Mladí jazdci'!HK22</f>
        <v>0</v>
      </c>
      <c r="HL144" s="131">
        <f>'Mladí jazdci'!HL22</f>
        <v>0</v>
      </c>
      <c r="HM144" s="131">
        <f>'Mladí jazdci'!HM22</f>
        <v>0</v>
      </c>
      <c r="HN144" s="131">
        <f>'Mladí jazdci'!HN22</f>
        <v>0</v>
      </c>
      <c r="HO144" s="131">
        <f>'Mladí jazdci'!HO22</f>
        <v>0</v>
      </c>
      <c r="HP144" s="131">
        <f>'Mladí jazdci'!HP22</f>
        <v>0</v>
      </c>
      <c r="HQ144" s="131">
        <f>'Mladí jazdci'!HQ22</f>
        <v>0</v>
      </c>
      <c r="HR144" s="131">
        <f>'Mladí jazdci'!HR22</f>
        <v>0</v>
      </c>
      <c r="HS144" s="131">
        <f>'Mladí jazdci'!HS22</f>
        <v>0</v>
      </c>
      <c r="HT144" s="131">
        <f>'Mladí jazdci'!HT22</f>
        <v>0</v>
      </c>
      <c r="HU144" s="131">
        <f>'Mladí jazdci'!HU22</f>
        <v>0</v>
      </c>
      <c r="HV144" s="131">
        <f>'Mladí jazdci'!HV22</f>
        <v>1</v>
      </c>
      <c r="HW144" s="131">
        <f>'Mladí jazdci'!HW22</f>
        <v>0</v>
      </c>
      <c r="HX144" s="131">
        <f>'Mladí jazdci'!HX22</f>
        <v>0</v>
      </c>
      <c r="HY144" s="131">
        <f>'Mladí jazdci'!HY22</f>
        <v>0</v>
      </c>
      <c r="HZ144" s="131" t="str">
        <f>'Mladí jazdci'!HZ22</f>
        <v>x</v>
      </c>
      <c r="IA144" s="131">
        <f>'Mladí jazdci'!IA22</f>
        <v>0</v>
      </c>
      <c r="IB144" s="131">
        <f>'Mladí jazdci'!IB22</f>
        <v>0</v>
      </c>
      <c r="IC144" s="131">
        <f>'Mladí jazdci'!IC22</f>
        <v>0</v>
      </c>
      <c r="ID144" s="131">
        <f>'Mladí jazdci'!ID22</f>
        <v>0</v>
      </c>
      <c r="IE144" s="131">
        <f>'Mladí jazdci'!IE22</f>
        <v>0</v>
      </c>
      <c r="IF144" s="131">
        <f>'Mladí jazdci'!IF22</f>
        <v>0</v>
      </c>
      <c r="IG144" s="131">
        <f>'Mladí jazdci'!IG22</f>
        <v>0</v>
      </c>
      <c r="IH144" s="131">
        <f>'Mladí jazdci'!IH22</f>
        <v>0</v>
      </c>
      <c r="II144" s="131">
        <f>'Mladí jazdci'!II22</f>
        <v>0</v>
      </c>
      <c r="IJ144" s="131">
        <f>'Mladí jazdci'!IJ22</f>
        <v>0</v>
      </c>
      <c r="IK144" s="131">
        <f>'Mladí jazdci'!IK22</f>
        <v>0</v>
      </c>
      <c r="IL144" s="131">
        <f>'Mladí jazdci'!IL22</f>
        <v>0</v>
      </c>
      <c r="IM144" s="131">
        <f>'Mladí jazdci'!IM22</f>
        <v>0</v>
      </c>
      <c r="IN144" s="131">
        <f>'Mladí jazdci'!IN22</f>
        <v>0</v>
      </c>
      <c r="IO144" s="131">
        <f>'Mladí jazdci'!IO22</f>
        <v>0</v>
      </c>
      <c r="IP144" s="131">
        <f>'Mladí jazdci'!IP22</f>
        <v>0</v>
      </c>
      <c r="IQ144" s="131">
        <f>'Mladí jazdci'!IQ22</f>
        <v>0</v>
      </c>
      <c r="IR144" s="131">
        <f>'Mladí jazdci'!IR22</f>
        <v>0</v>
      </c>
      <c r="IS144" s="131">
        <f>'Mladí jazdci'!IS22</f>
        <v>0</v>
      </c>
      <c r="IT144" s="131">
        <f>'Mladí jazdci'!IT22</f>
        <v>0</v>
      </c>
      <c r="IU144" s="131">
        <f>'Mladí jazdci'!IU22</f>
        <v>0</v>
      </c>
      <c r="IV144" s="131">
        <f>'Mladí jazdci'!IV22</f>
        <v>0</v>
      </c>
      <c r="IW144" s="131">
        <f>'Mladí jazdci'!IW22</f>
        <v>0</v>
      </c>
      <c r="IX144" s="131">
        <f>'Mladí jazdci'!IX22</f>
        <v>0</v>
      </c>
      <c r="IY144" s="131">
        <f>'Mladí jazdci'!IY22</f>
        <v>0</v>
      </c>
      <c r="IZ144" s="131">
        <f>'Mladí jazdci'!IZ22</f>
        <v>0</v>
      </c>
      <c r="JA144" s="131">
        <f>'Mladí jazdci'!JA22</f>
        <v>0</v>
      </c>
      <c r="JB144" s="131">
        <f>'Mladí jazdci'!JB22</f>
        <v>0</v>
      </c>
      <c r="JC144" s="131">
        <f>'Mladí jazdci'!JC22</f>
        <v>0</v>
      </c>
      <c r="JD144" s="131">
        <f>'Mladí jazdci'!JD22</f>
        <v>0</v>
      </c>
      <c r="JE144" s="131">
        <f>'Mladí jazdci'!JE22</f>
        <v>0</v>
      </c>
      <c r="JF144" s="131">
        <f>'Mladí jazdci'!JF22</f>
        <v>0</v>
      </c>
      <c r="JG144" s="131">
        <f>'Mladí jazdci'!JG22</f>
        <v>0</v>
      </c>
      <c r="JH144" s="131">
        <f>'Mladí jazdci'!JH22</f>
        <v>0</v>
      </c>
      <c r="JI144" s="131">
        <f>'Mladí jazdci'!JI22</f>
        <v>0</v>
      </c>
      <c r="JJ144" s="131">
        <f>'Mladí jazdci'!JJ22</f>
        <v>0</v>
      </c>
      <c r="JK144" s="131">
        <f>'Mladí jazdci'!JK22</f>
        <v>0</v>
      </c>
      <c r="JL144" s="131">
        <f>'Mladí jazdci'!JL22</f>
        <v>0</v>
      </c>
      <c r="JM144" s="131">
        <f>'Mladí jazdci'!JM22</f>
        <v>0</v>
      </c>
      <c r="JN144" s="131">
        <f>'Mladí jazdci'!JN22</f>
        <v>0</v>
      </c>
      <c r="JO144" s="131">
        <f>'Mladí jazdci'!JO22</f>
        <v>0</v>
      </c>
      <c r="JP144" s="131">
        <f>'Mladí jazdci'!JP22</f>
        <v>0</v>
      </c>
      <c r="JQ144" s="131">
        <f>'Mladí jazdci'!JQ22</f>
        <v>0</v>
      </c>
      <c r="JR144" s="131">
        <f>'Mladí jazdci'!JR22</f>
        <v>0</v>
      </c>
      <c r="JS144" s="131">
        <f>'Mladí jazdci'!JS22</f>
        <v>0</v>
      </c>
      <c r="JT144" s="131">
        <f>'Mladí jazdci'!JT22</f>
        <v>0</v>
      </c>
      <c r="JU144" s="131">
        <f>'Mladí jazdci'!JU22</f>
        <v>0</v>
      </c>
      <c r="JV144" s="131">
        <f>'Mladí jazdci'!JV22</f>
        <v>0</v>
      </c>
      <c r="JW144" s="131">
        <f>'Mladí jazdci'!JW22</f>
        <v>0</v>
      </c>
      <c r="JX144" s="131">
        <f>'Mladí jazdci'!JX22</f>
        <v>0</v>
      </c>
      <c r="JY144" s="131">
        <f>'Mladí jazdci'!JY22</f>
        <v>0</v>
      </c>
      <c r="JZ144" s="131">
        <f>'Mladí jazdci'!JZ22</f>
        <v>0</v>
      </c>
      <c r="KA144" s="131">
        <f>'Mladí jazdci'!KA22</f>
        <v>0</v>
      </c>
      <c r="KB144" s="131">
        <f>'Mladí jazdci'!KB22</f>
        <v>0</v>
      </c>
      <c r="KC144" s="131">
        <f>'Mladí jazdci'!KC22</f>
        <v>0</v>
      </c>
      <c r="KD144" s="131">
        <f>'Mladí jazdci'!KD22</f>
        <v>0</v>
      </c>
      <c r="KE144" s="131">
        <f>'Mladí jazdci'!KE22</f>
        <v>0</v>
      </c>
      <c r="KF144" s="131">
        <f>'Mladí jazdci'!KF22</f>
        <v>0</v>
      </c>
      <c r="KG144" s="131">
        <f>'Mladí jazdci'!KG22</f>
        <v>0</v>
      </c>
      <c r="KH144" s="131">
        <f>'Mladí jazdci'!KH22</f>
        <v>0</v>
      </c>
      <c r="KI144" s="131">
        <f>'Mladí jazdci'!KI22</f>
        <v>0</v>
      </c>
      <c r="KJ144" s="131">
        <f>'Mladí jazdci'!KJ22</f>
        <v>0</v>
      </c>
      <c r="KK144" s="131">
        <f>'Mladí jazdci'!KK22</f>
        <v>0</v>
      </c>
      <c r="KL144" s="131">
        <f>'Mladí jazdci'!KL22</f>
        <v>0</v>
      </c>
      <c r="KM144" s="131">
        <f>'Mladí jazdci'!KM22</f>
        <v>0</v>
      </c>
      <c r="KN144" s="131">
        <f>'Mladí jazdci'!KN22</f>
        <v>0</v>
      </c>
      <c r="KO144" s="131">
        <f>'Mladí jazdci'!KO22</f>
        <v>0</v>
      </c>
      <c r="KP144" s="131">
        <f>'Mladí jazdci'!KP22</f>
        <v>0</v>
      </c>
      <c r="KQ144" s="131">
        <f>'Mladí jazdci'!KQ22</f>
        <v>0</v>
      </c>
      <c r="KR144" s="131">
        <f>'Mladí jazdci'!KR22</f>
        <v>0</v>
      </c>
      <c r="KS144" s="131">
        <f>'Mladí jazdci'!KS22</f>
        <v>0</v>
      </c>
      <c r="KT144" s="131">
        <f>'Mladí jazdci'!KT22</f>
        <v>0</v>
      </c>
      <c r="KU144" s="131">
        <f>'Mladí jazdci'!KU22</f>
        <v>0</v>
      </c>
      <c r="KV144" s="131">
        <f>'Mladí jazdci'!KV22</f>
        <v>0</v>
      </c>
      <c r="KW144" s="131">
        <f>'Mladí jazdci'!KW22</f>
        <v>0</v>
      </c>
      <c r="KX144" s="131">
        <f>'Mladí jazdci'!KX22</f>
        <v>0</v>
      </c>
      <c r="KY144" s="131">
        <f>'Mladí jazdci'!KY22</f>
        <v>0</v>
      </c>
      <c r="KZ144" s="131">
        <f>'Mladí jazdci'!KZ22</f>
        <v>0</v>
      </c>
      <c r="LA144" s="131">
        <f>'Mladí jazdci'!LA22</f>
        <v>0</v>
      </c>
      <c r="LB144" s="131">
        <f>'Mladí jazdci'!LB22</f>
        <v>0</v>
      </c>
      <c r="LC144" s="131">
        <f>'Mladí jazdci'!LC22</f>
        <v>0</v>
      </c>
      <c r="LD144" s="131">
        <f>'Mladí jazdci'!LD22</f>
        <v>0</v>
      </c>
      <c r="LE144" s="131">
        <f>'Mladí jazdci'!LE22</f>
        <v>0</v>
      </c>
      <c r="LF144" s="131">
        <f>'Mladí jazdci'!LF22</f>
        <v>0</v>
      </c>
      <c r="LG144" s="131">
        <f>'Mladí jazdci'!LG22</f>
        <v>0</v>
      </c>
      <c r="LH144" s="131">
        <f>'Mladí jazdci'!LH22</f>
        <v>0</v>
      </c>
      <c r="LI144" s="131">
        <f>'Mladí jazdci'!LI22</f>
        <v>0</v>
      </c>
      <c r="LJ144" s="131">
        <f>'Mladí jazdci'!LJ22</f>
        <v>0</v>
      </c>
      <c r="LK144" s="131">
        <f>'Mladí jazdci'!LK22</f>
        <v>0</v>
      </c>
      <c r="LL144" s="131">
        <f>'Mladí jazdci'!LL22</f>
        <v>0</v>
      </c>
      <c r="LM144" s="131">
        <f>'Mladí jazdci'!LM22</f>
        <v>0</v>
      </c>
      <c r="LN144" s="131">
        <f>'Mladí jazdci'!LN22</f>
        <v>0</v>
      </c>
      <c r="LO144" s="131">
        <f>'Mladí jazdci'!LO22</f>
        <v>0</v>
      </c>
      <c r="LP144" s="131">
        <f>'Mladí jazdci'!LP22</f>
        <v>0</v>
      </c>
      <c r="LQ144" s="131">
        <f>'Mladí jazdci'!LQ22</f>
        <v>0</v>
      </c>
      <c r="LR144" s="131">
        <f>'Mladí jazdci'!LR22</f>
        <v>0</v>
      </c>
      <c r="LS144" s="131">
        <f>'Mladí jazdci'!LS22</f>
        <v>0</v>
      </c>
      <c r="LT144" s="131">
        <f>'Mladí jazdci'!LT22</f>
        <v>0</v>
      </c>
      <c r="LU144" s="131">
        <f>'Mladí jazdci'!LU22</f>
        <v>0</v>
      </c>
      <c r="LV144" s="131">
        <f>'Mladí jazdci'!LV22</f>
        <v>0</v>
      </c>
      <c r="LW144" s="131">
        <f>'Mladí jazdci'!LW22</f>
        <v>0</v>
      </c>
      <c r="LX144" s="131">
        <f>'Mladí jazdci'!LX22</f>
        <v>0</v>
      </c>
      <c r="LY144" s="131">
        <f>'Mladí jazdci'!LY22</f>
        <v>0</v>
      </c>
      <c r="LZ144" s="131">
        <f>'Mladí jazdci'!LZ22</f>
        <v>0</v>
      </c>
      <c r="MA144" s="131">
        <f>'Mladí jazdci'!MA22</f>
        <v>0</v>
      </c>
      <c r="MB144" s="131">
        <f>'Mladí jazdci'!MB22</f>
        <v>0</v>
      </c>
      <c r="MC144" s="131">
        <f>'Mladí jazdci'!MC22</f>
        <v>0</v>
      </c>
      <c r="MD144" s="131">
        <f>'Mladí jazdci'!MD22</f>
        <v>0</v>
      </c>
      <c r="ME144" s="131">
        <f>'Mladí jazdci'!ME22</f>
        <v>0</v>
      </c>
    </row>
    <row r="145" spans="1:343" s="1" customFormat="1" ht="18" customHeight="1" x14ac:dyDescent="0.2">
      <c r="A145" s="12">
        <v>126</v>
      </c>
      <c r="B145" s="11" t="s">
        <v>234</v>
      </c>
      <c r="C145" s="1">
        <v>11650</v>
      </c>
      <c r="E145" s="4" t="s">
        <v>233</v>
      </c>
      <c r="F145" s="1">
        <v>1816</v>
      </c>
      <c r="G145" s="9" t="s">
        <v>222</v>
      </c>
      <c r="H145" s="4" t="s">
        <v>235</v>
      </c>
      <c r="I145" s="1">
        <f t="shared" si="11"/>
        <v>1</v>
      </c>
      <c r="J145" s="12">
        <f>Tabuľka3[[#This Row],[Stĺpec9]]</f>
        <v>1</v>
      </c>
      <c r="K145" s="131">
        <f>Seniori!K94</f>
        <v>0</v>
      </c>
      <c r="L145" s="131">
        <f>Seniori!L94</f>
        <v>0</v>
      </c>
      <c r="M145" s="131">
        <f>Seniori!M94</f>
        <v>0</v>
      </c>
      <c r="N145" s="131">
        <f>Seniori!N94</f>
        <v>0</v>
      </c>
      <c r="O145" s="131">
        <f>Seniori!O94</f>
        <v>0</v>
      </c>
      <c r="P145" s="131">
        <f>Seniori!P94</f>
        <v>0</v>
      </c>
      <c r="Q145" s="131">
        <f>Seniori!Q94</f>
        <v>0</v>
      </c>
      <c r="R145" s="131">
        <f>Seniori!R94</f>
        <v>0</v>
      </c>
      <c r="S145" s="131">
        <f>Seniori!S94</f>
        <v>0</v>
      </c>
      <c r="T145" s="131">
        <f>Seniori!T94</f>
        <v>0</v>
      </c>
      <c r="U145" s="131">
        <f>Seniori!U94</f>
        <v>0</v>
      </c>
      <c r="V145" s="131">
        <f>Seniori!V94</f>
        <v>0</v>
      </c>
      <c r="W145" s="131">
        <f>Seniori!W94</f>
        <v>0</v>
      </c>
      <c r="X145" s="131">
        <f>Seniori!X94</f>
        <v>0</v>
      </c>
      <c r="Y145" s="131">
        <f>Seniori!Y94</f>
        <v>0</v>
      </c>
      <c r="Z145" s="131">
        <f>Seniori!Z94</f>
        <v>0</v>
      </c>
      <c r="AA145" s="131">
        <f>Seniori!AA94</f>
        <v>0</v>
      </c>
      <c r="AB145" s="131">
        <f>Seniori!AB94</f>
        <v>0</v>
      </c>
      <c r="AC145" s="131">
        <f>Seniori!AC94</f>
        <v>0</v>
      </c>
      <c r="AD145" s="131">
        <f>Seniori!AD94</f>
        <v>0</v>
      </c>
      <c r="AE145" s="131">
        <f>Seniori!AE94</f>
        <v>0</v>
      </c>
      <c r="AF145" s="131">
        <f>Seniori!AF94</f>
        <v>0</v>
      </c>
      <c r="AG145" s="131">
        <f>Seniori!AG94</f>
        <v>0</v>
      </c>
      <c r="AH145" s="131">
        <f>Seniori!AH94</f>
        <v>0</v>
      </c>
      <c r="AI145" s="131">
        <f>Seniori!AI94</f>
        <v>0</v>
      </c>
      <c r="AJ145" s="131">
        <f>Seniori!AJ94</f>
        <v>0</v>
      </c>
      <c r="AK145" s="131">
        <f>Seniori!AK94</f>
        <v>0</v>
      </c>
      <c r="AL145" s="131">
        <f>Seniori!AL94</f>
        <v>0</v>
      </c>
      <c r="AM145" s="131">
        <f>Seniori!AM94</f>
        <v>0</v>
      </c>
      <c r="AN145" s="131">
        <f>Seniori!AN94</f>
        <v>0</v>
      </c>
      <c r="AO145" s="131">
        <f>Seniori!AO94</f>
        <v>0</v>
      </c>
      <c r="AP145" s="131">
        <f>Seniori!AP94</f>
        <v>0</v>
      </c>
      <c r="AQ145" s="131">
        <f>Seniori!AQ94</f>
        <v>0</v>
      </c>
      <c r="AR145" s="131">
        <f>Seniori!AR94</f>
        <v>1</v>
      </c>
      <c r="AS145" s="131">
        <f>Seniori!AS94</f>
        <v>0</v>
      </c>
      <c r="AT145" s="131">
        <f>Seniori!AT94</f>
        <v>0</v>
      </c>
      <c r="AU145" s="131">
        <f>Seniori!AU94</f>
        <v>0</v>
      </c>
      <c r="AV145" s="131">
        <f>Seniori!AV94</f>
        <v>0</v>
      </c>
      <c r="AW145" s="131">
        <f>Seniori!AW94</f>
        <v>0</v>
      </c>
      <c r="AX145" s="131">
        <f>Seniori!AX94</f>
        <v>0</v>
      </c>
      <c r="AY145" s="131">
        <f>Seniori!AY94</f>
        <v>0</v>
      </c>
      <c r="AZ145" s="131">
        <f>Seniori!AZ94</f>
        <v>0</v>
      </c>
      <c r="BA145" s="131">
        <f>Seniori!BA94</f>
        <v>0</v>
      </c>
      <c r="BB145" s="131">
        <f>Seniori!BB94</f>
        <v>0</v>
      </c>
      <c r="BC145" s="131">
        <f>Seniori!BC94</f>
        <v>0</v>
      </c>
      <c r="BD145" s="131">
        <f>Seniori!BD94</f>
        <v>0</v>
      </c>
      <c r="BE145" s="131">
        <f>Seniori!BE94</f>
        <v>0</v>
      </c>
      <c r="BF145" s="131">
        <f>Seniori!BF94</f>
        <v>0</v>
      </c>
      <c r="BG145" s="131">
        <f>Seniori!BG94</f>
        <v>0</v>
      </c>
      <c r="BH145" s="131">
        <f>Seniori!BH94</f>
        <v>0</v>
      </c>
      <c r="BI145" s="131">
        <f>Seniori!BI94</f>
        <v>0</v>
      </c>
      <c r="BJ145" s="131">
        <f>Seniori!BJ94</f>
        <v>0</v>
      </c>
      <c r="BK145" s="131">
        <f>Seniori!BK94</f>
        <v>0</v>
      </c>
      <c r="BL145" s="131">
        <f>Seniori!BL94</f>
        <v>0</v>
      </c>
      <c r="BM145" s="131">
        <f>Seniori!BM94</f>
        <v>0</v>
      </c>
      <c r="BN145" s="131">
        <f>Seniori!BN94</f>
        <v>0</v>
      </c>
      <c r="BO145" s="131">
        <f>Seniori!BO94</f>
        <v>0</v>
      </c>
      <c r="BP145" s="131">
        <f>Seniori!BP94</f>
        <v>0</v>
      </c>
      <c r="BQ145" s="131">
        <f>Seniori!BQ94</f>
        <v>0</v>
      </c>
      <c r="BR145" s="131">
        <f>Seniori!BR94</f>
        <v>0</v>
      </c>
      <c r="BS145" s="131">
        <f>Seniori!BS94</f>
        <v>0</v>
      </c>
      <c r="BT145" s="131">
        <f>Seniori!BT94</f>
        <v>0</v>
      </c>
      <c r="BU145" s="131">
        <f>Seniori!BU94</f>
        <v>0</v>
      </c>
      <c r="BV145" s="131">
        <f>Seniori!BV94</f>
        <v>0</v>
      </c>
      <c r="BW145" s="131">
        <f>Seniori!BW94</f>
        <v>0</v>
      </c>
      <c r="BX145" s="131">
        <f>Seniori!BX94</f>
        <v>0</v>
      </c>
      <c r="BY145" s="131">
        <f>Seniori!BY94</f>
        <v>0</v>
      </c>
      <c r="BZ145" s="131">
        <f>Seniori!BZ94</f>
        <v>0</v>
      </c>
      <c r="CA145" s="131">
        <f>Seniori!CA94</f>
        <v>0</v>
      </c>
      <c r="CB145" s="131">
        <f>Seniori!CB94</f>
        <v>0</v>
      </c>
      <c r="CC145" s="131">
        <f>Seniori!CC94</f>
        <v>0</v>
      </c>
      <c r="CD145" s="131">
        <f>Seniori!CD94</f>
        <v>0</v>
      </c>
      <c r="CE145" s="131">
        <f>Seniori!CE94</f>
        <v>0</v>
      </c>
      <c r="CF145" s="131">
        <f>Seniori!CF94</f>
        <v>0</v>
      </c>
      <c r="CG145" s="131">
        <f>Seniori!CG94</f>
        <v>0</v>
      </c>
      <c r="CH145" s="131">
        <f>Seniori!CH94</f>
        <v>0</v>
      </c>
      <c r="CI145" s="131">
        <f>Seniori!CI94</f>
        <v>0</v>
      </c>
      <c r="CJ145" s="131">
        <f>Seniori!CJ94</f>
        <v>0</v>
      </c>
      <c r="CK145" s="131">
        <f>Seniori!CK94</f>
        <v>0</v>
      </c>
      <c r="CL145" s="131">
        <f>Seniori!CL94</f>
        <v>0</v>
      </c>
      <c r="CM145" s="131">
        <f>Seniori!CM94</f>
        <v>0</v>
      </c>
      <c r="CN145" s="131">
        <f>Seniori!CN94</f>
        <v>0</v>
      </c>
      <c r="CO145" s="131">
        <f>Seniori!CO94</f>
        <v>0</v>
      </c>
      <c r="CP145" s="131">
        <f>Seniori!CP94</f>
        <v>0</v>
      </c>
      <c r="CQ145" s="131">
        <f>Seniori!CQ94</f>
        <v>0</v>
      </c>
      <c r="CR145" s="131">
        <f>Seniori!CR94</f>
        <v>0</v>
      </c>
      <c r="CS145" s="131">
        <f>Seniori!CS94</f>
        <v>0</v>
      </c>
      <c r="CT145" s="131">
        <f>Seniori!CT94</f>
        <v>0</v>
      </c>
      <c r="CU145" s="131">
        <f>Seniori!CU94</f>
        <v>0</v>
      </c>
      <c r="CV145" s="131">
        <f>Seniori!CV94</f>
        <v>0</v>
      </c>
      <c r="CW145" s="131">
        <f>Seniori!CW94</f>
        <v>0</v>
      </c>
      <c r="CX145" s="131">
        <f>Seniori!CX94</f>
        <v>0</v>
      </c>
      <c r="CY145" s="131">
        <f>Seniori!CY94</f>
        <v>0</v>
      </c>
      <c r="CZ145" s="131">
        <f>Seniori!CZ94</f>
        <v>0</v>
      </c>
      <c r="DA145" s="131">
        <f>Seniori!DA94</f>
        <v>0</v>
      </c>
      <c r="DB145" s="131">
        <f>Seniori!DB94</f>
        <v>0</v>
      </c>
      <c r="DC145" s="131">
        <f>Seniori!DC94</f>
        <v>0</v>
      </c>
      <c r="DD145" s="131">
        <f>Seniori!DD94</f>
        <v>0</v>
      </c>
      <c r="DE145" s="131">
        <f>Seniori!DE94</f>
        <v>0</v>
      </c>
      <c r="DF145" s="131">
        <f>Seniori!DF94</f>
        <v>0</v>
      </c>
      <c r="DG145" s="131">
        <f>Seniori!DG94</f>
        <v>0</v>
      </c>
      <c r="DH145" s="131">
        <f>Seniori!DH94</f>
        <v>0</v>
      </c>
      <c r="DI145" s="131">
        <f>Seniori!DI94</f>
        <v>0</v>
      </c>
      <c r="DJ145" s="131">
        <f>Seniori!DJ94</f>
        <v>0</v>
      </c>
      <c r="DK145" s="131">
        <f>Seniori!DK94</f>
        <v>0</v>
      </c>
      <c r="DL145" s="131">
        <f>Seniori!DL94</f>
        <v>0</v>
      </c>
      <c r="DM145" s="131">
        <f>Seniori!DM94</f>
        <v>0</v>
      </c>
      <c r="DN145" s="131">
        <f>Seniori!DN94</f>
        <v>0</v>
      </c>
      <c r="DO145" s="131">
        <f>Seniori!DO94</f>
        <v>0</v>
      </c>
      <c r="DP145" s="131">
        <f>Seniori!DP94</f>
        <v>0</v>
      </c>
      <c r="DQ145" s="131">
        <f>Seniori!DQ94</f>
        <v>0</v>
      </c>
      <c r="DR145" s="131">
        <f>Seniori!DR94</f>
        <v>0</v>
      </c>
      <c r="DS145" s="131">
        <f>Seniori!DS94</f>
        <v>0</v>
      </c>
      <c r="DT145" s="131">
        <f>Seniori!DT94</f>
        <v>0</v>
      </c>
      <c r="DU145" s="131">
        <f>Seniori!DU94</f>
        <v>0</v>
      </c>
      <c r="DV145" s="131">
        <f>Seniori!DV94</f>
        <v>0</v>
      </c>
      <c r="DW145" s="131">
        <f>Seniori!DW94</f>
        <v>0</v>
      </c>
      <c r="DX145" s="131">
        <f>Seniori!DX94</f>
        <v>0</v>
      </c>
      <c r="DY145" s="131">
        <f>Seniori!DY94</f>
        <v>0</v>
      </c>
      <c r="DZ145" s="131">
        <f>Seniori!DZ94</f>
        <v>0</v>
      </c>
      <c r="EA145" s="131">
        <f>Seniori!EA94</f>
        <v>0</v>
      </c>
      <c r="EB145" s="131">
        <f>Seniori!EB94</f>
        <v>0</v>
      </c>
      <c r="EC145" s="131">
        <f>Seniori!EC94</f>
        <v>0</v>
      </c>
      <c r="ED145" s="131">
        <f>Seniori!ED94</f>
        <v>0</v>
      </c>
      <c r="EE145" s="131">
        <f>Seniori!EE94</f>
        <v>0</v>
      </c>
      <c r="EF145" s="131">
        <f>Seniori!EF94</f>
        <v>0</v>
      </c>
      <c r="EG145" s="131">
        <f>Seniori!EG94</f>
        <v>0</v>
      </c>
      <c r="EH145" s="131">
        <f>Seniori!EH94</f>
        <v>0</v>
      </c>
      <c r="EI145" s="131">
        <f>Seniori!EI94</f>
        <v>0</v>
      </c>
      <c r="EJ145" s="131">
        <f>Seniori!EJ94</f>
        <v>0</v>
      </c>
      <c r="EK145" s="131">
        <f>Seniori!EK94</f>
        <v>0</v>
      </c>
      <c r="EL145" s="131">
        <f>Seniori!EL94</f>
        <v>0</v>
      </c>
      <c r="EM145" s="131">
        <f>Seniori!EM94</f>
        <v>0</v>
      </c>
      <c r="EN145" s="131">
        <f>Seniori!EN94</f>
        <v>0</v>
      </c>
      <c r="EO145" s="131">
        <f>Seniori!EO94</f>
        <v>0</v>
      </c>
      <c r="EP145" s="131">
        <f>Seniori!EP94</f>
        <v>0</v>
      </c>
      <c r="EQ145" s="131">
        <f>Seniori!EQ94</f>
        <v>0</v>
      </c>
      <c r="ER145" s="131">
        <f>Seniori!ER94</f>
        <v>0</v>
      </c>
      <c r="ES145" s="131">
        <f>Seniori!ES94</f>
        <v>0</v>
      </c>
      <c r="ET145" s="131">
        <f>Seniori!ET94</f>
        <v>0</v>
      </c>
      <c r="EU145" s="131">
        <f>Seniori!EU94</f>
        <v>0</v>
      </c>
      <c r="EV145" s="131">
        <f>Seniori!EV94</f>
        <v>0</v>
      </c>
      <c r="EW145" s="131">
        <f>Seniori!EW94</f>
        <v>0</v>
      </c>
      <c r="EX145" s="131">
        <f>Seniori!EX94</f>
        <v>0</v>
      </c>
      <c r="EY145" s="131">
        <f>Seniori!EY94</f>
        <v>0</v>
      </c>
      <c r="EZ145" s="131">
        <f>Seniori!EZ94</f>
        <v>0</v>
      </c>
      <c r="FA145" s="131">
        <f>Seniori!FA94</f>
        <v>0</v>
      </c>
      <c r="FB145" s="131">
        <f>Seniori!FB94</f>
        <v>0</v>
      </c>
      <c r="FC145" s="131">
        <f>Seniori!FC94</f>
        <v>0</v>
      </c>
      <c r="FD145" s="131">
        <f>Seniori!FD94</f>
        <v>0</v>
      </c>
      <c r="FE145" s="131">
        <f>Seniori!FE94</f>
        <v>0</v>
      </c>
      <c r="FF145" s="131">
        <f>Seniori!FF94</f>
        <v>0</v>
      </c>
      <c r="FG145" s="131">
        <f>Seniori!FG94</f>
        <v>0</v>
      </c>
      <c r="FH145" s="131">
        <f>Seniori!FH94</f>
        <v>0</v>
      </c>
      <c r="FI145" s="131">
        <f>Seniori!FI94</f>
        <v>0</v>
      </c>
      <c r="FJ145" s="131">
        <f>Seniori!FJ94</f>
        <v>0</v>
      </c>
      <c r="FK145" s="131">
        <f>Seniori!FK94</f>
        <v>0</v>
      </c>
      <c r="FL145" s="131">
        <f>Seniori!FL94</f>
        <v>0</v>
      </c>
      <c r="FM145" s="131">
        <f>Seniori!FM94</f>
        <v>0</v>
      </c>
      <c r="FN145" s="131">
        <f>Seniori!FN94</f>
        <v>0</v>
      </c>
      <c r="FO145" s="131">
        <f>Seniori!FO94</f>
        <v>0</v>
      </c>
      <c r="FP145" s="131">
        <f>Seniori!FP94</f>
        <v>0</v>
      </c>
      <c r="FQ145" s="131">
        <f>Seniori!FQ94</f>
        <v>0</v>
      </c>
      <c r="FR145" s="131">
        <f>Seniori!FR94</f>
        <v>0</v>
      </c>
      <c r="FS145" s="131">
        <f>Seniori!FS94</f>
        <v>0</v>
      </c>
      <c r="FT145" s="131">
        <f>Seniori!FT94</f>
        <v>0</v>
      </c>
      <c r="FU145" s="131">
        <f>Seniori!FU94</f>
        <v>0</v>
      </c>
      <c r="FV145" s="131">
        <f>Seniori!FV94</f>
        <v>0</v>
      </c>
      <c r="FW145" s="131">
        <f>Seniori!FW94</f>
        <v>0</v>
      </c>
      <c r="FX145" s="131">
        <f>Seniori!FX94</f>
        <v>0</v>
      </c>
      <c r="FY145" s="131">
        <f>Seniori!FY94</f>
        <v>0</v>
      </c>
      <c r="FZ145" s="131">
        <f>Seniori!FZ94</f>
        <v>0</v>
      </c>
      <c r="GA145" s="131">
        <f>Seniori!GA94</f>
        <v>0</v>
      </c>
      <c r="GB145" s="131">
        <f>Seniori!GB94</f>
        <v>0</v>
      </c>
      <c r="GC145" s="131">
        <f>Seniori!GC94</f>
        <v>0</v>
      </c>
      <c r="GD145" s="131">
        <f>Seniori!GD94</f>
        <v>0</v>
      </c>
      <c r="GE145" s="131">
        <f>Seniori!GE94</f>
        <v>0</v>
      </c>
      <c r="GF145" s="131">
        <f>Seniori!GF94</f>
        <v>0</v>
      </c>
      <c r="GG145" s="131">
        <f>Seniori!GG94</f>
        <v>0</v>
      </c>
      <c r="GH145" s="131">
        <f>Seniori!GH94</f>
        <v>0</v>
      </c>
      <c r="GI145" s="131">
        <f>Seniori!GI94</f>
        <v>0</v>
      </c>
      <c r="GJ145" s="131">
        <f>Seniori!GJ94</f>
        <v>0</v>
      </c>
      <c r="GK145" s="131">
        <f>Seniori!GK94</f>
        <v>0</v>
      </c>
      <c r="GL145" s="131">
        <f>Seniori!GL94</f>
        <v>0</v>
      </c>
      <c r="GM145" s="131">
        <f>Seniori!GM94</f>
        <v>0</v>
      </c>
      <c r="GN145" s="131">
        <f>Seniori!GN94</f>
        <v>0</v>
      </c>
      <c r="GO145" s="131">
        <f>Seniori!GO94</f>
        <v>0</v>
      </c>
      <c r="GP145" s="131">
        <f>Seniori!GP94</f>
        <v>0</v>
      </c>
      <c r="GQ145" s="131">
        <f>Seniori!GQ94</f>
        <v>0</v>
      </c>
      <c r="GR145" s="131">
        <f>Seniori!GR94</f>
        <v>0</v>
      </c>
      <c r="GS145" s="131">
        <f>Seniori!GS94</f>
        <v>0</v>
      </c>
      <c r="GT145" s="131">
        <f>Seniori!GT94</f>
        <v>0</v>
      </c>
      <c r="GU145" s="131">
        <f>Seniori!GU94</f>
        <v>0</v>
      </c>
      <c r="GV145" s="131">
        <f>Seniori!GV94</f>
        <v>0</v>
      </c>
      <c r="GW145" s="131">
        <f>Seniori!GW94</f>
        <v>0</v>
      </c>
      <c r="GX145" s="131">
        <f>Seniori!GX94</f>
        <v>0</v>
      </c>
      <c r="GY145" s="131">
        <f>Seniori!GY94</f>
        <v>0</v>
      </c>
      <c r="GZ145" s="131">
        <f>Seniori!GZ94</f>
        <v>0</v>
      </c>
      <c r="HA145" s="131">
        <f>Seniori!HA94</f>
        <v>0</v>
      </c>
      <c r="HB145" s="131">
        <f>Seniori!HB94</f>
        <v>0</v>
      </c>
      <c r="HC145" s="131">
        <f>Seniori!HC94</f>
        <v>0</v>
      </c>
      <c r="HD145" s="131">
        <f>Seniori!HD94</f>
        <v>0</v>
      </c>
      <c r="HE145" s="131">
        <f>Seniori!HE94</f>
        <v>0</v>
      </c>
      <c r="HF145" s="131">
        <f>Seniori!HF94</f>
        <v>0</v>
      </c>
      <c r="HG145" s="131">
        <f>Seniori!HG94</f>
        <v>0</v>
      </c>
      <c r="HH145" s="131">
        <f>Seniori!HH94</f>
        <v>0</v>
      </c>
      <c r="HI145" s="131">
        <f>Seniori!HI94</f>
        <v>0</v>
      </c>
      <c r="HJ145" s="131">
        <f>Seniori!HJ94</f>
        <v>0</v>
      </c>
      <c r="HK145" s="131">
        <f>Seniori!HK94</f>
        <v>0</v>
      </c>
      <c r="HL145" s="131">
        <f>Seniori!HL94</f>
        <v>0</v>
      </c>
      <c r="HM145" s="131">
        <f>Seniori!HM94</f>
        <v>0</v>
      </c>
      <c r="HN145" s="131">
        <f>Seniori!HN94</f>
        <v>0</v>
      </c>
      <c r="HO145" s="131">
        <f>Seniori!HO94</f>
        <v>0</v>
      </c>
      <c r="HP145" s="131">
        <f>Seniori!HP94</f>
        <v>0</v>
      </c>
      <c r="HQ145" s="131">
        <f>Seniori!HQ94</f>
        <v>0</v>
      </c>
      <c r="HR145" s="131">
        <f>Seniori!HR94</f>
        <v>0</v>
      </c>
      <c r="HS145" s="131">
        <f>Seniori!HS94</f>
        <v>0</v>
      </c>
      <c r="HT145" s="131">
        <f>Seniori!HT94</f>
        <v>0</v>
      </c>
      <c r="HU145" s="131">
        <f>Seniori!HU94</f>
        <v>0</v>
      </c>
      <c r="HV145" s="131">
        <f>Seniori!HV94</f>
        <v>0</v>
      </c>
      <c r="HW145" s="131">
        <f>Seniori!HW94</f>
        <v>0</v>
      </c>
      <c r="HX145" s="131">
        <f>Seniori!HX94</f>
        <v>0</v>
      </c>
      <c r="HY145" s="131">
        <f>Seniori!HY94</f>
        <v>0</v>
      </c>
      <c r="HZ145" s="131">
        <f>Seniori!HZ94</f>
        <v>0</v>
      </c>
      <c r="IA145" s="131">
        <f>Seniori!IA94</f>
        <v>0</v>
      </c>
      <c r="IB145" s="131">
        <f>Seniori!IB94</f>
        <v>0</v>
      </c>
      <c r="IC145" s="131">
        <f>Seniori!IC94</f>
        <v>0</v>
      </c>
      <c r="ID145" s="131">
        <f>Seniori!ID94</f>
        <v>0</v>
      </c>
      <c r="IE145" s="131">
        <f>Seniori!IE94</f>
        <v>0</v>
      </c>
      <c r="IF145" s="131">
        <f>Seniori!IF94</f>
        <v>0</v>
      </c>
      <c r="IG145" s="131">
        <f>Seniori!IG94</f>
        <v>0</v>
      </c>
      <c r="IH145" s="131">
        <f>Seniori!IH94</f>
        <v>0</v>
      </c>
      <c r="II145" s="131">
        <f>Seniori!II94</f>
        <v>0</v>
      </c>
      <c r="IJ145" s="131">
        <f>Seniori!IJ94</f>
        <v>0</v>
      </c>
      <c r="IK145" s="131">
        <f>Seniori!IK94</f>
        <v>0</v>
      </c>
      <c r="IL145" s="131">
        <f>Seniori!IL94</f>
        <v>0</v>
      </c>
      <c r="IM145" s="131">
        <f>Seniori!IM94</f>
        <v>0</v>
      </c>
      <c r="IN145" s="131">
        <f>Seniori!IN94</f>
        <v>0</v>
      </c>
      <c r="IO145" s="131">
        <f>Seniori!IO94</f>
        <v>0</v>
      </c>
      <c r="IP145" s="131">
        <f>Seniori!IP94</f>
        <v>0</v>
      </c>
      <c r="IQ145" s="131">
        <f>Seniori!IQ94</f>
        <v>0</v>
      </c>
      <c r="IR145" s="131">
        <f>Seniori!IR94</f>
        <v>0</v>
      </c>
      <c r="IS145" s="131">
        <f>Seniori!IS94</f>
        <v>0</v>
      </c>
      <c r="IT145" s="131">
        <f>Seniori!IT94</f>
        <v>0</v>
      </c>
      <c r="IU145" s="131">
        <f>Seniori!IU94</f>
        <v>0</v>
      </c>
      <c r="IV145" s="131">
        <f>Seniori!IV94</f>
        <v>0</v>
      </c>
      <c r="IW145" s="131">
        <f>Seniori!IW94</f>
        <v>0</v>
      </c>
      <c r="IX145" s="131">
        <f>Seniori!IX94</f>
        <v>0</v>
      </c>
      <c r="IY145" s="131">
        <f>Seniori!IY94</f>
        <v>0</v>
      </c>
      <c r="IZ145" s="131">
        <f>Seniori!IZ94</f>
        <v>0</v>
      </c>
      <c r="JA145" s="131">
        <f>Seniori!JA94</f>
        <v>0</v>
      </c>
      <c r="JB145" s="131">
        <f>Seniori!JB94</f>
        <v>0</v>
      </c>
      <c r="JC145" s="131">
        <f>Seniori!JC94</f>
        <v>0</v>
      </c>
      <c r="JD145" s="131">
        <f>Seniori!JD94</f>
        <v>0</v>
      </c>
      <c r="JE145" s="131">
        <f>Seniori!JE94</f>
        <v>0</v>
      </c>
      <c r="JF145" s="131">
        <f>Seniori!JF94</f>
        <v>0</v>
      </c>
      <c r="JG145" s="131">
        <f>Seniori!JG94</f>
        <v>0</v>
      </c>
      <c r="JH145" s="131">
        <f>Seniori!JH94</f>
        <v>0</v>
      </c>
      <c r="JI145" s="131">
        <f>Seniori!JI94</f>
        <v>0</v>
      </c>
      <c r="JJ145" s="131">
        <f>Seniori!JJ94</f>
        <v>0</v>
      </c>
      <c r="JK145" s="131">
        <f>Seniori!JK94</f>
        <v>0</v>
      </c>
      <c r="JL145" s="131">
        <f>Seniori!JL94</f>
        <v>0</v>
      </c>
      <c r="JM145" s="131">
        <f>Seniori!JM94</f>
        <v>0</v>
      </c>
      <c r="JN145" s="131">
        <f>Seniori!JN94</f>
        <v>0</v>
      </c>
      <c r="JO145" s="131">
        <f>Seniori!JO94</f>
        <v>0</v>
      </c>
      <c r="JP145" s="131">
        <f>Seniori!JP94</f>
        <v>0</v>
      </c>
      <c r="JQ145" s="131">
        <f>Seniori!JQ94</f>
        <v>0</v>
      </c>
      <c r="JR145" s="131">
        <f>Seniori!JR94</f>
        <v>0</v>
      </c>
      <c r="JS145" s="131">
        <f>Seniori!JS94</f>
        <v>0</v>
      </c>
      <c r="JT145" s="131">
        <f>Seniori!JT94</f>
        <v>0</v>
      </c>
      <c r="JU145" s="131">
        <f>Seniori!JU94</f>
        <v>0</v>
      </c>
      <c r="JV145" s="131">
        <f>Seniori!JV94</f>
        <v>0</v>
      </c>
      <c r="JW145" s="131">
        <f>Seniori!JW94</f>
        <v>0</v>
      </c>
      <c r="JX145" s="131">
        <f>Seniori!JX94</f>
        <v>0</v>
      </c>
      <c r="JY145" s="131">
        <f>Seniori!JY94</f>
        <v>0</v>
      </c>
      <c r="JZ145" s="131">
        <f>Seniori!JZ94</f>
        <v>0</v>
      </c>
      <c r="KA145" s="131">
        <f>Seniori!KA94</f>
        <v>0</v>
      </c>
      <c r="KB145" s="131">
        <f>Seniori!KB94</f>
        <v>0</v>
      </c>
      <c r="KC145" s="131">
        <f>Seniori!KC94</f>
        <v>0</v>
      </c>
      <c r="KD145" s="131">
        <f>Seniori!KD94</f>
        <v>0</v>
      </c>
      <c r="KE145" s="131">
        <f>Seniori!KE94</f>
        <v>0</v>
      </c>
      <c r="KF145" s="131">
        <f>Seniori!KF94</f>
        <v>0</v>
      </c>
      <c r="KG145" s="131">
        <f>Seniori!KG94</f>
        <v>0</v>
      </c>
      <c r="KH145" s="131">
        <f>Seniori!KH94</f>
        <v>0</v>
      </c>
      <c r="KI145" s="131">
        <f>Seniori!KI94</f>
        <v>0</v>
      </c>
      <c r="KJ145" s="131">
        <f>Seniori!KJ94</f>
        <v>0</v>
      </c>
      <c r="KK145" s="131">
        <f>Seniori!KK94</f>
        <v>0</v>
      </c>
      <c r="KL145" s="131">
        <f>Seniori!KL94</f>
        <v>0</v>
      </c>
      <c r="KM145" s="131">
        <f>Seniori!KM94</f>
        <v>0</v>
      </c>
      <c r="KN145" s="131">
        <f>Seniori!KN94</f>
        <v>0</v>
      </c>
      <c r="KO145" s="131">
        <f>Seniori!KO94</f>
        <v>0</v>
      </c>
      <c r="KP145" s="131">
        <f>Seniori!KP94</f>
        <v>0</v>
      </c>
      <c r="KQ145" s="131">
        <f>Seniori!KQ94</f>
        <v>0</v>
      </c>
      <c r="KR145" s="131">
        <f>Seniori!KR94</f>
        <v>0</v>
      </c>
      <c r="KS145" s="131">
        <f>Seniori!KS94</f>
        <v>0</v>
      </c>
      <c r="KT145" s="131">
        <f>Seniori!KT94</f>
        <v>0</v>
      </c>
      <c r="KU145" s="131">
        <f>Seniori!KU94</f>
        <v>0</v>
      </c>
      <c r="KV145" s="131">
        <f>Seniori!KV94</f>
        <v>0</v>
      </c>
      <c r="KW145" s="131">
        <f>Seniori!KW94</f>
        <v>0</v>
      </c>
      <c r="KX145" s="131">
        <f>Seniori!KX94</f>
        <v>0</v>
      </c>
      <c r="KY145" s="131">
        <f>Seniori!KY94</f>
        <v>0</v>
      </c>
      <c r="KZ145" s="131">
        <f>Seniori!KZ94</f>
        <v>0</v>
      </c>
      <c r="LA145" s="131">
        <f>Seniori!LA94</f>
        <v>0</v>
      </c>
      <c r="LB145" s="131">
        <f>Seniori!LB94</f>
        <v>0</v>
      </c>
      <c r="LC145" s="131">
        <f>Seniori!LC94</f>
        <v>0</v>
      </c>
      <c r="LD145" s="131">
        <f>Seniori!LD94</f>
        <v>0</v>
      </c>
      <c r="LE145" s="131">
        <f>Seniori!LE94</f>
        <v>0</v>
      </c>
      <c r="LF145" s="131">
        <f>Seniori!LF94</f>
        <v>0</v>
      </c>
      <c r="LG145" s="131">
        <f>Seniori!LG94</f>
        <v>0</v>
      </c>
      <c r="LH145" s="131">
        <f>Seniori!LH94</f>
        <v>0</v>
      </c>
      <c r="LI145" s="131">
        <f>Seniori!LI94</f>
        <v>0</v>
      </c>
      <c r="LJ145" s="131">
        <f>Seniori!LJ94</f>
        <v>0</v>
      </c>
      <c r="LK145" s="131">
        <f>Seniori!LK94</f>
        <v>0</v>
      </c>
      <c r="LL145" s="131">
        <f>Seniori!LL94</f>
        <v>0</v>
      </c>
      <c r="LM145" s="131">
        <f>Seniori!LM94</f>
        <v>0</v>
      </c>
      <c r="LN145" s="131">
        <f>Seniori!LN94</f>
        <v>0</v>
      </c>
      <c r="LO145" s="131">
        <f>Seniori!LO94</f>
        <v>0</v>
      </c>
      <c r="LP145" s="131">
        <f>Seniori!LP94</f>
        <v>0</v>
      </c>
      <c r="LQ145" s="131">
        <f>Seniori!LQ94</f>
        <v>0</v>
      </c>
      <c r="LR145" s="131">
        <f>Seniori!LR94</f>
        <v>0</v>
      </c>
      <c r="LS145" s="131">
        <f>Seniori!LS94</f>
        <v>0</v>
      </c>
      <c r="LT145" s="131">
        <f>Seniori!LT94</f>
        <v>0</v>
      </c>
      <c r="LU145" s="131">
        <f>Seniori!LU94</f>
        <v>0</v>
      </c>
      <c r="LV145" s="131">
        <f>Seniori!LV94</f>
        <v>0</v>
      </c>
      <c r="LW145" s="131">
        <f>Seniori!LW94</f>
        <v>0</v>
      </c>
      <c r="LX145" s="131">
        <f>Seniori!LX94</f>
        <v>0</v>
      </c>
      <c r="LY145" s="131">
        <f>Seniori!LY94</f>
        <v>0</v>
      </c>
      <c r="LZ145" s="131">
        <f>Seniori!LZ94</f>
        <v>0</v>
      </c>
      <c r="MA145" s="131">
        <f>Seniori!MA94</f>
        <v>0</v>
      </c>
      <c r="MB145" s="131">
        <f>Seniori!MB94</f>
        <v>0</v>
      </c>
      <c r="MC145" s="131">
        <f>Seniori!MC94</f>
        <v>0</v>
      </c>
      <c r="MD145" s="131">
        <f>Seniori!MD94</f>
        <v>0</v>
      </c>
      <c r="ME145" s="131">
        <f>Seniori!ME94</f>
        <v>0</v>
      </c>
    </row>
    <row r="146" spans="1:343" s="1" customFormat="1" ht="18" customHeight="1" x14ac:dyDescent="0.2">
      <c r="A146" s="12">
        <v>126</v>
      </c>
      <c r="B146" s="11" t="s">
        <v>174</v>
      </c>
      <c r="C146" s="1">
        <v>10187</v>
      </c>
      <c r="D146" s="1">
        <v>2011</v>
      </c>
      <c r="E146" s="4" t="s">
        <v>173</v>
      </c>
      <c r="F146" s="1">
        <v>8607</v>
      </c>
      <c r="G146" s="1" t="s">
        <v>220</v>
      </c>
      <c r="H146" s="4" t="s">
        <v>83</v>
      </c>
      <c r="I146" s="1">
        <f t="shared" ref="I146:I150" si="13">SUM(K146:ME146)</f>
        <v>1</v>
      </c>
      <c r="J146" s="12">
        <f>Tabuľka3[[#This Row],[Stĺpec9]]</f>
        <v>1</v>
      </c>
      <c r="K146" s="131">
        <f>Juniori!K43</f>
        <v>0</v>
      </c>
      <c r="L146" s="131">
        <f>Juniori!L43</f>
        <v>0</v>
      </c>
      <c r="M146" s="131">
        <f>Juniori!M43</f>
        <v>0</v>
      </c>
      <c r="N146" s="131">
        <f>Juniori!N43</f>
        <v>0</v>
      </c>
      <c r="O146" s="131">
        <f>Juniori!O43</f>
        <v>0</v>
      </c>
      <c r="P146" s="131">
        <f>Juniori!P43</f>
        <v>0</v>
      </c>
      <c r="Q146" s="131">
        <f>Juniori!Q43</f>
        <v>0</v>
      </c>
      <c r="R146" s="131">
        <f>Juniori!R43</f>
        <v>0</v>
      </c>
      <c r="S146" s="131">
        <f>Juniori!S43</f>
        <v>0</v>
      </c>
      <c r="T146" s="131">
        <f>Juniori!T43</f>
        <v>0</v>
      </c>
      <c r="U146" s="131">
        <f>Juniori!U43</f>
        <v>0</v>
      </c>
      <c r="V146" s="131">
        <f>Juniori!V43</f>
        <v>0</v>
      </c>
      <c r="W146" s="131">
        <f>Juniori!W43</f>
        <v>0</v>
      </c>
      <c r="X146" s="131">
        <f>Juniori!X43</f>
        <v>0</v>
      </c>
      <c r="Y146" s="131">
        <f>Juniori!Y43</f>
        <v>0</v>
      </c>
      <c r="Z146" s="131">
        <f>Juniori!Z43</f>
        <v>0</v>
      </c>
      <c r="AA146" s="131">
        <f>Juniori!AA43</f>
        <v>0</v>
      </c>
      <c r="AB146" s="131">
        <f>Juniori!AB43</f>
        <v>0</v>
      </c>
      <c r="AC146" s="131">
        <f>Juniori!AC43</f>
        <v>0</v>
      </c>
      <c r="AD146" s="131">
        <f>Juniori!AD43</f>
        <v>0</v>
      </c>
      <c r="AE146" s="131">
        <f>Juniori!AE43</f>
        <v>0</v>
      </c>
      <c r="AF146" s="131">
        <f>Juniori!AF43</f>
        <v>0</v>
      </c>
      <c r="AG146" s="131">
        <f>Juniori!AG43</f>
        <v>0</v>
      </c>
      <c r="AH146" s="131">
        <f>Juniori!AH43</f>
        <v>0</v>
      </c>
      <c r="AI146" s="131" t="str">
        <f>Juniori!AI43</f>
        <v>x</v>
      </c>
      <c r="AJ146" s="131">
        <f>Juniori!AJ43</f>
        <v>0</v>
      </c>
      <c r="AK146" s="131" t="str">
        <f>Juniori!AK43</f>
        <v>x</v>
      </c>
      <c r="AL146" s="131">
        <f>Juniori!AL43</f>
        <v>0</v>
      </c>
      <c r="AM146" s="131">
        <f>Juniori!AM43</f>
        <v>0</v>
      </c>
      <c r="AN146" s="131">
        <f>Juniori!AN43</f>
        <v>0</v>
      </c>
      <c r="AO146" s="131">
        <f>Juniori!AO43</f>
        <v>0</v>
      </c>
      <c r="AP146" s="131">
        <f>Juniori!AP43</f>
        <v>0</v>
      </c>
      <c r="AQ146" s="131">
        <f>Juniori!AQ43</f>
        <v>0</v>
      </c>
      <c r="AR146" s="131">
        <f>Juniori!AR43</f>
        <v>0</v>
      </c>
      <c r="AS146" s="131">
        <f>Juniori!AS43</f>
        <v>0</v>
      </c>
      <c r="AT146" s="131">
        <f>Juniori!AT43</f>
        <v>0</v>
      </c>
      <c r="AU146" s="131">
        <f>Juniori!AU43</f>
        <v>0</v>
      </c>
      <c r="AV146" s="131">
        <f>Juniori!AV43</f>
        <v>0</v>
      </c>
      <c r="AW146" s="131">
        <f>Juniori!AW43</f>
        <v>0</v>
      </c>
      <c r="AX146" s="131">
        <f>Juniori!AX43</f>
        <v>0</v>
      </c>
      <c r="AY146" s="131">
        <f>Juniori!AY43</f>
        <v>0</v>
      </c>
      <c r="AZ146" s="131">
        <f>Juniori!AZ43</f>
        <v>0</v>
      </c>
      <c r="BA146" s="131">
        <f>Juniori!BA43</f>
        <v>0</v>
      </c>
      <c r="BB146" s="131">
        <f>Juniori!BB43</f>
        <v>0</v>
      </c>
      <c r="BC146" s="131">
        <f>Juniori!BC43</f>
        <v>0</v>
      </c>
      <c r="BD146" s="131">
        <f>Juniori!BD43</f>
        <v>0</v>
      </c>
      <c r="BE146" s="131">
        <f>Juniori!BE43</f>
        <v>0</v>
      </c>
      <c r="BF146" s="131">
        <f>Juniori!BF43</f>
        <v>0</v>
      </c>
      <c r="BG146" s="131">
        <f>Juniori!BG43</f>
        <v>0</v>
      </c>
      <c r="BH146" s="131">
        <f>Juniori!BH43</f>
        <v>0</v>
      </c>
      <c r="BI146" s="131" t="str">
        <f>Juniori!BI43</f>
        <v>x</v>
      </c>
      <c r="BJ146" s="131">
        <f>Juniori!BJ43</f>
        <v>0</v>
      </c>
      <c r="BK146" s="131">
        <f>Juniori!BK43</f>
        <v>0</v>
      </c>
      <c r="BL146" s="131">
        <f>Juniori!BL43</f>
        <v>0</v>
      </c>
      <c r="BM146" s="131">
        <f>Juniori!BM43</f>
        <v>0</v>
      </c>
      <c r="BN146" s="131">
        <f>Juniori!BN43</f>
        <v>0</v>
      </c>
      <c r="BO146" s="131">
        <f>Juniori!BO43</f>
        <v>0</v>
      </c>
      <c r="BP146" s="131">
        <f>Juniori!BP43</f>
        <v>0</v>
      </c>
      <c r="BQ146" s="131">
        <f>Juniori!BQ43</f>
        <v>0</v>
      </c>
      <c r="BR146" s="131">
        <f>Juniori!BR43</f>
        <v>0</v>
      </c>
      <c r="BS146" s="131">
        <f>Juniori!BS43</f>
        <v>0</v>
      </c>
      <c r="BT146" s="131">
        <f>Juniori!BT43</f>
        <v>0</v>
      </c>
      <c r="BU146" s="131">
        <f>Juniori!BU43</f>
        <v>0</v>
      </c>
      <c r="BV146" s="131">
        <f>Juniori!BV43</f>
        <v>0</v>
      </c>
      <c r="BW146" s="131">
        <f>Juniori!BW43</f>
        <v>0</v>
      </c>
      <c r="BX146" s="131">
        <f>Juniori!BX43</f>
        <v>0</v>
      </c>
      <c r="BY146" s="131">
        <f>Juniori!BY43</f>
        <v>0</v>
      </c>
      <c r="BZ146" s="131">
        <f>Juniori!BZ43</f>
        <v>0</v>
      </c>
      <c r="CA146" s="131">
        <f>Juniori!CA43</f>
        <v>0</v>
      </c>
      <c r="CB146" s="131">
        <f>Juniori!CB43</f>
        <v>0</v>
      </c>
      <c r="CC146" s="131">
        <f>Juniori!CC43</f>
        <v>0</v>
      </c>
      <c r="CD146" s="131">
        <f>Juniori!CD43</f>
        <v>0</v>
      </c>
      <c r="CE146" s="131">
        <f>Juniori!CE43</f>
        <v>0</v>
      </c>
      <c r="CF146" s="131">
        <f>Juniori!CF43</f>
        <v>0</v>
      </c>
      <c r="CG146" s="131">
        <f>Juniori!CG43</f>
        <v>0</v>
      </c>
      <c r="CH146" s="131">
        <f>Juniori!CH43</f>
        <v>0</v>
      </c>
      <c r="CI146" s="131">
        <f>Juniori!CI43</f>
        <v>0</v>
      </c>
      <c r="CJ146" s="131">
        <f>Juniori!CJ43</f>
        <v>0</v>
      </c>
      <c r="CK146" s="131">
        <f>Juniori!CK43</f>
        <v>0</v>
      </c>
      <c r="CL146" s="131">
        <f>Juniori!CL43</f>
        <v>0</v>
      </c>
      <c r="CM146" s="131">
        <f>Juniori!CM43</f>
        <v>0</v>
      </c>
      <c r="CN146" s="131">
        <f>Juniori!CN43</f>
        <v>0</v>
      </c>
      <c r="CO146" s="131">
        <f>Juniori!CO43</f>
        <v>0</v>
      </c>
      <c r="CP146" s="131">
        <f>Juniori!CP43</f>
        <v>0</v>
      </c>
      <c r="CQ146" s="131">
        <f>Juniori!CQ43</f>
        <v>0</v>
      </c>
      <c r="CR146" s="131">
        <f>Juniori!CR43</f>
        <v>0</v>
      </c>
      <c r="CS146" s="131">
        <f>Juniori!CS43</f>
        <v>0</v>
      </c>
      <c r="CT146" s="131">
        <f>Juniori!CT43</f>
        <v>0</v>
      </c>
      <c r="CU146" s="131">
        <f>Juniori!CU43</f>
        <v>0</v>
      </c>
      <c r="CV146" s="131">
        <f>Juniori!CV43</f>
        <v>0</v>
      </c>
      <c r="CW146" s="131">
        <f>Juniori!CW43</f>
        <v>0</v>
      </c>
      <c r="CX146" s="131">
        <f>Juniori!CX43</f>
        <v>0</v>
      </c>
      <c r="CY146" s="131">
        <f>Juniori!CY43</f>
        <v>0</v>
      </c>
      <c r="CZ146" s="131">
        <f>Juniori!CZ43</f>
        <v>0</v>
      </c>
      <c r="DA146" s="131">
        <f>Juniori!DA43</f>
        <v>0</v>
      </c>
      <c r="DB146" s="131">
        <f>Juniori!DB43</f>
        <v>0</v>
      </c>
      <c r="DC146" s="131">
        <f>Juniori!DC43</f>
        <v>0</v>
      </c>
      <c r="DD146" s="131">
        <f>Juniori!DD43</f>
        <v>0</v>
      </c>
      <c r="DE146" s="131">
        <f>Juniori!DE43</f>
        <v>0</v>
      </c>
      <c r="DF146" s="131">
        <f>Juniori!DF43</f>
        <v>0</v>
      </c>
      <c r="DG146" s="131">
        <f>Juniori!DG43</f>
        <v>0</v>
      </c>
      <c r="DH146" s="131">
        <f>Juniori!DH43</f>
        <v>0</v>
      </c>
      <c r="DI146" s="131">
        <f>Juniori!DI43</f>
        <v>0</v>
      </c>
      <c r="DJ146" s="131">
        <f>Juniori!DJ43</f>
        <v>0</v>
      </c>
      <c r="DK146" s="131">
        <f>Juniori!DK43</f>
        <v>0</v>
      </c>
      <c r="DL146" s="131">
        <f>Juniori!DL43</f>
        <v>0</v>
      </c>
      <c r="DM146" s="131">
        <f>Juniori!DM43</f>
        <v>0</v>
      </c>
      <c r="DN146" s="131">
        <f>Juniori!DN43</f>
        <v>0</v>
      </c>
      <c r="DO146" s="131">
        <f>Juniori!DO43</f>
        <v>0</v>
      </c>
      <c r="DP146" s="131">
        <f>Juniori!DP43</f>
        <v>0</v>
      </c>
      <c r="DQ146" s="131">
        <f>Juniori!DQ43</f>
        <v>0</v>
      </c>
      <c r="DR146" s="131">
        <f>Juniori!DR43</f>
        <v>0</v>
      </c>
      <c r="DS146" s="131">
        <f>Juniori!DS43</f>
        <v>0</v>
      </c>
      <c r="DT146" s="131">
        <f>Juniori!DT43</f>
        <v>0</v>
      </c>
      <c r="DU146" s="131">
        <f>Juniori!DU43</f>
        <v>0</v>
      </c>
      <c r="DV146" s="131">
        <f>Juniori!DV43</f>
        <v>0</v>
      </c>
      <c r="DW146" s="131">
        <f>Juniori!DW43</f>
        <v>0</v>
      </c>
      <c r="DX146" s="131">
        <f>Juniori!DX43</f>
        <v>0</v>
      </c>
      <c r="DY146" s="131">
        <f>Juniori!DY43</f>
        <v>0</v>
      </c>
      <c r="DZ146" s="131">
        <f>Juniori!DZ43</f>
        <v>0</v>
      </c>
      <c r="EA146" s="131">
        <f>Juniori!EA43</f>
        <v>0</v>
      </c>
      <c r="EB146" s="131">
        <f>Juniori!EB43</f>
        <v>0</v>
      </c>
      <c r="EC146" s="131">
        <f>Juniori!EC43</f>
        <v>0</v>
      </c>
      <c r="ED146" s="131">
        <f>Juniori!ED43</f>
        <v>0</v>
      </c>
      <c r="EE146" s="131">
        <f>Juniori!EE43</f>
        <v>0</v>
      </c>
      <c r="EF146" s="131">
        <f>Juniori!EF43</f>
        <v>0</v>
      </c>
      <c r="EG146" s="131">
        <f>Juniori!EG43</f>
        <v>0</v>
      </c>
      <c r="EH146" s="131">
        <f>Juniori!EH43</f>
        <v>0</v>
      </c>
      <c r="EI146" s="131">
        <f>Juniori!EI43</f>
        <v>0</v>
      </c>
      <c r="EJ146" s="131">
        <f>Juniori!EJ43</f>
        <v>0</v>
      </c>
      <c r="EK146" s="131">
        <f>Juniori!EK43</f>
        <v>0</v>
      </c>
      <c r="EL146" s="131">
        <f>Juniori!EL43</f>
        <v>0</v>
      </c>
      <c r="EM146" s="131">
        <f>Juniori!EM43</f>
        <v>0</v>
      </c>
      <c r="EN146" s="131">
        <f>Juniori!EN43</f>
        <v>0</v>
      </c>
      <c r="EO146" s="131">
        <f>Juniori!EO43</f>
        <v>0</v>
      </c>
      <c r="EP146" s="131">
        <f>Juniori!EP43</f>
        <v>0</v>
      </c>
      <c r="EQ146" s="131">
        <f>Juniori!EQ43</f>
        <v>0</v>
      </c>
      <c r="ER146" s="131">
        <f>Juniori!ER43</f>
        <v>0</v>
      </c>
      <c r="ES146" s="131">
        <f>Juniori!ES43</f>
        <v>0</v>
      </c>
      <c r="ET146" s="131">
        <f>Juniori!ET43</f>
        <v>0</v>
      </c>
      <c r="EU146" s="131">
        <f>Juniori!EU43</f>
        <v>0</v>
      </c>
      <c r="EV146" s="131">
        <f>Juniori!EV43</f>
        <v>0</v>
      </c>
      <c r="EW146" s="131">
        <f>Juniori!EW43</f>
        <v>0</v>
      </c>
      <c r="EX146" s="131">
        <f>Juniori!EX43</f>
        <v>0</v>
      </c>
      <c r="EY146" s="131">
        <f>Juniori!EY43</f>
        <v>0</v>
      </c>
      <c r="EZ146" s="131">
        <f>Juniori!EZ43</f>
        <v>0</v>
      </c>
      <c r="FA146" s="131">
        <f>Juniori!FA43</f>
        <v>0</v>
      </c>
      <c r="FB146" s="131">
        <f>Juniori!FB43</f>
        <v>0</v>
      </c>
      <c r="FC146" s="131">
        <f>Juniori!FC43</f>
        <v>0</v>
      </c>
      <c r="FD146" s="131">
        <f>Juniori!FD43</f>
        <v>0</v>
      </c>
      <c r="FE146" s="131">
        <f>Juniori!FE43</f>
        <v>0</v>
      </c>
      <c r="FF146" s="131">
        <f>Juniori!FF43</f>
        <v>0</v>
      </c>
      <c r="FG146" s="131">
        <f>Juniori!FG43</f>
        <v>0</v>
      </c>
      <c r="FH146" s="131">
        <f>Juniori!FH43</f>
        <v>0</v>
      </c>
      <c r="FI146" s="131">
        <f>Juniori!FI43</f>
        <v>0</v>
      </c>
      <c r="FJ146" s="131">
        <f>Juniori!FJ43</f>
        <v>0</v>
      </c>
      <c r="FK146" s="131">
        <f>Juniori!FK43</f>
        <v>0</v>
      </c>
      <c r="FL146" s="131">
        <f>Juniori!FL43</f>
        <v>0</v>
      </c>
      <c r="FM146" s="131">
        <f>Juniori!FM43</f>
        <v>0</v>
      </c>
      <c r="FN146" s="131">
        <f>Juniori!FN43</f>
        <v>0</v>
      </c>
      <c r="FO146" s="131">
        <f>Juniori!FO43</f>
        <v>0</v>
      </c>
      <c r="FP146" s="131">
        <f>Juniori!FP43</f>
        <v>0</v>
      </c>
      <c r="FQ146" s="131">
        <f>Juniori!FQ43</f>
        <v>0</v>
      </c>
      <c r="FR146" s="131">
        <f>Juniori!FR43</f>
        <v>0</v>
      </c>
      <c r="FS146" s="131">
        <f>Juniori!FS43</f>
        <v>0</v>
      </c>
      <c r="FT146" s="131">
        <f>Juniori!FT43</f>
        <v>0</v>
      </c>
      <c r="FU146" s="131">
        <f>Juniori!FU43</f>
        <v>0</v>
      </c>
      <c r="FV146" s="131">
        <f>Juniori!FV43</f>
        <v>0</v>
      </c>
      <c r="FW146" s="131">
        <f>Juniori!FW43</f>
        <v>0</v>
      </c>
      <c r="FX146" s="131">
        <f>Juniori!FX43</f>
        <v>0</v>
      </c>
      <c r="FY146" s="131">
        <f>Juniori!FY43</f>
        <v>0</v>
      </c>
      <c r="FZ146" s="131">
        <f>Juniori!FZ43</f>
        <v>0</v>
      </c>
      <c r="GA146" s="131">
        <f>Juniori!GA43</f>
        <v>0</v>
      </c>
      <c r="GB146" s="131">
        <f>Juniori!GB43</f>
        <v>0</v>
      </c>
      <c r="GC146" s="131">
        <f>Juniori!GC43</f>
        <v>0</v>
      </c>
      <c r="GD146" s="131">
        <f>Juniori!GD43</f>
        <v>0</v>
      </c>
      <c r="GE146" s="131">
        <f>Juniori!GE43</f>
        <v>0</v>
      </c>
      <c r="GF146" s="131">
        <f>Juniori!GF43</f>
        <v>0</v>
      </c>
      <c r="GG146" s="131">
        <f>Juniori!GG43</f>
        <v>0</v>
      </c>
      <c r="GH146" s="131">
        <f>Juniori!GH43</f>
        <v>0</v>
      </c>
      <c r="GI146" s="131">
        <f>Juniori!GI43</f>
        <v>0</v>
      </c>
      <c r="GJ146" s="131">
        <f>Juniori!GJ43</f>
        <v>0</v>
      </c>
      <c r="GK146" s="131">
        <f>Juniori!GK43</f>
        <v>0</v>
      </c>
      <c r="GL146" s="131">
        <f>Juniori!GL43</f>
        <v>0</v>
      </c>
      <c r="GM146" s="131">
        <f>Juniori!GM43</f>
        <v>0</v>
      </c>
      <c r="GN146" s="131">
        <f>Juniori!GN43</f>
        <v>0</v>
      </c>
      <c r="GO146" s="131">
        <f>Juniori!GO43</f>
        <v>0</v>
      </c>
      <c r="GP146" s="131">
        <f>Juniori!GP43</f>
        <v>0</v>
      </c>
      <c r="GQ146" s="131">
        <f>Juniori!GQ43</f>
        <v>0</v>
      </c>
      <c r="GR146" s="131">
        <f>Juniori!GR43</f>
        <v>0</v>
      </c>
      <c r="GS146" s="131">
        <f>Juniori!GS43</f>
        <v>0</v>
      </c>
      <c r="GT146" s="131">
        <f>Juniori!GT43</f>
        <v>0</v>
      </c>
      <c r="GU146" s="131">
        <f>Juniori!GU43</f>
        <v>0</v>
      </c>
      <c r="GV146" s="131">
        <f>Juniori!GV43</f>
        <v>0</v>
      </c>
      <c r="GW146" s="131">
        <f>Juniori!GW43</f>
        <v>0</v>
      </c>
      <c r="GX146" s="131">
        <f>Juniori!GX43</f>
        <v>0</v>
      </c>
      <c r="GY146" s="131">
        <f>Juniori!GY43</f>
        <v>0</v>
      </c>
      <c r="GZ146" s="131">
        <f>Juniori!GZ43</f>
        <v>0</v>
      </c>
      <c r="HA146" s="131">
        <f>Juniori!HA43</f>
        <v>0</v>
      </c>
      <c r="HB146" s="131">
        <f>Juniori!HB43</f>
        <v>0</v>
      </c>
      <c r="HC146" s="131">
        <f>Juniori!HC43</f>
        <v>0</v>
      </c>
      <c r="HD146" s="131">
        <f>Juniori!HD43</f>
        <v>0</v>
      </c>
      <c r="HE146" s="131">
        <f>Juniori!HE43</f>
        <v>0</v>
      </c>
      <c r="HF146" s="131">
        <f>Juniori!HF43</f>
        <v>0</v>
      </c>
      <c r="HG146" s="131">
        <f>Juniori!HG43</f>
        <v>0</v>
      </c>
      <c r="HH146" s="131">
        <f>Juniori!HH43</f>
        <v>0</v>
      </c>
      <c r="HI146" s="131">
        <f>Juniori!HI43</f>
        <v>0</v>
      </c>
      <c r="HJ146" s="131">
        <f>Juniori!HJ43</f>
        <v>0</v>
      </c>
      <c r="HK146" s="131">
        <f>Juniori!HK43</f>
        <v>0</v>
      </c>
      <c r="HL146" s="131">
        <f>Juniori!HL43</f>
        <v>0</v>
      </c>
      <c r="HM146" s="131">
        <f>Juniori!HM43</f>
        <v>0</v>
      </c>
      <c r="HN146" s="131">
        <f>Juniori!HN43</f>
        <v>0</v>
      </c>
      <c r="HO146" s="131">
        <f>Juniori!HO43</f>
        <v>0</v>
      </c>
      <c r="HP146" s="131">
        <f>Juniori!HP43</f>
        <v>0</v>
      </c>
      <c r="HQ146" s="131">
        <f>Juniori!HQ43</f>
        <v>0</v>
      </c>
      <c r="HR146" s="131">
        <f>Juniori!HR43</f>
        <v>0</v>
      </c>
      <c r="HS146" s="131">
        <f>Juniori!HS43</f>
        <v>0</v>
      </c>
      <c r="HT146" s="131">
        <f>Juniori!HT43</f>
        <v>0</v>
      </c>
      <c r="HU146" s="131">
        <f>Juniori!HU43</f>
        <v>0</v>
      </c>
      <c r="HV146" s="131">
        <f>Juniori!HV43</f>
        <v>0</v>
      </c>
      <c r="HW146" s="131">
        <f>Juniori!HW43</f>
        <v>0</v>
      </c>
      <c r="HX146" s="131">
        <f>Juniori!HX43</f>
        <v>0</v>
      </c>
      <c r="HY146" s="131">
        <f>Juniori!HY43</f>
        <v>0</v>
      </c>
      <c r="HZ146" s="131">
        <f>Juniori!HZ43</f>
        <v>0</v>
      </c>
      <c r="IA146" s="131">
        <f>Juniori!IA43</f>
        <v>0</v>
      </c>
      <c r="IB146" s="131">
        <f>Juniori!IB43</f>
        <v>0</v>
      </c>
      <c r="IC146" s="131">
        <f>Juniori!IC43</f>
        <v>0</v>
      </c>
      <c r="ID146" s="131">
        <f>Juniori!ID43</f>
        <v>0</v>
      </c>
      <c r="IE146" s="131">
        <f>Juniori!IE43</f>
        <v>0</v>
      </c>
      <c r="IF146" s="131">
        <f>Juniori!IF43</f>
        <v>0</v>
      </c>
      <c r="IG146" s="131">
        <f>Juniori!IG43</f>
        <v>0</v>
      </c>
      <c r="IH146" s="131">
        <f>Juniori!IH43</f>
        <v>0</v>
      </c>
      <c r="II146" s="131">
        <f>Juniori!II43</f>
        <v>0</v>
      </c>
      <c r="IJ146" s="131">
        <f>Juniori!IJ43</f>
        <v>0</v>
      </c>
      <c r="IK146" s="131">
        <f>Juniori!IK43</f>
        <v>0</v>
      </c>
      <c r="IL146" s="131">
        <f>Juniori!IL43</f>
        <v>0</v>
      </c>
      <c r="IM146" s="131">
        <f>Juniori!IM43</f>
        <v>0</v>
      </c>
      <c r="IN146" s="131">
        <f>Juniori!IN43</f>
        <v>0</v>
      </c>
      <c r="IO146" s="131">
        <f>Juniori!IO43</f>
        <v>0</v>
      </c>
      <c r="IP146" s="131">
        <f>Juniori!IP43</f>
        <v>0</v>
      </c>
      <c r="IQ146" s="131">
        <f>Juniori!IQ43</f>
        <v>0</v>
      </c>
      <c r="IR146" s="131">
        <f>Juniori!IR43</f>
        <v>0</v>
      </c>
      <c r="IS146" s="131">
        <f>Juniori!IS43</f>
        <v>0</v>
      </c>
      <c r="IT146" s="131">
        <f>Juniori!IT43</f>
        <v>0</v>
      </c>
      <c r="IU146" s="131">
        <f>Juniori!IU43</f>
        <v>0</v>
      </c>
      <c r="IV146" s="131">
        <f>Juniori!IV43</f>
        <v>0</v>
      </c>
      <c r="IW146" s="131">
        <f>Juniori!IW43</f>
        <v>0</v>
      </c>
      <c r="IX146" s="131">
        <f>Juniori!IX43</f>
        <v>0</v>
      </c>
      <c r="IY146" s="131">
        <f>Juniori!IY43</f>
        <v>0</v>
      </c>
      <c r="IZ146" s="131">
        <f>Juniori!IZ43</f>
        <v>0</v>
      </c>
      <c r="JA146" s="131">
        <f>Juniori!JA43</f>
        <v>0</v>
      </c>
      <c r="JB146" s="131">
        <f>Juniori!JB43</f>
        <v>0</v>
      </c>
      <c r="JC146" s="131">
        <f>Juniori!JC43</f>
        <v>0</v>
      </c>
      <c r="JD146" s="131">
        <f>Juniori!JD43</f>
        <v>0</v>
      </c>
      <c r="JE146" s="131">
        <f>Juniori!JE43</f>
        <v>0</v>
      </c>
      <c r="JF146" s="131">
        <f>Juniori!JF43</f>
        <v>0</v>
      </c>
      <c r="JG146" s="131">
        <f>Juniori!JG43</f>
        <v>0</v>
      </c>
      <c r="JH146" s="131">
        <f>Juniori!JH43</f>
        <v>0</v>
      </c>
      <c r="JI146" s="131">
        <f>Juniori!JI43</f>
        <v>0</v>
      </c>
      <c r="JJ146" s="131">
        <f>Juniori!JJ43</f>
        <v>0</v>
      </c>
      <c r="JK146" s="131">
        <f>Juniori!JK43</f>
        <v>0</v>
      </c>
      <c r="JL146" s="131">
        <f>Juniori!JL43</f>
        <v>0</v>
      </c>
      <c r="JM146" s="131">
        <f>Juniori!JM43</f>
        <v>0</v>
      </c>
      <c r="JN146" s="131">
        <f>Juniori!JN43</f>
        <v>0</v>
      </c>
      <c r="JO146" s="131">
        <f>Juniori!JO43</f>
        <v>0</v>
      </c>
      <c r="JP146" s="131">
        <f>Juniori!JP43</f>
        <v>0</v>
      </c>
      <c r="JQ146" s="131">
        <f>Juniori!JQ43</f>
        <v>0</v>
      </c>
      <c r="JR146" s="131">
        <f>Juniori!JR43</f>
        <v>0</v>
      </c>
      <c r="JS146" s="131">
        <f>Juniori!JS43</f>
        <v>0</v>
      </c>
      <c r="JT146" s="131">
        <f>Juniori!JT43</f>
        <v>0</v>
      </c>
      <c r="JU146" s="131">
        <f>Juniori!JU43</f>
        <v>0</v>
      </c>
      <c r="JV146" s="131">
        <f>Juniori!JV43</f>
        <v>0</v>
      </c>
      <c r="JW146" s="131">
        <f>Juniori!JW43</f>
        <v>0</v>
      </c>
      <c r="JX146" s="131">
        <f>Juniori!JX43</f>
        <v>0</v>
      </c>
      <c r="JY146" s="131">
        <f>Juniori!JY43</f>
        <v>0</v>
      </c>
      <c r="JZ146" s="131">
        <f>Juniori!JZ43</f>
        <v>0</v>
      </c>
      <c r="KA146" s="131">
        <f>Juniori!KA43</f>
        <v>0</v>
      </c>
      <c r="KB146" s="131">
        <f>Juniori!KB43</f>
        <v>0</v>
      </c>
      <c r="KC146" s="131">
        <f>Juniori!KC43</f>
        <v>0</v>
      </c>
      <c r="KD146" s="131">
        <f>Juniori!KD43</f>
        <v>0</v>
      </c>
      <c r="KE146" s="131">
        <f>Juniori!KE43</f>
        <v>0</v>
      </c>
      <c r="KF146" s="131">
        <f>Juniori!KF43</f>
        <v>0</v>
      </c>
      <c r="KG146" s="131">
        <f>Juniori!KG43</f>
        <v>0</v>
      </c>
      <c r="KH146" s="131">
        <f>Juniori!KH43</f>
        <v>0</v>
      </c>
      <c r="KI146" s="131">
        <f>Juniori!KI43</f>
        <v>0</v>
      </c>
      <c r="KJ146" s="131">
        <f>Juniori!KJ43</f>
        <v>0</v>
      </c>
      <c r="KK146" s="131">
        <f>Juniori!KK43</f>
        <v>0</v>
      </c>
      <c r="KL146" s="131">
        <f>Juniori!KL43</f>
        <v>0</v>
      </c>
      <c r="KM146" s="131">
        <f>Juniori!KM43</f>
        <v>0</v>
      </c>
      <c r="KN146" s="131" t="str">
        <f>Juniori!KN43</f>
        <v>x</v>
      </c>
      <c r="KO146" s="131">
        <f>Juniori!KO43</f>
        <v>0</v>
      </c>
      <c r="KP146" s="131">
        <f>Juniori!KP43</f>
        <v>0</v>
      </c>
      <c r="KQ146" s="131">
        <f>Juniori!KQ43</f>
        <v>0</v>
      </c>
      <c r="KR146" s="131">
        <f>Juniori!KR43</f>
        <v>0</v>
      </c>
      <c r="KS146" s="131">
        <f>Juniori!KS43</f>
        <v>0</v>
      </c>
      <c r="KT146" s="131">
        <f>Juniori!KT43</f>
        <v>0</v>
      </c>
      <c r="KU146" s="131">
        <f>Juniori!KU43</f>
        <v>1</v>
      </c>
      <c r="KV146" s="131">
        <f>Juniori!KV43</f>
        <v>0</v>
      </c>
      <c r="KW146" s="131">
        <f>Juniori!KW43</f>
        <v>0</v>
      </c>
      <c r="KX146" s="131">
        <f>Juniori!KX43</f>
        <v>0</v>
      </c>
      <c r="KY146" s="131">
        <f>Juniori!KY43</f>
        <v>0</v>
      </c>
      <c r="KZ146" s="131">
        <f>Juniori!KZ43</f>
        <v>0</v>
      </c>
      <c r="LA146" s="131">
        <f>Juniori!LA43</f>
        <v>0</v>
      </c>
      <c r="LB146" s="131">
        <f>Juniori!LB43</f>
        <v>0</v>
      </c>
      <c r="LC146" s="131">
        <f>Juniori!LC43</f>
        <v>0</v>
      </c>
      <c r="LD146" s="131">
        <f>Juniori!LD43</f>
        <v>0</v>
      </c>
      <c r="LE146" s="131">
        <f>Juniori!LE43</f>
        <v>0</v>
      </c>
      <c r="LF146" s="131">
        <f>Juniori!LF43</f>
        <v>0</v>
      </c>
      <c r="LG146" s="131">
        <f>Juniori!LG43</f>
        <v>0</v>
      </c>
      <c r="LH146" s="131">
        <f>Juniori!LH43</f>
        <v>0</v>
      </c>
      <c r="LI146" s="131">
        <f>Juniori!LI43</f>
        <v>0</v>
      </c>
      <c r="LJ146" s="131">
        <f>Juniori!LJ43</f>
        <v>0</v>
      </c>
      <c r="LK146" s="131">
        <f>Juniori!LK43</f>
        <v>0</v>
      </c>
      <c r="LL146" s="131">
        <f>Juniori!LL43</f>
        <v>0</v>
      </c>
      <c r="LM146" s="131">
        <f>Juniori!LM43</f>
        <v>0</v>
      </c>
      <c r="LN146" s="131">
        <f>Juniori!LN43</f>
        <v>0</v>
      </c>
      <c r="LO146" s="131">
        <f>Juniori!LO43</f>
        <v>0</v>
      </c>
      <c r="LP146" s="131">
        <f>Juniori!LP43</f>
        <v>0</v>
      </c>
      <c r="LQ146" s="131">
        <f>Juniori!LQ43</f>
        <v>0</v>
      </c>
      <c r="LR146" s="131">
        <f>Juniori!LR43</f>
        <v>0</v>
      </c>
      <c r="LS146" s="131">
        <f>Juniori!LS43</f>
        <v>0</v>
      </c>
      <c r="LT146" s="131">
        <f>Juniori!LT43</f>
        <v>0</v>
      </c>
      <c r="LU146" s="131">
        <f>Juniori!LU43</f>
        <v>0</v>
      </c>
      <c r="LV146" s="131">
        <f>Juniori!LV43</f>
        <v>0</v>
      </c>
      <c r="LW146" s="131">
        <f>Juniori!LW43</f>
        <v>0</v>
      </c>
      <c r="LX146" s="131">
        <f>Juniori!LX43</f>
        <v>0</v>
      </c>
      <c r="LY146" s="131">
        <f>Juniori!LY43</f>
        <v>0</v>
      </c>
      <c r="LZ146" s="131">
        <f>Juniori!LZ43</f>
        <v>0</v>
      </c>
      <c r="MA146" s="131">
        <f>Juniori!MA43</f>
        <v>0</v>
      </c>
      <c r="MB146" s="131">
        <f>Juniori!MB43</f>
        <v>0</v>
      </c>
      <c r="MC146" s="131">
        <f>Juniori!MC43</f>
        <v>0</v>
      </c>
      <c r="MD146" s="131">
        <f>Juniori!MD43</f>
        <v>0</v>
      </c>
      <c r="ME146" s="131">
        <f>Juniori!ME43</f>
        <v>0</v>
      </c>
    </row>
    <row r="147" spans="1:343" s="1" customFormat="1" ht="18.600000000000001" customHeight="1" x14ac:dyDescent="0.2">
      <c r="A147" s="12">
        <v>126</v>
      </c>
      <c r="B147" s="11" t="s">
        <v>400</v>
      </c>
      <c r="C147" s="9">
        <v>10660</v>
      </c>
      <c r="E147" s="4" t="s">
        <v>399</v>
      </c>
      <c r="F147" s="9">
        <v>8104</v>
      </c>
      <c r="G147" s="9" t="s">
        <v>220</v>
      </c>
      <c r="H147" s="4" t="s">
        <v>95</v>
      </c>
      <c r="I147" s="1">
        <f t="shared" si="13"/>
        <v>0</v>
      </c>
      <c r="J147" s="12">
        <v>1</v>
      </c>
      <c r="K147" s="131">
        <f>Juniori!K54</f>
        <v>0</v>
      </c>
      <c r="L147" s="131">
        <f>Juniori!L54</f>
        <v>0</v>
      </c>
      <c r="M147" s="131">
        <f>Juniori!M54</f>
        <v>0</v>
      </c>
      <c r="N147" s="131">
        <f>Juniori!N54</f>
        <v>0</v>
      </c>
      <c r="O147" s="131">
        <f>Juniori!O54</f>
        <v>0</v>
      </c>
      <c r="P147" s="131">
        <f>Juniori!P54</f>
        <v>0</v>
      </c>
      <c r="Q147" s="131">
        <f>Juniori!Q54</f>
        <v>0</v>
      </c>
      <c r="R147" s="131">
        <f>Juniori!R54</f>
        <v>0</v>
      </c>
      <c r="S147" s="131">
        <f>Juniori!S54</f>
        <v>0</v>
      </c>
      <c r="T147" s="131">
        <f>Juniori!T54</f>
        <v>0</v>
      </c>
      <c r="U147" s="131">
        <f>Juniori!U54</f>
        <v>0</v>
      </c>
      <c r="V147" s="131">
        <f>Juniori!V54</f>
        <v>0</v>
      </c>
      <c r="W147" s="131">
        <f>Juniori!W54</f>
        <v>0</v>
      </c>
      <c r="X147" s="131">
        <f>Juniori!X54</f>
        <v>0</v>
      </c>
      <c r="Y147" s="131">
        <f>Juniori!Y54</f>
        <v>0</v>
      </c>
      <c r="Z147" s="131">
        <f>Juniori!Z54</f>
        <v>0</v>
      </c>
      <c r="AA147" s="131">
        <f>Juniori!AA54</f>
        <v>0</v>
      </c>
      <c r="AB147" s="131">
        <f>Juniori!AB54</f>
        <v>0</v>
      </c>
      <c r="AC147" s="131">
        <f>Juniori!AC54</f>
        <v>0</v>
      </c>
      <c r="AD147" s="131">
        <f>Juniori!AD54</f>
        <v>0</v>
      </c>
      <c r="AE147" s="131">
        <f>Juniori!AE54</f>
        <v>0</v>
      </c>
      <c r="AF147" s="131">
        <f>Juniori!AF54</f>
        <v>0</v>
      </c>
      <c r="AG147" s="131">
        <f>Juniori!AG54</f>
        <v>0</v>
      </c>
      <c r="AH147" s="131">
        <f>Juniori!AH54</f>
        <v>0</v>
      </c>
      <c r="AI147" s="131">
        <f>Juniori!AI54</f>
        <v>0</v>
      </c>
      <c r="AJ147" s="131">
        <f>Juniori!AJ54</f>
        <v>0</v>
      </c>
      <c r="AK147" s="131">
        <f>Juniori!AK54</f>
        <v>0</v>
      </c>
      <c r="AL147" s="131">
        <f>Juniori!AL54</f>
        <v>0</v>
      </c>
      <c r="AM147" s="131">
        <f>Juniori!AM54</f>
        <v>0</v>
      </c>
      <c r="AN147" s="131">
        <f>Juniori!AN54</f>
        <v>0</v>
      </c>
      <c r="AO147" s="131">
        <f>Juniori!AO54</f>
        <v>0</v>
      </c>
      <c r="AP147" s="131">
        <f>Juniori!AP54</f>
        <v>0</v>
      </c>
      <c r="AQ147" s="131">
        <f>Juniori!AQ54</f>
        <v>0</v>
      </c>
      <c r="AR147" s="131">
        <f>Juniori!AR54</f>
        <v>0</v>
      </c>
      <c r="AS147" s="131">
        <f>Juniori!AS54</f>
        <v>0</v>
      </c>
      <c r="AT147" s="131">
        <f>Juniori!AT54</f>
        <v>0</v>
      </c>
      <c r="AU147" s="131">
        <f>Juniori!AU54</f>
        <v>0</v>
      </c>
      <c r="AV147" s="131">
        <f>Juniori!AV54</f>
        <v>0</v>
      </c>
      <c r="AW147" s="131">
        <f>Juniori!AW54</f>
        <v>0</v>
      </c>
      <c r="AX147" s="131">
        <f>Juniori!AX54</f>
        <v>0</v>
      </c>
      <c r="AY147" s="131">
        <f>Juniori!AY54</f>
        <v>0</v>
      </c>
      <c r="AZ147" s="131">
        <f>Juniori!AZ54</f>
        <v>0</v>
      </c>
      <c r="BA147" s="131">
        <f>Juniori!BA54</f>
        <v>0</v>
      </c>
      <c r="BB147" s="131">
        <f>Juniori!BB54</f>
        <v>0</v>
      </c>
      <c r="BC147" s="131">
        <f>Juniori!BC54</f>
        <v>0</v>
      </c>
      <c r="BD147" s="131">
        <f>Juniori!BD54</f>
        <v>0</v>
      </c>
      <c r="BE147" s="131">
        <f>Juniori!BE54</f>
        <v>0</v>
      </c>
      <c r="BF147" s="131">
        <f>Juniori!BF54</f>
        <v>0</v>
      </c>
      <c r="BG147" s="131">
        <f>Juniori!BG54</f>
        <v>0</v>
      </c>
      <c r="BH147" s="131">
        <f>Juniori!BH54</f>
        <v>0</v>
      </c>
      <c r="BI147" s="131">
        <f>Juniori!BI54</f>
        <v>0</v>
      </c>
      <c r="BJ147" s="131">
        <f>Juniori!BJ54</f>
        <v>0</v>
      </c>
      <c r="BK147" s="131">
        <f>Juniori!BK54</f>
        <v>0</v>
      </c>
      <c r="BL147" s="131">
        <f>Juniori!BL54</f>
        <v>0</v>
      </c>
      <c r="BM147" s="131">
        <f>Juniori!BM54</f>
        <v>0</v>
      </c>
      <c r="BN147" s="131">
        <f>Juniori!BN54</f>
        <v>0</v>
      </c>
      <c r="BO147" s="131">
        <f>Juniori!BO54</f>
        <v>0</v>
      </c>
      <c r="BP147" s="131">
        <f>Juniori!BP54</f>
        <v>0</v>
      </c>
      <c r="BQ147" s="131">
        <f>Juniori!BQ54</f>
        <v>0</v>
      </c>
      <c r="BR147" s="131">
        <f>Juniori!BR54</f>
        <v>0</v>
      </c>
      <c r="BS147" s="131">
        <f>Juniori!BS54</f>
        <v>0</v>
      </c>
      <c r="BT147" s="131">
        <f>Juniori!BT54</f>
        <v>0</v>
      </c>
      <c r="BU147" s="131">
        <f>Juniori!BU54</f>
        <v>0</v>
      </c>
      <c r="BV147" s="131">
        <f>Juniori!BV54</f>
        <v>0</v>
      </c>
      <c r="BW147" s="131">
        <f>Juniori!BW54</f>
        <v>0</v>
      </c>
      <c r="BX147" s="131">
        <f>Juniori!BX54</f>
        <v>0</v>
      </c>
      <c r="BY147" s="131">
        <f>Juniori!BY54</f>
        <v>0</v>
      </c>
      <c r="BZ147" s="131">
        <f>Juniori!BZ54</f>
        <v>0</v>
      </c>
      <c r="CA147" s="131">
        <f>Juniori!CA54</f>
        <v>0</v>
      </c>
      <c r="CB147" s="131">
        <f>Juniori!CB54</f>
        <v>0</v>
      </c>
      <c r="CC147" s="131">
        <f>Juniori!CC54</f>
        <v>0</v>
      </c>
      <c r="CD147" s="131">
        <f>Juniori!CD54</f>
        <v>0</v>
      </c>
      <c r="CE147" s="131">
        <f>Juniori!CE54</f>
        <v>0</v>
      </c>
      <c r="CF147" s="131">
        <f>Juniori!CF54</f>
        <v>0</v>
      </c>
      <c r="CG147" s="131">
        <f>Juniori!CG54</f>
        <v>0</v>
      </c>
      <c r="CH147" s="131">
        <f>Juniori!CH54</f>
        <v>0</v>
      </c>
      <c r="CI147" s="131">
        <f>Juniori!CI54</f>
        <v>0</v>
      </c>
      <c r="CJ147" s="131">
        <f>Juniori!CJ54</f>
        <v>0</v>
      </c>
      <c r="CK147" s="131">
        <f>Juniori!CK54</f>
        <v>0</v>
      </c>
      <c r="CL147" s="131" t="str">
        <f>Juniori!CL54</f>
        <v>x</v>
      </c>
      <c r="CM147" s="131">
        <f>Juniori!CM54</f>
        <v>0</v>
      </c>
      <c r="CN147" s="131">
        <f>Juniori!CN54</f>
        <v>0</v>
      </c>
      <c r="CO147" s="131">
        <f>Juniori!CO54</f>
        <v>0</v>
      </c>
      <c r="CP147" s="131">
        <f>Juniori!CP54</f>
        <v>0</v>
      </c>
      <c r="CQ147" s="131">
        <f>Juniori!CQ54</f>
        <v>0</v>
      </c>
      <c r="CR147" s="131">
        <f>Juniori!CR54</f>
        <v>0</v>
      </c>
      <c r="CS147" s="131">
        <f>Juniori!CS54</f>
        <v>0</v>
      </c>
      <c r="CT147" s="131">
        <f>Juniori!CT54</f>
        <v>0</v>
      </c>
      <c r="CU147" s="131">
        <f>Juniori!CU54</f>
        <v>0</v>
      </c>
      <c r="CV147" s="131">
        <f>Juniori!CV54</f>
        <v>0</v>
      </c>
      <c r="CW147" s="131">
        <f>Juniori!CW54</f>
        <v>0</v>
      </c>
      <c r="CX147" s="131">
        <f>Juniori!CX54</f>
        <v>0</v>
      </c>
      <c r="CY147" s="131">
        <f>Juniori!CY54</f>
        <v>0</v>
      </c>
      <c r="CZ147" s="131">
        <f>Juniori!CZ54</f>
        <v>0</v>
      </c>
      <c r="DA147" s="131">
        <f>Juniori!DA54</f>
        <v>0</v>
      </c>
      <c r="DB147" s="131">
        <f>Juniori!DB54</f>
        <v>0</v>
      </c>
      <c r="DC147" s="131">
        <f>Juniori!DC54</f>
        <v>0</v>
      </c>
      <c r="DD147" s="131">
        <f>Juniori!DD54</f>
        <v>0</v>
      </c>
      <c r="DE147" s="131">
        <f>Juniori!DE54</f>
        <v>0</v>
      </c>
      <c r="DF147" s="131">
        <f>Juniori!DF54</f>
        <v>0</v>
      </c>
      <c r="DG147" s="131">
        <f>Juniori!DG54</f>
        <v>0</v>
      </c>
      <c r="DH147" s="131">
        <f>Juniori!DH54</f>
        <v>0</v>
      </c>
      <c r="DI147" s="131">
        <f>Juniori!DI54</f>
        <v>0</v>
      </c>
      <c r="DJ147" s="131">
        <f>Juniori!DJ54</f>
        <v>0</v>
      </c>
      <c r="DK147" s="131">
        <f>Juniori!DK54</f>
        <v>0</v>
      </c>
      <c r="DL147" s="131">
        <f>Juniori!DL54</f>
        <v>0</v>
      </c>
      <c r="DM147" s="131">
        <f>Juniori!DM54</f>
        <v>0</v>
      </c>
      <c r="DN147" s="131">
        <f>Juniori!DN54</f>
        <v>0</v>
      </c>
      <c r="DO147" s="131">
        <f>Juniori!DO54</f>
        <v>0</v>
      </c>
      <c r="DP147" s="131">
        <f>Juniori!DP54</f>
        <v>0</v>
      </c>
      <c r="DQ147" s="131">
        <f>Juniori!DQ54</f>
        <v>0</v>
      </c>
      <c r="DR147" s="131">
        <f>Juniori!DR54</f>
        <v>0</v>
      </c>
      <c r="DS147" s="131">
        <f>Juniori!DS54</f>
        <v>0</v>
      </c>
      <c r="DT147" s="131">
        <f>Juniori!DT54</f>
        <v>0</v>
      </c>
      <c r="DU147" s="131">
        <f>Juniori!DU54</f>
        <v>0</v>
      </c>
      <c r="DV147" s="131">
        <f>Juniori!DV54</f>
        <v>0</v>
      </c>
      <c r="DW147" s="131">
        <f>Juniori!DW54</f>
        <v>0</v>
      </c>
      <c r="DX147" s="131">
        <f>Juniori!DX54</f>
        <v>0</v>
      </c>
      <c r="DY147" s="131">
        <f>Juniori!DY54</f>
        <v>0</v>
      </c>
      <c r="DZ147" s="131">
        <f>Juniori!DZ54</f>
        <v>0</v>
      </c>
      <c r="EA147" s="131">
        <f>Juniori!EA54</f>
        <v>0</v>
      </c>
      <c r="EB147" s="131">
        <f>Juniori!EB54</f>
        <v>0</v>
      </c>
      <c r="EC147" s="131">
        <f>Juniori!EC54</f>
        <v>0</v>
      </c>
      <c r="ED147" s="131">
        <f>Juniori!ED54</f>
        <v>0</v>
      </c>
      <c r="EE147" s="131">
        <f>Juniori!EE54</f>
        <v>0</v>
      </c>
      <c r="EF147" s="131">
        <f>Juniori!EF54</f>
        <v>0</v>
      </c>
      <c r="EG147" s="131">
        <f>Juniori!EG54</f>
        <v>0</v>
      </c>
      <c r="EH147" s="131">
        <f>Juniori!EH54</f>
        <v>0</v>
      </c>
      <c r="EI147" s="131">
        <f>Juniori!EI54</f>
        <v>0</v>
      </c>
      <c r="EJ147" s="131">
        <f>Juniori!EJ54</f>
        <v>0</v>
      </c>
      <c r="EK147" s="131">
        <f>Juniori!EK54</f>
        <v>0</v>
      </c>
      <c r="EL147" s="131">
        <f>Juniori!EL54</f>
        <v>0</v>
      </c>
      <c r="EM147" s="131">
        <f>Juniori!EM54</f>
        <v>0</v>
      </c>
      <c r="EN147" s="131">
        <f>Juniori!EN54</f>
        <v>0</v>
      </c>
      <c r="EO147" s="131">
        <f>Juniori!EO54</f>
        <v>0</v>
      </c>
      <c r="EP147" s="131">
        <f>Juniori!EP54</f>
        <v>0</v>
      </c>
      <c r="EQ147" s="131">
        <f>Juniori!EQ54</f>
        <v>0</v>
      </c>
      <c r="ER147" s="131">
        <f>Juniori!ER54</f>
        <v>0</v>
      </c>
      <c r="ES147" s="131">
        <f>Juniori!ES54</f>
        <v>0</v>
      </c>
      <c r="ET147" s="131">
        <f>Juniori!ET54</f>
        <v>0</v>
      </c>
      <c r="EU147" s="131">
        <f>Juniori!EU54</f>
        <v>0</v>
      </c>
      <c r="EV147" s="131">
        <f>Juniori!EV54</f>
        <v>0</v>
      </c>
      <c r="EW147" s="131">
        <f>Juniori!EW54</f>
        <v>0</v>
      </c>
      <c r="EX147" s="131">
        <f>Juniori!EX54</f>
        <v>0</v>
      </c>
      <c r="EY147" s="131">
        <f>Juniori!EY54</f>
        <v>0</v>
      </c>
      <c r="EZ147" s="131">
        <f>Juniori!EZ54</f>
        <v>0</v>
      </c>
      <c r="FA147" s="131">
        <f>Juniori!FA54</f>
        <v>0</v>
      </c>
      <c r="FB147" s="131">
        <f>Juniori!FB54</f>
        <v>0</v>
      </c>
      <c r="FC147" s="131">
        <f>Juniori!FC54</f>
        <v>0</v>
      </c>
      <c r="FD147" s="131">
        <f>Juniori!FD54</f>
        <v>0</v>
      </c>
      <c r="FE147" s="131">
        <f>Juniori!FE54</f>
        <v>0</v>
      </c>
      <c r="FF147" s="131">
        <f>Juniori!FF54</f>
        <v>0</v>
      </c>
      <c r="FG147" s="131">
        <f>Juniori!FG54</f>
        <v>0</v>
      </c>
      <c r="FH147" s="131">
        <f>Juniori!FH54</f>
        <v>0</v>
      </c>
      <c r="FI147" s="131">
        <f>Juniori!FI54</f>
        <v>0</v>
      </c>
      <c r="FJ147" s="131">
        <f>Juniori!FJ54</f>
        <v>0</v>
      </c>
      <c r="FK147" s="131">
        <f>Juniori!FK54</f>
        <v>0</v>
      </c>
      <c r="FL147" s="131">
        <f>Juniori!FL54</f>
        <v>0</v>
      </c>
      <c r="FM147" s="131">
        <f>Juniori!FM54</f>
        <v>0</v>
      </c>
      <c r="FN147" s="131">
        <f>Juniori!FN54</f>
        <v>0</v>
      </c>
      <c r="FO147" s="131">
        <f>Juniori!FO54</f>
        <v>0</v>
      </c>
      <c r="FP147" s="131">
        <f>Juniori!FP54</f>
        <v>0</v>
      </c>
      <c r="FQ147" s="131">
        <f>Juniori!FQ54</f>
        <v>0</v>
      </c>
      <c r="FR147" s="131">
        <f>Juniori!FR54</f>
        <v>0</v>
      </c>
      <c r="FS147" s="131">
        <f>Juniori!FS54</f>
        <v>0</v>
      </c>
      <c r="FT147" s="131">
        <f>Juniori!FT54</f>
        <v>0</v>
      </c>
      <c r="FU147" s="131">
        <f>Juniori!FU54</f>
        <v>0</v>
      </c>
      <c r="FV147" s="131">
        <f>Juniori!FV54</f>
        <v>0</v>
      </c>
      <c r="FW147" s="131">
        <f>Juniori!FW54</f>
        <v>0</v>
      </c>
      <c r="FX147" s="131">
        <f>Juniori!FX54</f>
        <v>0</v>
      </c>
      <c r="FY147" s="131">
        <f>Juniori!FY54</f>
        <v>0</v>
      </c>
      <c r="FZ147" s="131">
        <f>Juniori!FZ54</f>
        <v>0</v>
      </c>
      <c r="GA147" s="131">
        <f>Juniori!GA54</f>
        <v>0</v>
      </c>
      <c r="GB147" s="131">
        <f>Juniori!GB54</f>
        <v>0</v>
      </c>
      <c r="GC147" s="131">
        <f>Juniori!GC54</f>
        <v>0</v>
      </c>
      <c r="GD147" s="131">
        <f>Juniori!GD54</f>
        <v>0</v>
      </c>
      <c r="GE147" s="131">
        <f>Juniori!GE54</f>
        <v>0</v>
      </c>
      <c r="GF147" s="131">
        <f>Juniori!GF54</f>
        <v>0</v>
      </c>
      <c r="GG147" s="131">
        <f>Juniori!GG54</f>
        <v>0</v>
      </c>
      <c r="GH147" s="131">
        <f>Juniori!GH54</f>
        <v>0</v>
      </c>
      <c r="GI147" s="131">
        <f>Juniori!GI54</f>
        <v>0</v>
      </c>
      <c r="GJ147" s="131">
        <f>Juniori!GJ54</f>
        <v>0</v>
      </c>
      <c r="GK147" s="131">
        <f>Juniori!GK54</f>
        <v>0</v>
      </c>
      <c r="GL147" s="131">
        <f>Juniori!GL54</f>
        <v>0</v>
      </c>
      <c r="GM147" s="131">
        <f>Juniori!GM54</f>
        <v>0</v>
      </c>
      <c r="GN147" s="131">
        <f>Juniori!GN54</f>
        <v>0</v>
      </c>
      <c r="GO147" s="131">
        <f>Juniori!GO54</f>
        <v>0</v>
      </c>
      <c r="GP147" s="131">
        <f>Juniori!GP54</f>
        <v>0</v>
      </c>
      <c r="GQ147" s="131">
        <f>Juniori!GQ54</f>
        <v>0</v>
      </c>
      <c r="GR147" s="131">
        <f>Juniori!GR54</f>
        <v>0</v>
      </c>
      <c r="GS147" s="131">
        <f>Juniori!GS54</f>
        <v>0</v>
      </c>
      <c r="GT147" s="131">
        <f>Juniori!GT54</f>
        <v>0</v>
      </c>
      <c r="GU147" s="131">
        <f>Juniori!GU54</f>
        <v>0</v>
      </c>
      <c r="GV147" s="131">
        <f>Juniori!GV54</f>
        <v>0</v>
      </c>
      <c r="GW147" s="131">
        <f>Juniori!GW54</f>
        <v>0</v>
      </c>
      <c r="GX147" s="131">
        <f>Juniori!GX54</f>
        <v>0</v>
      </c>
      <c r="GY147" s="131">
        <f>Juniori!GY54</f>
        <v>0</v>
      </c>
      <c r="GZ147" s="131">
        <f>Juniori!GZ54</f>
        <v>0</v>
      </c>
      <c r="HA147" s="131">
        <f>Juniori!HA54</f>
        <v>0</v>
      </c>
      <c r="HB147" s="131">
        <f>Juniori!HB54</f>
        <v>0</v>
      </c>
      <c r="HC147" s="131">
        <f>Juniori!HC54</f>
        <v>0</v>
      </c>
      <c r="HD147" s="131">
        <f>Juniori!HD54</f>
        <v>0</v>
      </c>
      <c r="HE147" s="131">
        <f>Juniori!HE54</f>
        <v>0</v>
      </c>
      <c r="HF147" s="131">
        <f>Juniori!HF54</f>
        <v>0</v>
      </c>
      <c r="HG147" s="131">
        <f>Juniori!HG54</f>
        <v>0</v>
      </c>
      <c r="HH147" s="131">
        <f>Juniori!HH54</f>
        <v>0</v>
      </c>
      <c r="HI147" s="131">
        <f>Juniori!HI54</f>
        <v>0</v>
      </c>
      <c r="HJ147" s="131">
        <f>Juniori!HJ54</f>
        <v>0</v>
      </c>
      <c r="HK147" s="131">
        <f>Juniori!HK54</f>
        <v>0</v>
      </c>
      <c r="HL147" s="131">
        <f>Juniori!HL54</f>
        <v>0</v>
      </c>
      <c r="HM147" s="131">
        <f>Juniori!HM54</f>
        <v>0</v>
      </c>
      <c r="HN147" s="131">
        <f>Juniori!HN54</f>
        <v>0</v>
      </c>
      <c r="HO147" s="131">
        <f>Juniori!HO54</f>
        <v>0</v>
      </c>
      <c r="HP147" s="131">
        <f>Juniori!HP54</f>
        <v>0</v>
      </c>
      <c r="HQ147" s="131">
        <f>Juniori!HQ54</f>
        <v>0</v>
      </c>
      <c r="HR147" s="131">
        <f>Juniori!HR54</f>
        <v>0</v>
      </c>
      <c r="HS147" s="131">
        <f>Juniori!HS54</f>
        <v>0</v>
      </c>
      <c r="HT147" s="131">
        <f>Juniori!HT54</f>
        <v>0</v>
      </c>
      <c r="HU147" s="131">
        <f>Juniori!HU54</f>
        <v>0</v>
      </c>
      <c r="HV147" s="131">
        <f>Juniori!HV54</f>
        <v>0</v>
      </c>
      <c r="HW147" s="131">
        <f>Juniori!HW54</f>
        <v>0</v>
      </c>
      <c r="HX147" s="131">
        <f>Juniori!HX54</f>
        <v>0</v>
      </c>
      <c r="HY147" s="131">
        <f>Juniori!HY54</f>
        <v>0</v>
      </c>
      <c r="HZ147" s="131">
        <f>Juniori!HZ54</f>
        <v>0</v>
      </c>
      <c r="IA147" s="131">
        <f>Juniori!IA54</f>
        <v>0</v>
      </c>
      <c r="IB147" s="131">
        <f>Juniori!IB54</f>
        <v>0</v>
      </c>
      <c r="IC147" s="131">
        <f>Juniori!IC54</f>
        <v>0</v>
      </c>
      <c r="ID147" s="131">
        <f>Juniori!ID54</f>
        <v>0</v>
      </c>
      <c r="IE147" s="131">
        <f>Juniori!IE54</f>
        <v>0</v>
      </c>
      <c r="IF147" s="131">
        <f>Juniori!IF54</f>
        <v>0</v>
      </c>
      <c r="IG147" s="131">
        <f>Juniori!IG54</f>
        <v>0</v>
      </c>
      <c r="IH147" s="131">
        <f>Juniori!IH54</f>
        <v>0</v>
      </c>
      <c r="II147" s="131">
        <f>Juniori!II54</f>
        <v>0</v>
      </c>
      <c r="IJ147" s="131">
        <f>Juniori!IJ54</f>
        <v>0</v>
      </c>
      <c r="IK147" s="131">
        <f>Juniori!IK54</f>
        <v>0</v>
      </c>
      <c r="IL147" s="131">
        <f>Juniori!IL54</f>
        <v>0</v>
      </c>
      <c r="IM147" s="131">
        <f>Juniori!IM54</f>
        <v>0</v>
      </c>
      <c r="IN147" s="131">
        <f>Juniori!IN54</f>
        <v>0</v>
      </c>
      <c r="IO147" s="131">
        <f>Juniori!IO54</f>
        <v>0</v>
      </c>
      <c r="IP147" s="131">
        <f>Juniori!IP54</f>
        <v>0</v>
      </c>
      <c r="IQ147" s="131">
        <f>Juniori!IQ54</f>
        <v>0</v>
      </c>
      <c r="IR147" s="131">
        <f>Juniori!IR54</f>
        <v>0</v>
      </c>
      <c r="IS147" s="131">
        <f>Juniori!IS54</f>
        <v>0</v>
      </c>
      <c r="IT147" s="131">
        <f>Juniori!IT54</f>
        <v>0</v>
      </c>
      <c r="IU147" s="131">
        <f>Juniori!IU54</f>
        <v>0</v>
      </c>
      <c r="IV147" s="131">
        <f>Juniori!IV54</f>
        <v>0</v>
      </c>
      <c r="IW147" s="131">
        <f>Juniori!IW54</f>
        <v>0</v>
      </c>
      <c r="IX147" s="131">
        <f>Juniori!IX54</f>
        <v>0</v>
      </c>
      <c r="IY147" s="131">
        <f>Juniori!IY54</f>
        <v>0</v>
      </c>
      <c r="IZ147" s="131">
        <f>Juniori!IZ54</f>
        <v>0</v>
      </c>
      <c r="JA147" s="131">
        <f>Juniori!JA54</f>
        <v>0</v>
      </c>
      <c r="JB147" s="131">
        <f>Juniori!JB54</f>
        <v>0</v>
      </c>
      <c r="JC147" s="131">
        <f>Juniori!JC54</f>
        <v>0</v>
      </c>
      <c r="JD147" s="131">
        <f>Juniori!JD54</f>
        <v>0</v>
      </c>
      <c r="JE147" s="131">
        <f>Juniori!JE54</f>
        <v>0</v>
      </c>
      <c r="JF147" s="131">
        <f>Juniori!JF54</f>
        <v>0</v>
      </c>
      <c r="JG147" s="131">
        <f>Juniori!JG54</f>
        <v>0</v>
      </c>
      <c r="JH147" s="131">
        <f>Juniori!JH54</f>
        <v>0</v>
      </c>
      <c r="JI147" s="131">
        <f>Juniori!JI54</f>
        <v>0</v>
      </c>
      <c r="JJ147" s="131">
        <f>Juniori!JJ54</f>
        <v>0</v>
      </c>
      <c r="JK147" s="131">
        <f>Juniori!JK54</f>
        <v>0</v>
      </c>
      <c r="JL147" s="131">
        <f>Juniori!JL54</f>
        <v>0</v>
      </c>
      <c r="JM147" s="131">
        <f>Juniori!JM54</f>
        <v>0</v>
      </c>
      <c r="JN147" s="131">
        <f>Juniori!JN54</f>
        <v>0</v>
      </c>
      <c r="JO147" s="131">
        <f>Juniori!JO54</f>
        <v>0</v>
      </c>
      <c r="JP147" s="131">
        <f>Juniori!JP54</f>
        <v>0</v>
      </c>
      <c r="JQ147" s="131">
        <f>Juniori!JQ54</f>
        <v>0</v>
      </c>
      <c r="JR147" s="131">
        <f>Juniori!JR54</f>
        <v>0</v>
      </c>
      <c r="JS147" s="131">
        <f>Juniori!JS54</f>
        <v>0</v>
      </c>
      <c r="JT147" s="131">
        <f>Juniori!JT54</f>
        <v>0</v>
      </c>
      <c r="JU147" s="131">
        <f>Juniori!JU54</f>
        <v>0</v>
      </c>
      <c r="JV147" s="131">
        <f>Juniori!JV54</f>
        <v>0</v>
      </c>
      <c r="JW147" s="131">
        <f>Juniori!JW54</f>
        <v>0</v>
      </c>
      <c r="JX147" s="131">
        <f>Juniori!JX54</f>
        <v>0</v>
      </c>
      <c r="JY147" s="131">
        <f>Juniori!JY54</f>
        <v>0</v>
      </c>
      <c r="JZ147" s="131">
        <f>Juniori!JZ54</f>
        <v>0</v>
      </c>
      <c r="KA147" s="131">
        <f>Juniori!KA54</f>
        <v>0</v>
      </c>
      <c r="KB147" s="131">
        <f>Juniori!KB54</f>
        <v>0</v>
      </c>
      <c r="KC147" s="131">
        <f>Juniori!KC54</f>
        <v>0</v>
      </c>
      <c r="KD147" s="131">
        <f>Juniori!KD54</f>
        <v>0</v>
      </c>
      <c r="KE147" s="131">
        <f>Juniori!KE54</f>
        <v>0</v>
      </c>
      <c r="KF147" s="131">
        <f>Juniori!KF54</f>
        <v>0</v>
      </c>
      <c r="KG147" s="131">
        <f>Juniori!KG54</f>
        <v>0</v>
      </c>
      <c r="KH147" s="131">
        <f>Juniori!KH54</f>
        <v>0</v>
      </c>
      <c r="KI147" s="131">
        <f>Juniori!KI54</f>
        <v>0</v>
      </c>
      <c r="KJ147" s="131">
        <f>Juniori!KJ54</f>
        <v>0</v>
      </c>
      <c r="KK147" s="131">
        <f>Juniori!KK54</f>
        <v>0</v>
      </c>
      <c r="KL147" s="131">
        <f>Juniori!KL54</f>
        <v>0</v>
      </c>
      <c r="KM147" s="131">
        <f>Juniori!KM54</f>
        <v>0</v>
      </c>
      <c r="KN147" s="131">
        <f>Juniori!KN54</f>
        <v>0</v>
      </c>
      <c r="KO147" s="131">
        <f>Juniori!KO54</f>
        <v>0</v>
      </c>
      <c r="KP147" s="131">
        <f>Juniori!KP54</f>
        <v>0</v>
      </c>
      <c r="KQ147" s="131">
        <f>Juniori!KQ54</f>
        <v>0</v>
      </c>
      <c r="KR147" s="131">
        <f>Juniori!KR54</f>
        <v>0</v>
      </c>
      <c r="KS147" s="131">
        <f>Juniori!KS54</f>
        <v>0</v>
      </c>
      <c r="KT147" s="131">
        <f>Juniori!KT54</f>
        <v>0</v>
      </c>
      <c r="KU147" s="131">
        <f>Juniori!KU54</f>
        <v>0</v>
      </c>
      <c r="KV147" s="131">
        <f>Juniori!KV54</f>
        <v>0</v>
      </c>
      <c r="KW147" s="131">
        <f>Juniori!KW54</f>
        <v>0</v>
      </c>
      <c r="KX147" s="131">
        <f>Juniori!KX54</f>
        <v>0</v>
      </c>
      <c r="KY147" s="131">
        <f>Juniori!KY54</f>
        <v>0</v>
      </c>
      <c r="KZ147" s="131">
        <f>Juniori!KZ54</f>
        <v>0</v>
      </c>
      <c r="LA147" s="131">
        <f>Juniori!LA54</f>
        <v>0</v>
      </c>
      <c r="LB147" s="131">
        <f>Juniori!LB54</f>
        <v>0</v>
      </c>
      <c r="LC147" s="131" t="str">
        <f>Juniori!LC54</f>
        <v>x</v>
      </c>
      <c r="LD147" s="131">
        <f>Juniori!LD54</f>
        <v>0</v>
      </c>
      <c r="LE147" s="131">
        <f>Juniori!LE54</f>
        <v>0</v>
      </c>
      <c r="LF147" s="131">
        <f>Juniori!LF54</f>
        <v>0</v>
      </c>
      <c r="LG147" s="131" t="str">
        <f>Juniori!LG54</f>
        <v>x</v>
      </c>
      <c r="LH147" s="131">
        <f>Juniori!LH54</f>
        <v>0</v>
      </c>
      <c r="LI147" s="131">
        <f>Juniori!LI54</f>
        <v>0</v>
      </c>
      <c r="LJ147" s="131">
        <f>Juniori!LJ54</f>
        <v>0</v>
      </c>
      <c r="LK147" s="131">
        <f>Juniori!LK54</f>
        <v>0</v>
      </c>
      <c r="LL147" s="131">
        <f>Juniori!LL54</f>
        <v>0</v>
      </c>
      <c r="LM147" s="131">
        <f>Juniori!LM54</f>
        <v>0</v>
      </c>
      <c r="LN147" s="131">
        <f>Juniori!LN54</f>
        <v>0</v>
      </c>
      <c r="LO147" s="131">
        <f>Juniori!LO54</f>
        <v>0</v>
      </c>
      <c r="LP147" s="131">
        <f>Juniori!LP54</f>
        <v>0</v>
      </c>
      <c r="LQ147" s="131">
        <f>Juniori!LQ54</f>
        <v>0</v>
      </c>
      <c r="LR147" s="131">
        <f>Juniori!LR54</f>
        <v>0</v>
      </c>
      <c r="LS147" s="131">
        <f>Juniori!LS54</f>
        <v>0</v>
      </c>
      <c r="LT147" s="131">
        <f>Juniori!LT54</f>
        <v>0</v>
      </c>
      <c r="LU147" s="131">
        <f>Juniori!LU54</f>
        <v>0</v>
      </c>
      <c r="LV147" s="131">
        <f>Juniori!LV54</f>
        <v>0</v>
      </c>
      <c r="LW147" s="131">
        <f>Juniori!LW54</f>
        <v>0</v>
      </c>
      <c r="LX147" s="131">
        <f>Juniori!LX54</f>
        <v>0</v>
      </c>
      <c r="LY147" s="131">
        <f>Juniori!LY54</f>
        <v>0</v>
      </c>
      <c r="LZ147" s="131">
        <f>Juniori!LZ54</f>
        <v>0</v>
      </c>
      <c r="MA147" s="131">
        <f>Juniori!MA54</f>
        <v>0</v>
      </c>
      <c r="MB147" s="131">
        <f>Juniori!MB54</f>
        <v>0</v>
      </c>
      <c r="MC147" s="131">
        <f>Juniori!MC54</f>
        <v>0</v>
      </c>
      <c r="MD147" s="131">
        <f>Juniori!MD54</f>
        <v>0</v>
      </c>
      <c r="ME147" s="131">
        <f>Juniori!ME54</f>
        <v>0</v>
      </c>
    </row>
    <row r="148" spans="1:343" s="1" customFormat="1" ht="18.600000000000001" customHeight="1" x14ac:dyDescent="0.2">
      <c r="A148" s="12"/>
      <c r="B148" s="11"/>
      <c r="C148" s="9"/>
      <c r="E148" s="4" t="s">
        <v>67</v>
      </c>
      <c r="F148" s="9">
        <v>10660</v>
      </c>
      <c r="G148" s="9" t="s">
        <v>222</v>
      </c>
      <c r="H148" s="4"/>
      <c r="I148" s="1">
        <f t="shared" si="13"/>
        <v>0</v>
      </c>
      <c r="J148" s="12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</row>
    <row r="149" spans="1:343" s="1" customFormat="1" ht="18.600000000000001" customHeight="1" x14ac:dyDescent="0.2">
      <c r="A149" s="12">
        <v>126</v>
      </c>
      <c r="B149" s="11" t="s">
        <v>409</v>
      </c>
      <c r="C149" s="9">
        <v>11576</v>
      </c>
      <c r="E149" s="4" t="s">
        <v>408</v>
      </c>
      <c r="F149" s="9">
        <v>8631</v>
      </c>
      <c r="G149" s="9" t="s">
        <v>222</v>
      </c>
      <c r="H149" s="4" t="s">
        <v>104</v>
      </c>
      <c r="I149" s="1">
        <f t="shared" si="13"/>
        <v>1</v>
      </c>
      <c r="J149" s="12">
        <f>Tabuľka3[[#This Row],[Stĺpec9]]</f>
        <v>1</v>
      </c>
      <c r="K149" s="131">
        <f>Seniori!K92</f>
        <v>0</v>
      </c>
      <c r="L149" s="131">
        <f>Seniori!L92</f>
        <v>0</v>
      </c>
      <c r="M149" s="131">
        <f>Seniori!M92</f>
        <v>0</v>
      </c>
      <c r="N149" s="131">
        <f>Seniori!N92</f>
        <v>0</v>
      </c>
      <c r="O149" s="131">
        <f>Seniori!O92</f>
        <v>0</v>
      </c>
      <c r="P149" s="131">
        <f>Seniori!P92</f>
        <v>0</v>
      </c>
      <c r="Q149" s="131">
        <f>Seniori!Q92</f>
        <v>0</v>
      </c>
      <c r="R149" s="131">
        <f>Seniori!R92</f>
        <v>0</v>
      </c>
      <c r="S149" s="131">
        <f>Seniori!S92</f>
        <v>0</v>
      </c>
      <c r="T149" s="131">
        <f>Seniori!T92</f>
        <v>0</v>
      </c>
      <c r="U149" s="131">
        <f>Seniori!U92</f>
        <v>0</v>
      </c>
      <c r="V149" s="131">
        <f>Seniori!V92</f>
        <v>0</v>
      </c>
      <c r="W149" s="131">
        <f>Seniori!W92</f>
        <v>0</v>
      </c>
      <c r="X149" s="131">
        <f>Seniori!X92</f>
        <v>0</v>
      </c>
      <c r="Y149" s="131">
        <f>Seniori!Y92</f>
        <v>0</v>
      </c>
      <c r="Z149" s="131">
        <f>Seniori!Z92</f>
        <v>0</v>
      </c>
      <c r="AA149" s="131">
        <f>Seniori!AA92</f>
        <v>0</v>
      </c>
      <c r="AB149" s="131">
        <f>Seniori!AB92</f>
        <v>0</v>
      </c>
      <c r="AC149" s="131">
        <f>Seniori!AC92</f>
        <v>0</v>
      </c>
      <c r="AD149" s="131">
        <f>Seniori!AD92</f>
        <v>0</v>
      </c>
      <c r="AE149" s="131">
        <f>Seniori!AE92</f>
        <v>0</v>
      </c>
      <c r="AF149" s="131">
        <f>Seniori!AF92</f>
        <v>0</v>
      </c>
      <c r="AG149" s="131">
        <f>Seniori!AG92</f>
        <v>0</v>
      </c>
      <c r="AH149" s="131">
        <f>Seniori!AH92</f>
        <v>0</v>
      </c>
      <c r="AI149" s="131">
        <f>Seniori!AI92</f>
        <v>0</v>
      </c>
      <c r="AJ149" s="131">
        <f>Seniori!AJ92</f>
        <v>0</v>
      </c>
      <c r="AK149" s="131">
        <f>Seniori!AK92</f>
        <v>0</v>
      </c>
      <c r="AL149" s="131">
        <f>Seniori!AL92</f>
        <v>0</v>
      </c>
      <c r="AM149" s="131">
        <f>Seniori!AM92</f>
        <v>0</v>
      </c>
      <c r="AN149" s="131">
        <f>Seniori!AN92</f>
        <v>0</v>
      </c>
      <c r="AO149" s="131">
        <f>Seniori!AO92</f>
        <v>0</v>
      </c>
      <c r="AP149" s="131">
        <f>Seniori!AP92</f>
        <v>0</v>
      </c>
      <c r="AQ149" s="131">
        <f>Seniori!AQ92</f>
        <v>0</v>
      </c>
      <c r="AR149" s="131">
        <f>Seniori!AR92</f>
        <v>0</v>
      </c>
      <c r="AS149" s="131">
        <f>Seniori!AS92</f>
        <v>0</v>
      </c>
      <c r="AT149" s="131">
        <f>Seniori!AT92</f>
        <v>0</v>
      </c>
      <c r="AU149" s="131">
        <f>Seniori!AU92</f>
        <v>0</v>
      </c>
      <c r="AV149" s="131">
        <f>Seniori!AV92</f>
        <v>0</v>
      </c>
      <c r="AW149" s="131">
        <f>Seniori!AW92</f>
        <v>0</v>
      </c>
      <c r="AX149" s="131">
        <f>Seniori!AX92</f>
        <v>0</v>
      </c>
      <c r="AY149" s="131">
        <f>Seniori!AY92</f>
        <v>0</v>
      </c>
      <c r="AZ149" s="131">
        <f>Seniori!AZ92</f>
        <v>0</v>
      </c>
      <c r="BA149" s="131">
        <f>Seniori!BA92</f>
        <v>0</v>
      </c>
      <c r="BB149" s="131">
        <f>Seniori!BB92</f>
        <v>0</v>
      </c>
      <c r="BC149" s="131">
        <f>Seniori!BC92</f>
        <v>0</v>
      </c>
      <c r="BD149" s="131">
        <f>Seniori!BD92</f>
        <v>0</v>
      </c>
      <c r="BE149" s="131">
        <f>Seniori!BE92</f>
        <v>0</v>
      </c>
      <c r="BF149" s="131">
        <f>Seniori!BF92</f>
        <v>0</v>
      </c>
      <c r="BG149" s="131">
        <f>Seniori!BG92</f>
        <v>0</v>
      </c>
      <c r="BH149" s="131">
        <f>Seniori!BH92</f>
        <v>0</v>
      </c>
      <c r="BI149" s="131">
        <f>Seniori!BI92</f>
        <v>0</v>
      </c>
      <c r="BJ149" s="131">
        <f>Seniori!BJ92</f>
        <v>0</v>
      </c>
      <c r="BK149" s="131">
        <f>Seniori!BK92</f>
        <v>0</v>
      </c>
      <c r="BL149" s="131">
        <f>Seniori!BL92</f>
        <v>0</v>
      </c>
      <c r="BM149" s="131">
        <f>Seniori!BM92</f>
        <v>0</v>
      </c>
      <c r="BN149" s="131">
        <f>Seniori!BN92</f>
        <v>0</v>
      </c>
      <c r="BO149" s="131">
        <f>Seniori!BO92</f>
        <v>0</v>
      </c>
      <c r="BP149" s="131">
        <f>Seniori!BP92</f>
        <v>0</v>
      </c>
      <c r="BQ149" s="131">
        <f>Seniori!BQ92</f>
        <v>0</v>
      </c>
      <c r="BR149" s="131">
        <f>Seniori!BR92</f>
        <v>0</v>
      </c>
      <c r="BS149" s="131">
        <f>Seniori!BS92</f>
        <v>0</v>
      </c>
      <c r="BT149" s="131">
        <f>Seniori!BT92</f>
        <v>0</v>
      </c>
      <c r="BU149" s="131">
        <f>Seniori!BU92</f>
        <v>0</v>
      </c>
      <c r="BV149" s="131">
        <f>Seniori!BV92</f>
        <v>0</v>
      </c>
      <c r="BW149" s="131">
        <f>Seniori!BW92</f>
        <v>0</v>
      </c>
      <c r="BX149" s="131">
        <f>Seniori!BX92</f>
        <v>0</v>
      </c>
      <c r="BY149" s="131">
        <f>Seniori!BY92</f>
        <v>0</v>
      </c>
      <c r="BZ149" s="131">
        <f>Seniori!BZ92</f>
        <v>0</v>
      </c>
      <c r="CA149" s="131">
        <f>Seniori!CA92</f>
        <v>0</v>
      </c>
      <c r="CB149" s="131">
        <f>Seniori!CB92</f>
        <v>0</v>
      </c>
      <c r="CC149" s="131">
        <f>Seniori!CC92</f>
        <v>0</v>
      </c>
      <c r="CD149" s="131">
        <f>Seniori!CD92</f>
        <v>0</v>
      </c>
      <c r="CE149" s="131">
        <f>Seniori!CE92</f>
        <v>0</v>
      </c>
      <c r="CF149" s="131">
        <f>Seniori!CF92</f>
        <v>0</v>
      </c>
      <c r="CG149" s="131">
        <f>Seniori!CG92</f>
        <v>0</v>
      </c>
      <c r="CH149" s="131">
        <f>Seniori!CH92</f>
        <v>0</v>
      </c>
      <c r="CI149" s="131">
        <f>Seniori!CI92</f>
        <v>0</v>
      </c>
      <c r="CJ149" s="131">
        <f>Seniori!CJ92</f>
        <v>0</v>
      </c>
      <c r="CK149" s="131">
        <f>Seniori!CK92</f>
        <v>0</v>
      </c>
      <c r="CL149" s="131">
        <f>Seniori!CL92</f>
        <v>0</v>
      </c>
      <c r="CM149" s="131">
        <f>Seniori!CM92</f>
        <v>0</v>
      </c>
      <c r="CN149" s="131">
        <f>Seniori!CN92</f>
        <v>0</v>
      </c>
      <c r="CO149" s="131">
        <f>Seniori!CO92</f>
        <v>0</v>
      </c>
      <c r="CP149" s="131">
        <f>Seniori!CP92</f>
        <v>0</v>
      </c>
      <c r="CQ149" s="131">
        <f>Seniori!CQ92</f>
        <v>0</v>
      </c>
      <c r="CR149" s="131">
        <f>Seniori!CR92</f>
        <v>0</v>
      </c>
      <c r="CS149" s="131">
        <f>Seniori!CS92</f>
        <v>0</v>
      </c>
      <c r="CT149" s="131">
        <f>Seniori!CT92</f>
        <v>0</v>
      </c>
      <c r="CU149" s="131">
        <f>Seniori!CU92</f>
        <v>0</v>
      </c>
      <c r="CV149" s="131">
        <f>Seniori!CV92</f>
        <v>0</v>
      </c>
      <c r="CW149" s="131" t="str">
        <f>Seniori!CW92</f>
        <v>x</v>
      </c>
      <c r="CX149" s="131">
        <f>Seniori!CX92</f>
        <v>0</v>
      </c>
      <c r="CY149" s="131">
        <f>Seniori!CY92</f>
        <v>0</v>
      </c>
      <c r="CZ149" s="131">
        <f>Seniori!CZ92</f>
        <v>0</v>
      </c>
      <c r="DA149" s="131">
        <f>Seniori!DA92</f>
        <v>0</v>
      </c>
      <c r="DB149" s="131">
        <f>Seniori!DB92</f>
        <v>0</v>
      </c>
      <c r="DC149" s="131">
        <f>Seniori!DC92</f>
        <v>0</v>
      </c>
      <c r="DD149" s="131">
        <f>Seniori!DD92</f>
        <v>0</v>
      </c>
      <c r="DE149" s="131">
        <f>Seniori!DE92</f>
        <v>0</v>
      </c>
      <c r="DF149" s="131">
        <f>Seniori!DF92</f>
        <v>0</v>
      </c>
      <c r="DG149" s="131">
        <f>Seniori!DG92</f>
        <v>0</v>
      </c>
      <c r="DH149" s="131">
        <f>Seniori!DH92</f>
        <v>0</v>
      </c>
      <c r="DI149" s="131">
        <f>Seniori!DI92</f>
        <v>0</v>
      </c>
      <c r="DJ149" s="131">
        <f>Seniori!DJ92</f>
        <v>0</v>
      </c>
      <c r="DK149" s="131">
        <f>Seniori!DK92</f>
        <v>0</v>
      </c>
      <c r="DL149" s="131">
        <f>Seniori!DL92</f>
        <v>0</v>
      </c>
      <c r="DM149" s="131">
        <f>Seniori!DM92</f>
        <v>0</v>
      </c>
      <c r="DN149" s="131">
        <f>Seniori!DN92</f>
        <v>0</v>
      </c>
      <c r="DO149" s="131">
        <f>Seniori!DO92</f>
        <v>0</v>
      </c>
      <c r="DP149" s="131">
        <f>Seniori!DP92</f>
        <v>0</v>
      </c>
      <c r="DQ149" s="131">
        <f>Seniori!DQ92</f>
        <v>0</v>
      </c>
      <c r="DR149" s="131">
        <f>Seniori!DR92</f>
        <v>0</v>
      </c>
      <c r="DS149" s="131">
        <f>Seniori!DS92</f>
        <v>0</v>
      </c>
      <c r="DT149" s="131">
        <f>Seniori!DT92</f>
        <v>0</v>
      </c>
      <c r="DU149" s="131">
        <f>Seniori!DU92</f>
        <v>0</v>
      </c>
      <c r="DV149" s="131">
        <f>Seniori!DV92</f>
        <v>0</v>
      </c>
      <c r="DW149" s="131">
        <f>Seniori!DW92</f>
        <v>0</v>
      </c>
      <c r="DX149" s="131">
        <f>Seniori!DX92</f>
        <v>0</v>
      </c>
      <c r="DY149" s="131">
        <f>Seniori!DY92</f>
        <v>0</v>
      </c>
      <c r="DZ149" s="131">
        <f>Seniori!DZ92</f>
        <v>0</v>
      </c>
      <c r="EA149" s="131">
        <f>Seniori!EA92</f>
        <v>0</v>
      </c>
      <c r="EB149" s="131">
        <f>Seniori!EB92</f>
        <v>0</v>
      </c>
      <c r="EC149" s="131">
        <f>Seniori!EC92</f>
        <v>0</v>
      </c>
      <c r="ED149" s="131">
        <f>Seniori!ED92</f>
        <v>0</v>
      </c>
      <c r="EE149" s="131">
        <f>Seniori!EE92</f>
        <v>0</v>
      </c>
      <c r="EF149" s="131">
        <f>Seniori!EF92</f>
        <v>0</v>
      </c>
      <c r="EG149" s="131">
        <f>Seniori!EG92</f>
        <v>1</v>
      </c>
      <c r="EH149" s="131">
        <f>Seniori!EH92</f>
        <v>0</v>
      </c>
      <c r="EI149" s="131">
        <f>Seniori!EI92</f>
        <v>0</v>
      </c>
      <c r="EJ149" s="131">
        <f>Seniori!EJ92</f>
        <v>0</v>
      </c>
      <c r="EK149" s="131">
        <f>Seniori!EK92</f>
        <v>0</v>
      </c>
      <c r="EL149" s="131">
        <f>Seniori!EL92</f>
        <v>0</v>
      </c>
      <c r="EM149" s="131">
        <f>Seniori!EM92</f>
        <v>0</v>
      </c>
      <c r="EN149" s="131">
        <f>Seniori!EN92</f>
        <v>0</v>
      </c>
      <c r="EO149" s="131">
        <f>Seniori!EO92</f>
        <v>0</v>
      </c>
      <c r="EP149" s="131">
        <f>Seniori!EP92</f>
        <v>0</v>
      </c>
      <c r="EQ149" s="131">
        <f>Seniori!EQ92</f>
        <v>0</v>
      </c>
      <c r="ER149" s="131">
        <f>Seniori!ER92</f>
        <v>0</v>
      </c>
      <c r="ES149" s="131">
        <f>Seniori!ES92</f>
        <v>0</v>
      </c>
      <c r="ET149" s="131">
        <f>Seniori!ET92</f>
        <v>0</v>
      </c>
      <c r="EU149" s="131">
        <f>Seniori!EU92</f>
        <v>0</v>
      </c>
      <c r="EV149" s="131">
        <f>Seniori!EV92</f>
        <v>0</v>
      </c>
      <c r="EW149" s="131">
        <f>Seniori!EW92</f>
        <v>0</v>
      </c>
      <c r="EX149" s="131">
        <f>Seniori!EX92</f>
        <v>0</v>
      </c>
      <c r="EY149" s="131">
        <f>Seniori!EY92</f>
        <v>0</v>
      </c>
      <c r="EZ149" s="131">
        <f>Seniori!EZ92</f>
        <v>0</v>
      </c>
      <c r="FA149" s="131">
        <f>Seniori!FA92</f>
        <v>0</v>
      </c>
      <c r="FB149" s="131">
        <f>Seniori!FB92</f>
        <v>0</v>
      </c>
      <c r="FC149" s="131">
        <f>Seniori!FC92</f>
        <v>0</v>
      </c>
      <c r="FD149" s="131">
        <f>Seniori!FD92</f>
        <v>0</v>
      </c>
      <c r="FE149" s="131">
        <f>Seniori!FE92</f>
        <v>0</v>
      </c>
      <c r="FF149" s="131">
        <f>Seniori!FF92</f>
        <v>0</v>
      </c>
      <c r="FG149" s="131">
        <f>Seniori!FG92</f>
        <v>0</v>
      </c>
      <c r="FH149" s="131">
        <f>Seniori!FH92</f>
        <v>0</v>
      </c>
      <c r="FI149" s="131">
        <f>Seniori!FI92</f>
        <v>0</v>
      </c>
      <c r="FJ149" s="131">
        <f>Seniori!FJ92</f>
        <v>0</v>
      </c>
      <c r="FK149" s="131">
        <f>Seniori!FK92</f>
        <v>0</v>
      </c>
      <c r="FL149" s="131">
        <f>Seniori!FL92</f>
        <v>0</v>
      </c>
      <c r="FM149" s="131">
        <f>Seniori!FM92</f>
        <v>0</v>
      </c>
      <c r="FN149" s="131">
        <f>Seniori!FN92</f>
        <v>0</v>
      </c>
      <c r="FO149" s="131">
        <f>Seniori!FO92</f>
        <v>0</v>
      </c>
      <c r="FP149" s="131">
        <f>Seniori!FP92</f>
        <v>0</v>
      </c>
      <c r="FQ149" s="131">
        <f>Seniori!FQ92</f>
        <v>0</v>
      </c>
      <c r="FR149" s="131">
        <f>Seniori!FR92</f>
        <v>0</v>
      </c>
      <c r="FS149" s="131">
        <f>Seniori!FS92</f>
        <v>0</v>
      </c>
      <c r="FT149" s="131">
        <f>Seniori!FT92</f>
        <v>0</v>
      </c>
      <c r="FU149" s="131">
        <f>Seniori!FU92</f>
        <v>0</v>
      </c>
      <c r="FV149" s="131">
        <f>Seniori!FV92</f>
        <v>0</v>
      </c>
      <c r="FW149" s="131">
        <f>Seniori!FW92</f>
        <v>0</v>
      </c>
      <c r="FX149" s="131">
        <f>Seniori!FX92</f>
        <v>0</v>
      </c>
      <c r="FY149" s="131">
        <f>Seniori!FY92</f>
        <v>0</v>
      </c>
      <c r="FZ149" s="131">
        <f>Seniori!FZ92</f>
        <v>0</v>
      </c>
      <c r="GA149" s="131">
        <f>Seniori!GA92</f>
        <v>0</v>
      </c>
      <c r="GB149" s="131">
        <f>Seniori!GB92</f>
        <v>0</v>
      </c>
      <c r="GC149" s="131">
        <f>Seniori!GC92</f>
        <v>0</v>
      </c>
      <c r="GD149" s="131">
        <f>Seniori!GD92</f>
        <v>0</v>
      </c>
      <c r="GE149" s="131">
        <f>Seniori!GE92</f>
        <v>0</v>
      </c>
      <c r="GF149" s="131">
        <f>Seniori!GF92</f>
        <v>0</v>
      </c>
      <c r="GG149" s="131">
        <f>Seniori!GG92</f>
        <v>0</v>
      </c>
      <c r="GH149" s="131">
        <f>Seniori!GH92</f>
        <v>0</v>
      </c>
      <c r="GI149" s="131">
        <f>Seniori!GI92</f>
        <v>0</v>
      </c>
      <c r="GJ149" s="131">
        <f>Seniori!GJ92</f>
        <v>0</v>
      </c>
      <c r="GK149" s="131">
        <f>Seniori!GK92</f>
        <v>0</v>
      </c>
      <c r="GL149" s="131">
        <f>Seniori!GL92</f>
        <v>0</v>
      </c>
      <c r="GM149" s="131">
        <f>Seniori!GM92</f>
        <v>0</v>
      </c>
      <c r="GN149" s="131">
        <f>Seniori!GN92</f>
        <v>0</v>
      </c>
      <c r="GO149" s="131">
        <f>Seniori!GO92</f>
        <v>0</v>
      </c>
      <c r="GP149" s="131">
        <f>Seniori!GP92</f>
        <v>0</v>
      </c>
      <c r="GQ149" s="131">
        <f>Seniori!GQ92</f>
        <v>0</v>
      </c>
      <c r="GR149" s="131">
        <f>Seniori!GR92</f>
        <v>0</v>
      </c>
      <c r="GS149" s="131">
        <f>Seniori!GS92</f>
        <v>0</v>
      </c>
      <c r="GT149" s="131">
        <f>Seniori!GT92</f>
        <v>0</v>
      </c>
      <c r="GU149" s="131">
        <f>Seniori!GU92</f>
        <v>0</v>
      </c>
      <c r="GV149" s="131">
        <f>Seniori!GV92</f>
        <v>0</v>
      </c>
      <c r="GW149" s="131">
        <f>Seniori!GW92</f>
        <v>0</v>
      </c>
      <c r="GX149" s="131">
        <f>Seniori!GX92</f>
        <v>0</v>
      </c>
      <c r="GY149" s="131">
        <f>Seniori!GY92</f>
        <v>0</v>
      </c>
      <c r="GZ149" s="131">
        <f>Seniori!GZ92</f>
        <v>0</v>
      </c>
      <c r="HA149" s="131">
        <f>Seniori!HA92</f>
        <v>0</v>
      </c>
      <c r="HB149" s="131">
        <f>Seniori!HB92</f>
        <v>0</v>
      </c>
      <c r="HC149" s="131">
        <f>Seniori!HC92</f>
        <v>0</v>
      </c>
      <c r="HD149" s="131">
        <f>Seniori!HD92</f>
        <v>0</v>
      </c>
      <c r="HE149" s="131">
        <f>Seniori!HE92</f>
        <v>0</v>
      </c>
      <c r="HF149" s="131">
        <f>Seniori!HF92</f>
        <v>0</v>
      </c>
      <c r="HG149" s="131">
        <f>Seniori!HG92</f>
        <v>0</v>
      </c>
      <c r="HH149" s="131">
        <f>Seniori!HH92</f>
        <v>0</v>
      </c>
      <c r="HI149" s="131">
        <f>Seniori!HI92</f>
        <v>0</v>
      </c>
      <c r="HJ149" s="131">
        <f>Seniori!HJ92</f>
        <v>0</v>
      </c>
      <c r="HK149" s="131">
        <f>Seniori!HK92</f>
        <v>0</v>
      </c>
      <c r="HL149" s="131">
        <f>Seniori!HL92</f>
        <v>0</v>
      </c>
      <c r="HM149" s="131">
        <f>Seniori!HM92</f>
        <v>0</v>
      </c>
      <c r="HN149" s="131">
        <f>Seniori!HN92</f>
        <v>0</v>
      </c>
      <c r="HO149" s="131">
        <f>Seniori!HO92</f>
        <v>0</v>
      </c>
      <c r="HP149" s="131">
        <f>Seniori!HP92</f>
        <v>0</v>
      </c>
      <c r="HQ149" s="131">
        <f>Seniori!HQ92</f>
        <v>0</v>
      </c>
      <c r="HR149" s="131">
        <f>Seniori!HR92</f>
        <v>0</v>
      </c>
      <c r="HS149" s="131">
        <f>Seniori!HS92</f>
        <v>0</v>
      </c>
      <c r="HT149" s="131">
        <f>Seniori!HT92</f>
        <v>0</v>
      </c>
      <c r="HU149" s="131">
        <f>Seniori!HU92</f>
        <v>0</v>
      </c>
      <c r="HV149" s="131">
        <f>Seniori!HV92</f>
        <v>0</v>
      </c>
      <c r="HW149" s="131">
        <f>Seniori!HW92</f>
        <v>0</v>
      </c>
      <c r="HX149" s="131">
        <f>Seniori!HX92</f>
        <v>0</v>
      </c>
      <c r="HY149" s="131">
        <f>Seniori!HY92</f>
        <v>0</v>
      </c>
      <c r="HZ149" s="131">
        <f>Seniori!HZ92</f>
        <v>0</v>
      </c>
      <c r="IA149" s="131">
        <f>Seniori!IA92</f>
        <v>0</v>
      </c>
      <c r="IB149" s="131">
        <f>Seniori!IB92</f>
        <v>0</v>
      </c>
      <c r="IC149" s="131">
        <f>Seniori!IC92</f>
        <v>0</v>
      </c>
      <c r="ID149" s="131">
        <f>Seniori!ID92</f>
        <v>0</v>
      </c>
      <c r="IE149" s="131">
        <f>Seniori!IE92</f>
        <v>0</v>
      </c>
      <c r="IF149" s="131">
        <f>Seniori!IF92</f>
        <v>0</v>
      </c>
      <c r="IG149" s="131">
        <f>Seniori!IG92</f>
        <v>0</v>
      </c>
      <c r="IH149" s="131">
        <f>Seniori!IH92</f>
        <v>0</v>
      </c>
      <c r="II149" s="131">
        <f>Seniori!II92</f>
        <v>0</v>
      </c>
      <c r="IJ149" s="131">
        <f>Seniori!IJ92</f>
        <v>0</v>
      </c>
      <c r="IK149" s="131">
        <f>Seniori!IK92</f>
        <v>0</v>
      </c>
      <c r="IL149" s="131">
        <f>Seniori!IL92</f>
        <v>0</v>
      </c>
      <c r="IM149" s="131">
        <f>Seniori!IM92</f>
        <v>0</v>
      </c>
      <c r="IN149" s="131">
        <f>Seniori!IN92</f>
        <v>0</v>
      </c>
      <c r="IO149" s="131">
        <f>Seniori!IO92</f>
        <v>0</v>
      </c>
      <c r="IP149" s="131">
        <f>Seniori!IP92</f>
        <v>0</v>
      </c>
      <c r="IQ149" s="131">
        <f>Seniori!IQ92</f>
        <v>0</v>
      </c>
      <c r="IR149" s="131">
        <f>Seniori!IR92</f>
        <v>0</v>
      </c>
      <c r="IS149" s="131">
        <f>Seniori!IS92</f>
        <v>0</v>
      </c>
      <c r="IT149" s="131">
        <f>Seniori!IT92</f>
        <v>0</v>
      </c>
      <c r="IU149" s="131">
        <f>Seniori!IU92</f>
        <v>0</v>
      </c>
      <c r="IV149" s="131">
        <f>Seniori!IV92</f>
        <v>0</v>
      </c>
      <c r="IW149" s="131">
        <f>Seniori!IW92</f>
        <v>0</v>
      </c>
      <c r="IX149" s="131">
        <f>Seniori!IX92</f>
        <v>0</v>
      </c>
      <c r="IY149" s="131">
        <f>Seniori!IY92</f>
        <v>0</v>
      </c>
      <c r="IZ149" s="131">
        <f>Seniori!IZ92</f>
        <v>0</v>
      </c>
      <c r="JA149" s="131">
        <f>Seniori!JA92</f>
        <v>0</v>
      </c>
      <c r="JB149" s="131">
        <f>Seniori!JB92</f>
        <v>0</v>
      </c>
      <c r="JC149" s="131">
        <f>Seniori!JC92</f>
        <v>0</v>
      </c>
      <c r="JD149" s="131">
        <f>Seniori!JD92</f>
        <v>0</v>
      </c>
      <c r="JE149" s="131">
        <f>Seniori!JE92</f>
        <v>0</v>
      </c>
      <c r="JF149" s="131">
        <f>Seniori!JF92</f>
        <v>0</v>
      </c>
      <c r="JG149" s="131">
        <f>Seniori!JG92</f>
        <v>0</v>
      </c>
      <c r="JH149" s="131">
        <f>Seniori!JH92</f>
        <v>0</v>
      </c>
      <c r="JI149" s="131">
        <f>Seniori!JI92</f>
        <v>0</v>
      </c>
      <c r="JJ149" s="131">
        <f>Seniori!JJ92</f>
        <v>0</v>
      </c>
      <c r="JK149" s="131">
        <f>Seniori!JK92</f>
        <v>0</v>
      </c>
      <c r="JL149" s="131">
        <f>Seniori!JL92</f>
        <v>0</v>
      </c>
      <c r="JM149" s="131">
        <f>Seniori!JM92</f>
        <v>0</v>
      </c>
      <c r="JN149" s="131">
        <f>Seniori!JN92</f>
        <v>0</v>
      </c>
      <c r="JO149" s="131">
        <f>Seniori!JO92</f>
        <v>0</v>
      </c>
      <c r="JP149" s="131">
        <f>Seniori!JP92</f>
        <v>0</v>
      </c>
      <c r="JQ149" s="131">
        <f>Seniori!JQ92</f>
        <v>0</v>
      </c>
      <c r="JR149" s="131">
        <f>Seniori!JR92</f>
        <v>0</v>
      </c>
      <c r="JS149" s="131">
        <f>Seniori!JS92</f>
        <v>0</v>
      </c>
      <c r="JT149" s="131">
        <f>Seniori!JT92</f>
        <v>0</v>
      </c>
      <c r="JU149" s="131">
        <f>Seniori!JU92</f>
        <v>0</v>
      </c>
      <c r="JV149" s="131">
        <f>Seniori!JV92</f>
        <v>0</v>
      </c>
      <c r="JW149" s="131">
        <f>Seniori!JW92</f>
        <v>0</v>
      </c>
      <c r="JX149" s="131">
        <f>Seniori!JX92</f>
        <v>0</v>
      </c>
      <c r="JY149" s="131">
        <f>Seniori!JY92</f>
        <v>0</v>
      </c>
      <c r="JZ149" s="131">
        <f>Seniori!JZ92</f>
        <v>0</v>
      </c>
      <c r="KA149" s="131">
        <f>Seniori!KA92</f>
        <v>0</v>
      </c>
      <c r="KB149" s="131">
        <f>Seniori!KB92</f>
        <v>0</v>
      </c>
      <c r="KC149" s="131">
        <f>Seniori!KC92</f>
        <v>0</v>
      </c>
      <c r="KD149" s="131">
        <f>Seniori!KD92</f>
        <v>0</v>
      </c>
      <c r="KE149" s="131">
        <f>Seniori!KE92</f>
        <v>0</v>
      </c>
      <c r="KF149" s="131">
        <f>Seniori!KF92</f>
        <v>0</v>
      </c>
      <c r="KG149" s="131">
        <f>Seniori!KG92</f>
        <v>0</v>
      </c>
      <c r="KH149" s="131">
        <f>Seniori!KH92</f>
        <v>0</v>
      </c>
      <c r="KI149" s="131">
        <f>Seniori!KI92</f>
        <v>0</v>
      </c>
      <c r="KJ149" s="131">
        <f>Seniori!KJ92</f>
        <v>0</v>
      </c>
      <c r="KK149" s="131">
        <f>Seniori!KK92</f>
        <v>0</v>
      </c>
      <c r="KL149" s="131">
        <f>Seniori!KL92</f>
        <v>0</v>
      </c>
      <c r="KM149" s="131">
        <f>Seniori!KM92</f>
        <v>0</v>
      </c>
      <c r="KN149" s="131">
        <f>Seniori!KN92</f>
        <v>0</v>
      </c>
      <c r="KO149" s="131">
        <f>Seniori!KO92</f>
        <v>0</v>
      </c>
      <c r="KP149" s="131">
        <f>Seniori!KP92</f>
        <v>0</v>
      </c>
      <c r="KQ149" s="131">
        <f>Seniori!KQ92</f>
        <v>0</v>
      </c>
      <c r="KR149" s="131">
        <f>Seniori!KR92</f>
        <v>0</v>
      </c>
      <c r="KS149" s="131">
        <f>Seniori!KS92</f>
        <v>0</v>
      </c>
      <c r="KT149" s="131">
        <f>Seniori!KT92</f>
        <v>0</v>
      </c>
      <c r="KU149" s="131">
        <f>Seniori!KU92</f>
        <v>0</v>
      </c>
      <c r="KV149" s="131">
        <f>Seniori!KV92</f>
        <v>0</v>
      </c>
      <c r="KW149" s="131">
        <f>Seniori!KW92</f>
        <v>0</v>
      </c>
      <c r="KX149" s="131">
        <f>Seniori!KX92</f>
        <v>0</v>
      </c>
      <c r="KY149" s="131">
        <f>Seniori!KY92</f>
        <v>0</v>
      </c>
      <c r="KZ149" s="131">
        <f>Seniori!KZ92</f>
        <v>0</v>
      </c>
      <c r="LA149" s="131">
        <f>Seniori!LA92</f>
        <v>0</v>
      </c>
      <c r="LB149" s="131">
        <f>Seniori!LB92</f>
        <v>0</v>
      </c>
      <c r="LC149" s="131">
        <f>Seniori!LC92</f>
        <v>0</v>
      </c>
      <c r="LD149" s="131">
        <f>Seniori!LD92</f>
        <v>0</v>
      </c>
      <c r="LE149" s="131">
        <f>Seniori!LE92</f>
        <v>0</v>
      </c>
      <c r="LF149" s="131">
        <f>Seniori!LF92</f>
        <v>0</v>
      </c>
      <c r="LG149" s="131">
        <f>Seniori!LG92</f>
        <v>0</v>
      </c>
      <c r="LH149" s="131">
        <f>Seniori!LH92</f>
        <v>0</v>
      </c>
      <c r="LI149" s="131">
        <f>Seniori!LI92</f>
        <v>0</v>
      </c>
      <c r="LJ149" s="131">
        <f>Seniori!LJ92</f>
        <v>0</v>
      </c>
      <c r="LK149" s="131">
        <f>Seniori!LK92</f>
        <v>0</v>
      </c>
      <c r="LL149" s="131">
        <f>Seniori!LL92</f>
        <v>0</v>
      </c>
      <c r="LM149" s="131">
        <f>Seniori!LM92</f>
        <v>0</v>
      </c>
      <c r="LN149" s="131">
        <f>Seniori!LN92</f>
        <v>0</v>
      </c>
      <c r="LO149" s="131">
        <f>Seniori!LO92</f>
        <v>0</v>
      </c>
      <c r="LP149" s="131">
        <f>Seniori!LP92</f>
        <v>0</v>
      </c>
      <c r="LQ149" s="131">
        <f>Seniori!LQ92</f>
        <v>0</v>
      </c>
      <c r="LR149" s="131">
        <f>Seniori!LR92</f>
        <v>0</v>
      </c>
      <c r="LS149" s="131">
        <f>Seniori!LS92</f>
        <v>0</v>
      </c>
      <c r="LT149" s="131">
        <f>Seniori!LT92</f>
        <v>0</v>
      </c>
      <c r="LU149" s="131">
        <f>Seniori!LU92</f>
        <v>0</v>
      </c>
      <c r="LV149" s="131">
        <f>Seniori!LV92</f>
        <v>0</v>
      </c>
      <c r="LW149" s="131">
        <f>Seniori!LW92</f>
        <v>0</v>
      </c>
      <c r="LX149" s="131">
        <f>Seniori!LX92</f>
        <v>0</v>
      </c>
      <c r="LY149" s="131">
        <f>Seniori!LY92</f>
        <v>0</v>
      </c>
      <c r="LZ149" s="131">
        <f>Seniori!LZ92</f>
        <v>0</v>
      </c>
      <c r="MA149" s="131">
        <f>Seniori!MA92</f>
        <v>0</v>
      </c>
      <c r="MB149" s="131">
        <f>Seniori!MB92</f>
        <v>0</v>
      </c>
      <c r="MC149" s="131">
        <f>Seniori!MC92</f>
        <v>0</v>
      </c>
      <c r="MD149" s="131">
        <f>Seniori!MD92</f>
        <v>0</v>
      </c>
      <c r="ME149" s="131">
        <f>Seniori!ME92</f>
        <v>0</v>
      </c>
    </row>
    <row r="150" spans="1:343" s="1" customFormat="1" ht="18.600000000000001" customHeight="1" x14ac:dyDescent="0.2">
      <c r="A150" s="12">
        <v>126</v>
      </c>
      <c r="B150" s="11" t="s">
        <v>389</v>
      </c>
      <c r="C150" s="9">
        <v>11019</v>
      </c>
      <c r="E150" s="4" t="s">
        <v>388</v>
      </c>
      <c r="F150" s="9">
        <v>8136</v>
      </c>
      <c r="G150" s="9" t="s">
        <v>224</v>
      </c>
      <c r="H150" s="4" t="s">
        <v>104</v>
      </c>
      <c r="I150" s="1">
        <f t="shared" si="13"/>
        <v>1</v>
      </c>
      <c r="J150" s="12">
        <f>Tabuľka3[[#This Row],[Stĺpec9]]</f>
        <v>1</v>
      </c>
      <c r="K150" s="131">
        <f>'Mladí jazdci'!K25</f>
        <v>0</v>
      </c>
      <c r="L150" s="131">
        <f>'Mladí jazdci'!L25</f>
        <v>0</v>
      </c>
      <c r="M150" s="131">
        <f>'Mladí jazdci'!M25</f>
        <v>0</v>
      </c>
      <c r="N150" s="131">
        <f>'Mladí jazdci'!N25</f>
        <v>0</v>
      </c>
      <c r="O150" s="131">
        <f>'Mladí jazdci'!O25</f>
        <v>0</v>
      </c>
      <c r="P150" s="131">
        <f>'Mladí jazdci'!P25</f>
        <v>0</v>
      </c>
      <c r="Q150" s="131">
        <f>'Mladí jazdci'!Q25</f>
        <v>0</v>
      </c>
      <c r="R150" s="131">
        <f>'Mladí jazdci'!R25</f>
        <v>0</v>
      </c>
      <c r="S150" s="131">
        <f>'Mladí jazdci'!S25</f>
        <v>0</v>
      </c>
      <c r="T150" s="131">
        <f>'Mladí jazdci'!T25</f>
        <v>0</v>
      </c>
      <c r="U150" s="131">
        <f>'Mladí jazdci'!U25</f>
        <v>0</v>
      </c>
      <c r="V150" s="131">
        <f>'Mladí jazdci'!V25</f>
        <v>0</v>
      </c>
      <c r="W150" s="131">
        <f>'Mladí jazdci'!W25</f>
        <v>0</v>
      </c>
      <c r="X150" s="131">
        <f>'Mladí jazdci'!X25</f>
        <v>0</v>
      </c>
      <c r="Y150" s="131">
        <f>'Mladí jazdci'!Y25</f>
        <v>0</v>
      </c>
      <c r="Z150" s="131">
        <f>'Mladí jazdci'!Z25</f>
        <v>0</v>
      </c>
      <c r="AA150" s="131">
        <f>'Mladí jazdci'!AA25</f>
        <v>0</v>
      </c>
      <c r="AB150" s="131">
        <f>'Mladí jazdci'!AB25</f>
        <v>0</v>
      </c>
      <c r="AC150" s="131">
        <f>'Mladí jazdci'!AC25</f>
        <v>0</v>
      </c>
      <c r="AD150" s="131">
        <f>'Mladí jazdci'!AD25</f>
        <v>0</v>
      </c>
      <c r="AE150" s="131">
        <f>'Mladí jazdci'!AE25</f>
        <v>0</v>
      </c>
      <c r="AF150" s="131">
        <f>'Mladí jazdci'!AF25</f>
        <v>0</v>
      </c>
      <c r="AG150" s="131">
        <f>'Mladí jazdci'!AG25</f>
        <v>0</v>
      </c>
      <c r="AH150" s="131">
        <f>'Mladí jazdci'!AH25</f>
        <v>0</v>
      </c>
      <c r="AI150" s="131">
        <f>'Mladí jazdci'!AI25</f>
        <v>0</v>
      </c>
      <c r="AJ150" s="131">
        <f>'Mladí jazdci'!AJ25</f>
        <v>0</v>
      </c>
      <c r="AK150" s="131">
        <f>'Mladí jazdci'!AK25</f>
        <v>0</v>
      </c>
      <c r="AL150" s="131">
        <f>'Mladí jazdci'!AL25</f>
        <v>0</v>
      </c>
      <c r="AM150" s="131">
        <f>'Mladí jazdci'!AM25</f>
        <v>0</v>
      </c>
      <c r="AN150" s="131">
        <f>'Mladí jazdci'!AN25</f>
        <v>0</v>
      </c>
      <c r="AO150" s="131">
        <f>'Mladí jazdci'!AO25</f>
        <v>0</v>
      </c>
      <c r="AP150" s="131">
        <f>'Mladí jazdci'!AP25</f>
        <v>0</v>
      </c>
      <c r="AQ150" s="131">
        <f>'Mladí jazdci'!AQ25</f>
        <v>0</v>
      </c>
      <c r="AR150" s="131">
        <f>'Mladí jazdci'!AR25</f>
        <v>0</v>
      </c>
      <c r="AS150" s="131">
        <f>'Mladí jazdci'!AS25</f>
        <v>0</v>
      </c>
      <c r="AT150" s="131">
        <f>'Mladí jazdci'!AT25</f>
        <v>0</v>
      </c>
      <c r="AU150" s="131">
        <f>'Mladí jazdci'!AU25</f>
        <v>0</v>
      </c>
      <c r="AV150" s="131">
        <f>'Mladí jazdci'!AV25</f>
        <v>0</v>
      </c>
      <c r="AW150" s="131">
        <f>'Mladí jazdci'!AW25</f>
        <v>0</v>
      </c>
      <c r="AX150" s="131">
        <f>'Mladí jazdci'!AX25</f>
        <v>0</v>
      </c>
      <c r="AY150" s="131">
        <f>'Mladí jazdci'!AY25</f>
        <v>0</v>
      </c>
      <c r="AZ150" s="131">
        <f>'Mladí jazdci'!AZ25</f>
        <v>0</v>
      </c>
      <c r="BA150" s="131">
        <f>'Mladí jazdci'!BA25</f>
        <v>0</v>
      </c>
      <c r="BB150" s="131">
        <f>'Mladí jazdci'!BB25</f>
        <v>0</v>
      </c>
      <c r="BC150" s="131">
        <f>'Mladí jazdci'!BC25</f>
        <v>0</v>
      </c>
      <c r="BD150" s="131">
        <f>'Mladí jazdci'!BD25</f>
        <v>0</v>
      </c>
      <c r="BE150" s="131">
        <f>'Mladí jazdci'!BE25</f>
        <v>0</v>
      </c>
      <c r="BF150" s="131">
        <f>'Mladí jazdci'!BF25</f>
        <v>0</v>
      </c>
      <c r="BG150" s="131">
        <f>'Mladí jazdci'!BG25</f>
        <v>0</v>
      </c>
      <c r="BH150" s="131">
        <f>'Mladí jazdci'!BH25</f>
        <v>0</v>
      </c>
      <c r="BI150" s="131">
        <f>'Mladí jazdci'!BI25</f>
        <v>0</v>
      </c>
      <c r="BJ150" s="131">
        <f>'Mladí jazdci'!BJ25</f>
        <v>0</v>
      </c>
      <c r="BK150" s="131">
        <f>'Mladí jazdci'!BK25</f>
        <v>0</v>
      </c>
      <c r="BL150" s="131">
        <f>'Mladí jazdci'!BL25</f>
        <v>0</v>
      </c>
      <c r="BM150" s="131">
        <f>'Mladí jazdci'!BM25</f>
        <v>0</v>
      </c>
      <c r="BN150" s="131">
        <f>'Mladí jazdci'!BN25</f>
        <v>0</v>
      </c>
      <c r="BO150" s="131">
        <f>'Mladí jazdci'!BO25</f>
        <v>0</v>
      </c>
      <c r="BP150" s="131">
        <f>'Mladí jazdci'!BP25</f>
        <v>0</v>
      </c>
      <c r="BQ150" s="131">
        <f>'Mladí jazdci'!BQ25</f>
        <v>0</v>
      </c>
      <c r="BR150" s="131">
        <f>'Mladí jazdci'!BR25</f>
        <v>0</v>
      </c>
      <c r="BS150" s="131">
        <f>'Mladí jazdci'!BS25</f>
        <v>0</v>
      </c>
      <c r="BT150" s="131">
        <f>'Mladí jazdci'!BT25</f>
        <v>0</v>
      </c>
      <c r="BU150" s="131">
        <f>'Mladí jazdci'!BU25</f>
        <v>0</v>
      </c>
      <c r="BV150" s="131">
        <f>'Mladí jazdci'!BV25</f>
        <v>0</v>
      </c>
      <c r="BW150" s="131">
        <f>'Mladí jazdci'!BW25</f>
        <v>0</v>
      </c>
      <c r="BX150" s="131">
        <f>'Mladí jazdci'!BX25</f>
        <v>0</v>
      </c>
      <c r="BY150" s="131">
        <f>'Mladí jazdci'!BY25</f>
        <v>0</v>
      </c>
      <c r="BZ150" s="131">
        <f>'Mladí jazdci'!BZ25</f>
        <v>0</v>
      </c>
      <c r="CA150" s="131">
        <f>'Mladí jazdci'!CA25</f>
        <v>0</v>
      </c>
      <c r="CB150" s="131">
        <f>'Mladí jazdci'!CB25</f>
        <v>0</v>
      </c>
      <c r="CC150" s="131" t="str">
        <f>'Mladí jazdci'!CC25</f>
        <v>x</v>
      </c>
      <c r="CD150" s="131">
        <f>'Mladí jazdci'!CD25</f>
        <v>0</v>
      </c>
      <c r="CE150" s="131">
        <f>'Mladí jazdci'!CE25</f>
        <v>0</v>
      </c>
      <c r="CF150" s="131">
        <f>'Mladí jazdci'!CF25</f>
        <v>0</v>
      </c>
      <c r="CG150" s="131">
        <f>'Mladí jazdci'!CG25</f>
        <v>0</v>
      </c>
      <c r="CH150" s="131">
        <f>'Mladí jazdci'!CH25</f>
        <v>0</v>
      </c>
      <c r="CI150" s="131">
        <f>'Mladí jazdci'!CI25</f>
        <v>0</v>
      </c>
      <c r="CJ150" s="131">
        <f>'Mladí jazdci'!CJ25</f>
        <v>0</v>
      </c>
      <c r="CK150" s="131">
        <f>'Mladí jazdci'!CK25</f>
        <v>0</v>
      </c>
      <c r="CL150" s="131">
        <f>'Mladí jazdci'!CL25</f>
        <v>0</v>
      </c>
      <c r="CM150" s="131">
        <f>'Mladí jazdci'!CM25</f>
        <v>0</v>
      </c>
      <c r="CN150" s="131">
        <f>'Mladí jazdci'!CN25</f>
        <v>0</v>
      </c>
      <c r="CO150" s="131">
        <f>'Mladí jazdci'!CO25</f>
        <v>0</v>
      </c>
      <c r="CP150" s="131">
        <f>'Mladí jazdci'!CP25</f>
        <v>0</v>
      </c>
      <c r="CQ150" s="131">
        <f>'Mladí jazdci'!CQ25</f>
        <v>0</v>
      </c>
      <c r="CR150" s="131">
        <f>'Mladí jazdci'!CR25</f>
        <v>0</v>
      </c>
      <c r="CS150" s="131">
        <f>'Mladí jazdci'!CS25</f>
        <v>0</v>
      </c>
      <c r="CT150" s="131">
        <f>'Mladí jazdci'!CT25</f>
        <v>0</v>
      </c>
      <c r="CU150" s="131">
        <f>'Mladí jazdci'!CU25</f>
        <v>0</v>
      </c>
      <c r="CV150" s="131">
        <f>'Mladí jazdci'!CV25</f>
        <v>0</v>
      </c>
      <c r="CW150" s="131">
        <f>'Mladí jazdci'!CW25</f>
        <v>0</v>
      </c>
      <c r="CX150" s="131">
        <f>'Mladí jazdci'!CX25</f>
        <v>0</v>
      </c>
      <c r="CY150" s="131">
        <f>'Mladí jazdci'!CY25</f>
        <v>0</v>
      </c>
      <c r="CZ150" s="131">
        <f>'Mladí jazdci'!CZ25</f>
        <v>0</v>
      </c>
      <c r="DA150" s="131">
        <f>'Mladí jazdci'!DA25</f>
        <v>0</v>
      </c>
      <c r="DB150" s="131">
        <f>'Mladí jazdci'!DB25</f>
        <v>0</v>
      </c>
      <c r="DC150" s="131">
        <f>'Mladí jazdci'!DC25</f>
        <v>0</v>
      </c>
      <c r="DD150" s="131">
        <f>'Mladí jazdci'!DD25</f>
        <v>0</v>
      </c>
      <c r="DE150" s="131">
        <f>'Mladí jazdci'!DE25</f>
        <v>0</v>
      </c>
      <c r="DF150" s="131">
        <f>'Mladí jazdci'!DF25</f>
        <v>0</v>
      </c>
      <c r="DG150" s="131">
        <f>'Mladí jazdci'!DG25</f>
        <v>0</v>
      </c>
      <c r="DH150" s="131">
        <f>'Mladí jazdci'!DH25</f>
        <v>0</v>
      </c>
      <c r="DI150" s="131">
        <f>'Mladí jazdci'!DI25</f>
        <v>0</v>
      </c>
      <c r="DJ150" s="131">
        <f>'Mladí jazdci'!DJ25</f>
        <v>0</v>
      </c>
      <c r="DK150" s="131">
        <f>'Mladí jazdci'!DK25</f>
        <v>0</v>
      </c>
      <c r="DL150" s="131">
        <f>'Mladí jazdci'!DL25</f>
        <v>0</v>
      </c>
      <c r="DM150" s="131">
        <f>'Mladí jazdci'!DM25</f>
        <v>0</v>
      </c>
      <c r="DN150" s="131">
        <f>'Mladí jazdci'!DN25</f>
        <v>0</v>
      </c>
      <c r="DO150" s="131">
        <f>'Mladí jazdci'!DO25</f>
        <v>0</v>
      </c>
      <c r="DP150" s="131">
        <f>'Mladí jazdci'!DP25</f>
        <v>0</v>
      </c>
      <c r="DQ150" s="131">
        <f>'Mladí jazdci'!DQ25</f>
        <v>0</v>
      </c>
      <c r="DR150" s="131">
        <f>'Mladí jazdci'!DR25</f>
        <v>0</v>
      </c>
      <c r="DS150" s="131">
        <f>'Mladí jazdci'!DS25</f>
        <v>0</v>
      </c>
      <c r="DT150" s="131">
        <f>'Mladí jazdci'!DT25</f>
        <v>0</v>
      </c>
      <c r="DU150" s="131">
        <f>'Mladí jazdci'!DU25</f>
        <v>0</v>
      </c>
      <c r="DV150" s="131">
        <f>'Mladí jazdci'!DV25</f>
        <v>0</v>
      </c>
      <c r="DW150" s="131">
        <f>'Mladí jazdci'!DW25</f>
        <v>0</v>
      </c>
      <c r="DX150" s="131">
        <f>'Mladí jazdci'!DX25</f>
        <v>0</v>
      </c>
      <c r="DY150" s="131">
        <f>'Mladí jazdci'!DY25</f>
        <v>0</v>
      </c>
      <c r="DZ150" s="131">
        <f>'Mladí jazdci'!DZ25</f>
        <v>0</v>
      </c>
      <c r="EA150" s="131">
        <f>'Mladí jazdci'!EA25</f>
        <v>0</v>
      </c>
      <c r="EB150" s="131">
        <f>'Mladí jazdci'!EB25</f>
        <v>0</v>
      </c>
      <c r="EC150" s="131">
        <f>'Mladí jazdci'!EC25</f>
        <v>0</v>
      </c>
      <c r="ED150" s="131">
        <f>'Mladí jazdci'!ED25</f>
        <v>0</v>
      </c>
      <c r="EE150" s="131">
        <f>'Mladí jazdci'!EE25</f>
        <v>0</v>
      </c>
      <c r="EF150" s="131">
        <f>'Mladí jazdci'!EF25</f>
        <v>0</v>
      </c>
      <c r="EG150" s="131" t="str">
        <f>'Mladí jazdci'!EG25</f>
        <v>x</v>
      </c>
      <c r="EH150" s="131">
        <f>'Mladí jazdci'!EH25</f>
        <v>0</v>
      </c>
      <c r="EI150" s="131">
        <f>'Mladí jazdci'!EI25</f>
        <v>0</v>
      </c>
      <c r="EJ150" s="131">
        <f>'Mladí jazdci'!EJ25</f>
        <v>0</v>
      </c>
      <c r="EK150" s="131">
        <f>'Mladí jazdci'!EK25</f>
        <v>0</v>
      </c>
      <c r="EL150" s="131">
        <f>'Mladí jazdci'!EL25</f>
        <v>0</v>
      </c>
      <c r="EM150" s="131">
        <f>'Mladí jazdci'!EM25</f>
        <v>0</v>
      </c>
      <c r="EN150" s="131">
        <f>'Mladí jazdci'!EN25</f>
        <v>0</v>
      </c>
      <c r="EO150" s="131">
        <f>'Mladí jazdci'!EO25</f>
        <v>0</v>
      </c>
      <c r="EP150" s="131">
        <f>'Mladí jazdci'!EP25</f>
        <v>0</v>
      </c>
      <c r="EQ150" s="131">
        <f>'Mladí jazdci'!EQ25</f>
        <v>0</v>
      </c>
      <c r="ER150" s="131">
        <f>'Mladí jazdci'!ER25</f>
        <v>0</v>
      </c>
      <c r="ES150" s="131">
        <f>'Mladí jazdci'!ES25</f>
        <v>0</v>
      </c>
      <c r="ET150" s="131">
        <f>'Mladí jazdci'!ET25</f>
        <v>0</v>
      </c>
      <c r="EU150" s="131">
        <f>'Mladí jazdci'!EU25</f>
        <v>0</v>
      </c>
      <c r="EV150" s="131">
        <f>'Mladí jazdci'!EV25</f>
        <v>0</v>
      </c>
      <c r="EW150" s="131">
        <f>'Mladí jazdci'!EW25</f>
        <v>0</v>
      </c>
      <c r="EX150" s="131">
        <f>'Mladí jazdci'!EX25</f>
        <v>0</v>
      </c>
      <c r="EY150" s="131">
        <f>'Mladí jazdci'!EY25</f>
        <v>0</v>
      </c>
      <c r="EZ150" s="131">
        <f>'Mladí jazdci'!EZ25</f>
        <v>0</v>
      </c>
      <c r="FA150" s="131">
        <f>'Mladí jazdci'!FA25</f>
        <v>0</v>
      </c>
      <c r="FB150" s="131">
        <f>'Mladí jazdci'!FB25</f>
        <v>0</v>
      </c>
      <c r="FC150" s="131">
        <f>'Mladí jazdci'!FC25</f>
        <v>0</v>
      </c>
      <c r="FD150" s="131">
        <f>'Mladí jazdci'!FD25</f>
        <v>0</v>
      </c>
      <c r="FE150" s="131">
        <f>'Mladí jazdci'!FE25</f>
        <v>0</v>
      </c>
      <c r="FF150" s="131">
        <f>'Mladí jazdci'!FF25</f>
        <v>0</v>
      </c>
      <c r="FG150" s="131">
        <f>'Mladí jazdci'!FG25</f>
        <v>0</v>
      </c>
      <c r="FH150" s="131">
        <f>'Mladí jazdci'!FH25</f>
        <v>0</v>
      </c>
      <c r="FI150" s="131">
        <f>'Mladí jazdci'!FI25</f>
        <v>0</v>
      </c>
      <c r="FJ150" s="131">
        <f>'Mladí jazdci'!FJ25</f>
        <v>0</v>
      </c>
      <c r="FK150" s="131">
        <f>'Mladí jazdci'!FK25</f>
        <v>0</v>
      </c>
      <c r="FL150" s="131">
        <f>'Mladí jazdci'!FL25</f>
        <v>0</v>
      </c>
      <c r="FM150" s="131">
        <f>'Mladí jazdci'!FM25</f>
        <v>0</v>
      </c>
      <c r="FN150" s="131">
        <f>'Mladí jazdci'!FN25</f>
        <v>0</v>
      </c>
      <c r="FO150" s="131">
        <f>'Mladí jazdci'!FO25</f>
        <v>0</v>
      </c>
      <c r="FP150" s="131">
        <f>'Mladí jazdci'!FP25</f>
        <v>0</v>
      </c>
      <c r="FQ150" s="131">
        <f>'Mladí jazdci'!FQ25</f>
        <v>0</v>
      </c>
      <c r="FR150" s="131">
        <f>'Mladí jazdci'!FR25</f>
        <v>0</v>
      </c>
      <c r="FS150" s="131">
        <f>'Mladí jazdci'!FS25</f>
        <v>0</v>
      </c>
      <c r="FT150" s="131">
        <f>'Mladí jazdci'!FT25</f>
        <v>0</v>
      </c>
      <c r="FU150" s="131">
        <f>'Mladí jazdci'!FU25</f>
        <v>0</v>
      </c>
      <c r="FV150" s="131">
        <f>'Mladí jazdci'!FV25</f>
        <v>0</v>
      </c>
      <c r="FW150" s="131">
        <f>'Mladí jazdci'!FW25</f>
        <v>0</v>
      </c>
      <c r="FX150" s="131">
        <f>'Mladí jazdci'!FX25</f>
        <v>0</v>
      </c>
      <c r="FY150" s="131">
        <f>'Mladí jazdci'!FY25</f>
        <v>0</v>
      </c>
      <c r="FZ150" s="131">
        <f>'Mladí jazdci'!FZ25</f>
        <v>0</v>
      </c>
      <c r="GA150" s="131">
        <f>'Mladí jazdci'!GA25</f>
        <v>0</v>
      </c>
      <c r="GB150" s="131">
        <f>'Mladí jazdci'!GB25</f>
        <v>0</v>
      </c>
      <c r="GC150" s="131">
        <f>'Mladí jazdci'!GC25</f>
        <v>0</v>
      </c>
      <c r="GD150" s="131">
        <f>'Mladí jazdci'!GD25</f>
        <v>0</v>
      </c>
      <c r="GE150" s="131">
        <f>'Mladí jazdci'!GE25</f>
        <v>0</v>
      </c>
      <c r="GF150" s="131">
        <f>'Mladí jazdci'!GF25</f>
        <v>0</v>
      </c>
      <c r="GG150" s="131">
        <f>'Mladí jazdci'!GG25</f>
        <v>0</v>
      </c>
      <c r="GH150" s="131">
        <f>'Mladí jazdci'!GH25</f>
        <v>0</v>
      </c>
      <c r="GI150" s="131" t="str">
        <f>'Mladí jazdci'!GI25</f>
        <v>x</v>
      </c>
      <c r="GJ150" s="131">
        <f>'Mladí jazdci'!GJ25</f>
        <v>1</v>
      </c>
      <c r="GK150" s="131">
        <f>'Mladí jazdci'!GK25</f>
        <v>0</v>
      </c>
      <c r="GL150" s="131">
        <f>'Mladí jazdci'!GL25</f>
        <v>0</v>
      </c>
      <c r="GM150" s="131">
        <f>'Mladí jazdci'!GM25</f>
        <v>0</v>
      </c>
      <c r="GN150" s="131">
        <f>'Mladí jazdci'!GN25</f>
        <v>0</v>
      </c>
      <c r="GO150" s="131">
        <f>'Mladí jazdci'!GO25</f>
        <v>0</v>
      </c>
      <c r="GP150" s="131">
        <f>'Mladí jazdci'!GP25</f>
        <v>0</v>
      </c>
      <c r="GQ150" s="131">
        <f>'Mladí jazdci'!GQ25</f>
        <v>0</v>
      </c>
      <c r="GR150" s="131">
        <f>'Mladí jazdci'!GR25</f>
        <v>0</v>
      </c>
      <c r="GS150" s="131">
        <f>'Mladí jazdci'!GS25</f>
        <v>0</v>
      </c>
      <c r="GT150" s="131">
        <f>'Mladí jazdci'!GT25</f>
        <v>0</v>
      </c>
      <c r="GU150" s="131">
        <f>'Mladí jazdci'!GU25</f>
        <v>0</v>
      </c>
      <c r="GV150" s="131">
        <f>'Mladí jazdci'!GV25</f>
        <v>0</v>
      </c>
      <c r="GW150" s="131">
        <f>'Mladí jazdci'!GW25</f>
        <v>0</v>
      </c>
      <c r="GX150" s="131">
        <f>'Mladí jazdci'!GX25</f>
        <v>0</v>
      </c>
      <c r="GY150" s="131">
        <f>'Mladí jazdci'!GY25</f>
        <v>0</v>
      </c>
      <c r="GZ150" s="131">
        <f>'Mladí jazdci'!GZ25</f>
        <v>0</v>
      </c>
      <c r="HA150" s="131">
        <f>'Mladí jazdci'!HA25</f>
        <v>0</v>
      </c>
      <c r="HB150" s="131">
        <f>'Mladí jazdci'!HB25</f>
        <v>0</v>
      </c>
      <c r="HC150" s="131">
        <f>'Mladí jazdci'!HC25</f>
        <v>0</v>
      </c>
      <c r="HD150" s="131">
        <f>'Mladí jazdci'!HD25</f>
        <v>0</v>
      </c>
      <c r="HE150" s="131">
        <f>'Mladí jazdci'!HE25</f>
        <v>0</v>
      </c>
      <c r="HF150" s="131">
        <f>'Mladí jazdci'!HF25</f>
        <v>0</v>
      </c>
      <c r="HG150" s="131">
        <f>'Mladí jazdci'!HG25</f>
        <v>0</v>
      </c>
      <c r="HH150" s="131">
        <f>'Mladí jazdci'!HH25</f>
        <v>0</v>
      </c>
      <c r="HI150" s="131">
        <f>'Mladí jazdci'!HI25</f>
        <v>0</v>
      </c>
      <c r="HJ150" s="131">
        <f>'Mladí jazdci'!HJ25</f>
        <v>0</v>
      </c>
      <c r="HK150" s="131">
        <f>'Mladí jazdci'!HK25</f>
        <v>0</v>
      </c>
      <c r="HL150" s="131">
        <f>'Mladí jazdci'!HL25</f>
        <v>0</v>
      </c>
      <c r="HM150" s="131">
        <f>'Mladí jazdci'!HM25</f>
        <v>0</v>
      </c>
      <c r="HN150" s="131">
        <f>'Mladí jazdci'!HN25</f>
        <v>0</v>
      </c>
      <c r="HO150" s="131">
        <f>'Mladí jazdci'!HO25</f>
        <v>0</v>
      </c>
      <c r="HP150" s="131">
        <f>'Mladí jazdci'!HP25</f>
        <v>0</v>
      </c>
      <c r="HQ150" s="131">
        <f>'Mladí jazdci'!HQ25</f>
        <v>0</v>
      </c>
      <c r="HR150" s="131">
        <f>'Mladí jazdci'!HR25</f>
        <v>0</v>
      </c>
      <c r="HS150" s="131">
        <f>'Mladí jazdci'!HS25</f>
        <v>0</v>
      </c>
      <c r="HT150" s="131">
        <f>'Mladí jazdci'!HT25</f>
        <v>0</v>
      </c>
      <c r="HU150" s="131">
        <f>'Mladí jazdci'!HU25</f>
        <v>0</v>
      </c>
      <c r="HV150" s="131">
        <f>'Mladí jazdci'!HV25</f>
        <v>0</v>
      </c>
      <c r="HW150" s="131">
        <f>'Mladí jazdci'!HW25</f>
        <v>0</v>
      </c>
      <c r="HX150" s="131">
        <f>'Mladí jazdci'!HX25</f>
        <v>0</v>
      </c>
      <c r="HY150" s="131">
        <f>'Mladí jazdci'!HY25</f>
        <v>0</v>
      </c>
      <c r="HZ150" s="131">
        <f>'Mladí jazdci'!HZ25</f>
        <v>0</v>
      </c>
      <c r="IA150" s="131">
        <f>'Mladí jazdci'!IA25</f>
        <v>0</v>
      </c>
      <c r="IB150" s="131">
        <f>'Mladí jazdci'!IB25</f>
        <v>0</v>
      </c>
      <c r="IC150" s="131">
        <f>'Mladí jazdci'!IC25</f>
        <v>0</v>
      </c>
      <c r="ID150" s="131">
        <f>'Mladí jazdci'!ID25</f>
        <v>0</v>
      </c>
      <c r="IE150" s="131">
        <f>'Mladí jazdci'!IE25</f>
        <v>0</v>
      </c>
      <c r="IF150" s="131">
        <f>'Mladí jazdci'!IF25</f>
        <v>0</v>
      </c>
      <c r="IG150" s="131">
        <f>'Mladí jazdci'!IG25</f>
        <v>0</v>
      </c>
      <c r="IH150" s="131">
        <f>'Mladí jazdci'!IH25</f>
        <v>0</v>
      </c>
      <c r="II150" s="131">
        <f>'Mladí jazdci'!II25</f>
        <v>0</v>
      </c>
      <c r="IJ150" s="131">
        <f>'Mladí jazdci'!IJ25</f>
        <v>0</v>
      </c>
      <c r="IK150" s="131">
        <f>'Mladí jazdci'!IK25</f>
        <v>0</v>
      </c>
      <c r="IL150" s="131">
        <f>'Mladí jazdci'!IL25</f>
        <v>0</v>
      </c>
      <c r="IM150" s="131">
        <f>'Mladí jazdci'!IM25</f>
        <v>0</v>
      </c>
      <c r="IN150" s="131">
        <f>'Mladí jazdci'!IN25</f>
        <v>0</v>
      </c>
      <c r="IO150" s="131">
        <f>'Mladí jazdci'!IO25</f>
        <v>0</v>
      </c>
      <c r="IP150" s="131">
        <f>'Mladí jazdci'!IP25</f>
        <v>0</v>
      </c>
      <c r="IQ150" s="131">
        <f>'Mladí jazdci'!IQ25</f>
        <v>0</v>
      </c>
      <c r="IR150" s="131">
        <f>'Mladí jazdci'!IR25</f>
        <v>0</v>
      </c>
      <c r="IS150" s="131">
        <f>'Mladí jazdci'!IS25</f>
        <v>0</v>
      </c>
      <c r="IT150" s="131">
        <f>'Mladí jazdci'!IT25</f>
        <v>0</v>
      </c>
      <c r="IU150" s="131">
        <f>'Mladí jazdci'!IU25</f>
        <v>0</v>
      </c>
      <c r="IV150" s="131">
        <f>'Mladí jazdci'!IV25</f>
        <v>0</v>
      </c>
      <c r="IW150" s="131">
        <f>'Mladí jazdci'!IW25</f>
        <v>0</v>
      </c>
      <c r="IX150" s="131">
        <f>'Mladí jazdci'!IX25</f>
        <v>0</v>
      </c>
      <c r="IY150" s="131">
        <f>'Mladí jazdci'!IY25</f>
        <v>0</v>
      </c>
      <c r="IZ150" s="131">
        <f>'Mladí jazdci'!IZ25</f>
        <v>0</v>
      </c>
      <c r="JA150" s="131">
        <f>'Mladí jazdci'!JA25</f>
        <v>0</v>
      </c>
      <c r="JB150" s="131">
        <f>'Mladí jazdci'!JB25</f>
        <v>0</v>
      </c>
      <c r="JC150" s="131">
        <f>'Mladí jazdci'!JC25</f>
        <v>0</v>
      </c>
      <c r="JD150" s="131">
        <f>'Mladí jazdci'!JD25</f>
        <v>0</v>
      </c>
      <c r="JE150" s="131">
        <f>'Mladí jazdci'!JE25</f>
        <v>0</v>
      </c>
      <c r="JF150" s="131">
        <f>'Mladí jazdci'!JF25</f>
        <v>0</v>
      </c>
      <c r="JG150" s="131">
        <f>'Mladí jazdci'!JG25</f>
        <v>0</v>
      </c>
      <c r="JH150" s="131">
        <f>'Mladí jazdci'!JH25</f>
        <v>0</v>
      </c>
      <c r="JI150" s="131">
        <f>'Mladí jazdci'!JI25</f>
        <v>0</v>
      </c>
      <c r="JJ150" s="131">
        <f>'Mladí jazdci'!JJ25</f>
        <v>0</v>
      </c>
      <c r="JK150" s="131">
        <f>'Mladí jazdci'!JK25</f>
        <v>0</v>
      </c>
      <c r="JL150" s="131">
        <f>'Mladí jazdci'!JL25</f>
        <v>0</v>
      </c>
      <c r="JM150" s="131">
        <f>'Mladí jazdci'!JM25</f>
        <v>0</v>
      </c>
      <c r="JN150" s="131">
        <f>'Mladí jazdci'!JN25</f>
        <v>0</v>
      </c>
      <c r="JO150" s="131">
        <f>'Mladí jazdci'!JO25</f>
        <v>0</v>
      </c>
      <c r="JP150" s="131">
        <f>'Mladí jazdci'!JP25</f>
        <v>0</v>
      </c>
      <c r="JQ150" s="131">
        <f>'Mladí jazdci'!JQ25</f>
        <v>0</v>
      </c>
      <c r="JR150" s="131">
        <f>'Mladí jazdci'!JR25</f>
        <v>0</v>
      </c>
      <c r="JS150" s="131">
        <f>'Mladí jazdci'!JS25</f>
        <v>0</v>
      </c>
      <c r="JT150" s="131">
        <f>'Mladí jazdci'!JT25</f>
        <v>0</v>
      </c>
      <c r="JU150" s="131">
        <f>'Mladí jazdci'!JU25</f>
        <v>0</v>
      </c>
      <c r="JV150" s="131">
        <f>'Mladí jazdci'!JV25</f>
        <v>0</v>
      </c>
      <c r="JW150" s="131">
        <f>'Mladí jazdci'!JW25</f>
        <v>0</v>
      </c>
      <c r="JX150" s="131">
        <f>'Mladí jazdci'!JX25</f>
        <v>0</v>
      </c>
      <c r="JY150" s="131">
        <f>'Mladí jazdci'!JY25</f>
        <v>0</v>
      </c>
      <c r="JZ150" s="131">
        <f>'Mladí jazdci'!JZ25</f>
        <v>0</v>
      </c>
      <c r="KA150" s="131">
        <f>'Mladí jazdci'!KA25</f>
        <v>0</v>
      </c>
      <c r="KB150" s="131">
        <f>'Mladí jazdci'!KB25</f>
        <v>0</v>
      </c>
      <c r="KC150" s="131">
        <f>'Mladí jazdci'!KC25</f>
        <v>0</v>
      </c>
      <c r="KD150" s="131">
        <f>'Mladí jazdci'!KD25</f>
        <v>0</v>
      </c>
      <c r="KE150" s="131">
        <f>'Mladí jazdci'!KE25</f>
        <v>0</v>
      </c>
      <c r="KF150" s="131">
        <f>'Mladí jazdci'!KF25</f>
        <v>0</v>
      </c>
      <c r="KG150" s="131">
        <f>'Mladí jazdci'!KG25</f>
        <v>0</v>
      </c>
      <c r="KH150" s="131">
        <f>'Mladí jazdci'!KH25</f>
        <v>0</v>
      </c>
      <c r="KI150" s="131">
        <f>'Mladí jazdci'!KI25</f>
        <v>0</v>
      </c>
      <c r="KJ150" s="131">
        <f>'Mladí jazdci'!KJ25</f>
        <v>0</v>
      </c>
      <c r="KK150" s="131">
        <f>'Mladí jazdci'!KK25</f>
        <v>0</v>
      </c>
      <c r="KL150" s="131">
        <f>'Mladí jazdci'!KL25</f>
        <v>0</v>
      </c>
      <c r="KM150" s="131">
        <f>'Mladí jazdci'!KM25</f>
        <v>0</v>
      </c>
      <c r="KN150" s="131">
        <f>'Mladí jazdci'!KN25</f>
        <v>0</v>
      </c>
      <c r="KO150" s="131">
        <f>'Mladí jazdci'!KO25</f>
        <v>0</v>
      </c>
      <c r="KP150" s="131">
        <f>'Mladí jazdci'!KP25</f>
        <v>0</v>
      </c>
      <c r="KQ150" s="131">
        <f>'Mladí jazdci'!KQ25</f>
        <v>0</v>
      </c>
      <c r="KR150" s="131">
        <f>'Mladí jazdci'!KR25</f>
        <v>0</v>
      </c>
      <c r="KS150" s="131">
        <f>'Mladí jazdci'!KS25</f>
        <v>0</v>
      </c>
      <c r="KT150" s="131">
        <f>'Mladí jazdci'!KT25</f>
        <v>0</v>
      </c>
      <c r="KU150" s="131">
        <f>'Mladí jazdci'!KU25</f>
        <v>0</v>
      </c>
      <c r="KV150" s="131">
        <f>'Mladí jazdci'!KV25</f>
        <v>0</v>
      </c>
      <c r="KW150" s="131">
        <f>'Mladí jazdci'!KW25</f>
        <v>0</v>
      </c>
      <c r="KX150" s="131">
        <f>'Mladí jazdci'!KX25</f>
        <v>0</v>
      </c>
      <c r="KY150" s="131">
        <f>'Mladí jazdci'!KY25</f>
        <v>0</v>
      </c>
      <c r="KZ150" s="131">
        <f>'Mladí jazdci'!KZ25</f>
        <v>0</v>
      </c>
      <c r="LA150" s="131">
        <f>'Mladí jazdci'!LA25</f>
        <v>0</v>
      </c>
      <c r="LB150" s="131">
        <f>'Mladí jazdci'!LB25</f>
        <v>0</v>
      </c>
      <c r="LC150" s="131">
        <f>'Mladí jazdci'!LC25</f>
        <v>0</v>
      </c>
      <c r="LD150" s="131">
        <f>'Mladí jazdci'!LD25</f>
        <v>0</v>
      </c>
      <c r="LE150" s="131">
        <f>'Mladí jazdci'!LE25</f>
        <v>0</v>
      </c>
      <c r="LF150" s="131">
        <f>'Mladí jazdci'!LF25</f>
        <v>0</v>
      </c>
      <c r="LG150" s="131">
        <f>'Mladí jazdci'!LG25</f>
        <v>0</v>
      </c>
      <c r="LH150" s="131">
        <f>'Mladí jazdci'!LH25</f>
        <v>0</v>
      </c>
      <c r="LI150" s="131">
        <f>'Mladí jazdci'!LI25</f>
        <v>0</v>
      </c>
      <c r="LJ150" s="131">
        <f>'Mladí jazdci'!LJ25</f>
        <v>0</v>
      </c>
      <c r="LK150" s="131">
        <f>'Mladí jazdci'!LK25</f>
        <v>0</v>
      </c>
      <c r="LL150" s="131">
        <f>'Mladí jazdci'!LL25</f>
        <v>0</v>
      </c>
      <c r="LM150" s="131">
        <f>'Mladí jazdci'!LM25</f>
        <v>0</v>
      </c>
      <c r="LN150" s="131">
        <f>'Mladí jazdci'!LN25</f>
        <v>0</v>
      </c>
      <c r="LO150" s="131">
        <f>'Mladí jazdci'!LO25</f>
        <v>0</v>
      </c>
      <c r="LP150" s="131">
        <f>'Mladí jazdci'!LP25</f>
        <v>0</v>
      </c>
      <c r="LQ150" s="131">
        <f>'Mladí jazdci'!LQ25</f>
        <v>0</v>
      </c>
      <c r="LR150" s="131">
        <f>'Mladí jazdci'!LR25</f>
        <v>0</v>
      </c>
      <c r="LS150" s="131">
        <f>'Mladí jazdci'!LS25</f>
        <v>0</v>
      </c>
      <c r="LT150" s="131">
        <f>'Mladí jazdci'!LT25</f>
        <v>0</v>
      </c>
      <c r="LU150" s="131">
        <f>'Mladí jazdci'!LU25</f>
        <v>0</v>
      </c>
      <c r="LV150" s="131">
        <f>'Mladí jazdci'!LV25</f>
        <v>0</v>
      </c>
      <c r="LW150" s="131">
        <f>'Mladí jazdci'!LW25</f>
        <v>0</v>
      </c>
      <c r="LX150" s="131">
        <f>'Mladí jazdci'!LX25</f>
        <v>0</v>
      </c>
      <c r="LY150" s="131">
        <f>'Mladí jazdci'!LY25</f>
        <v>0</v>
      </c>
      <c r="LZ150" s="131">
        <f>'Mladí jazdci'!LZ25</f>
        <v>0</v>
      </c>
      <c r="MA150" s="131">
        <f>'Mladí jazdci'!MA25</f>
        <v>0</v>
      </c>
      <c r="MB150" s="131">
        <f>'Mladí jazdci'!MB25</f>
        <v>0</v>
      </c>
      <c r="MC150" s="131">
        <f>'Mladí jazdci'!MC25</f>
        <v>0</v>
      </c>
      <c r="MD150" s="131">
        <f>'Mladí jazdci'!MD25</f>
        <v>0</v>
      </c>
      <c r="ME150" s="131">
        <f>'Mladí jazdci'!ME25</f>
        <v>0</v>
      </c>
    </row>
    <row r="151" spans="1:343" s="1" customFormat="1" ht="18" customHeight="1" x14ac:dyDescent="0.2">
      <c r="A151" s="12">
        <v>126</v>
      </c>
      <c r="B151" s="11" t="s">
        <v>248</v>
      </c>
      <c r="C151" s="1">
        <v>11678</v>
      </c>
      <c r="E151" s="4" t="s">
        <v>213</v>
      </c>
      <c r="F151" s="1">
        <v>8872</v>
      </c>
      <c r="G151" s="9" t="s">
        <v>225</v>
      </c>
      <c r="H151" s="4" t="s">
        <v>34</v>
      </c>
      <c r="I151" s="1">
        <f t="shared" si="11"/>
        <v>1</v>
      </c>
      <c r="J151" s="12">
        <f>Tabuľka3[[#This Row],[Stĺpec9]]</f>
        <v>1</v>
      </c>
      <c r="K151" s="131">
        <v>1</v>
      </c>
      <c r="L151" s="131"/>
      <c r="M151" s="131"/>
      <c r="N151" s="131"/>
      <c r="O151" s="131"/>
      <c r="P151" s="131"/>
      <c r="Q151" s="131"/>
      <c r="R151" s="136" t="s">
        <v>241</v>
      </c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</row>
    <row r="152" spans="1:343" s="1" customFormat="1" ht="18" customHeight="1" x14ac:dyDescent="0.2">
      <c r="A152" s="12">
        <v>126</v>
      </c>
      <c r="B152" s="37" t="s">
        <v>230</v>
      </c>
      <c r="C152" s="1">
        <v>7701</v>
      </c>
      <c r="D152" s="1">
        <v>2007</v>
      </c>
      <c r="E152" s="4" t="s">
        <v>263</v>
      </c>
      <c r="G152" s="9" t="s">
        <v>220</v>
      </c>
      <c r="H152" s="4" t="s">
        <v>34</v>
      </c>
      <c r="I152" s="1">
        <f t="shared" si="11"/>
        <v>1</v>
      </c>
      <c r="J152" s="12">
        <f>Tabuľka3[[#This Row],[Stĺpec9]]</f>
        <v>1</v>
      </c>
      <c r="K152" s="131">
        <f>Juniori!K30</f>
        <v>0</v>
      </c>
      <c r="L152" s="131">
        <f>Juniori!L30</f>
        <v>0</v>
      </c>
      <c r="M152" s="131">
        <f>Juniori!M30</f>
        <v>0</v>
      </c>
      <c r="N152" s="131">
        <f>Juniori!N30</f>
        <v>0</v>
      </c>
      <c r="O152" s="131">
        <f>Juniori!O30</f>
        <v>0</v>
      </c>
      <c r="P152" s="131">
        <f>Juniori!P30</f>
        <v>0</v>
      </c>
      <c r="Q152" s="131">
        <f>Juniori!Q30</f>
        <v>0</v>
      </c>
      <c r="R152" s="131">
        <f>Juniori!R30</f>
        <v>0</v>
      </c>
      <c r="S152" s="131">
        <f>Juniori!S30</f>
        <v>0</v>
      </c>
      <c r="T152" s="131">
        <f>Juniori!T30</f>
        <v>0</v>
      </c>
      <c r="U152" s="131">
        <f>Juniori!U30</f>
        <v>0</v>
      </c>
      <c r="V152" s="131">
        <f>Juniori!V30</f>
        <v>0</v>
      </c>
      <c r="W152" s="131">
        <f>Juniori!W30</f>
        <v>0</v>
      </c>
      <c r="X152" s="131">
        <f>Juniori!X30</f>
        <v>0</v>
      </c>
      <c r="Y152" s="131">
        <f>Juniori!Y30</f>
        <v>0</v>
      </c>
      <c r="Z152" s="131">
        <f>Juniori!Z30</f>
        <v>0</v>
      </c>
      <c r="AA152" s="131">
        <f>Juniori!AA30</f>
        <v>0</v>
      </c>
      <c r="AB152" s="131">
        <f>Juniori!AB30</f>
        <v>0</v>
      </c>
      <c r="AC152" s="131">
        <f>Juniori!AC30</f>
        <v>0</v>
      </c>
      <c r="AD152" s="131">
        <f>Juniori!AD30</f>
        <v>1</v>
      </c>
      <c r="AE152" s="131">
        <f>Juniori!AE30</f>
        <v>0</v>
      </c>
      <c r="AF152" s="131">
        <f>Juniori!AF30</f>
        <v>0</v>
      </c>
      <c r="AG152" s="131">
        <f>Juniori!AG30</f>
        <v>0</v>
      </c>
      <c r="AH152" s="131">
        <f>Juniori!AH30</f>
        <v>0</v>
      </c>
      <c r="AI152" s="131">
        <f>Juniori!AI30</f>
        <v>0</v>
      </c>
      <c r="AJ152" s="131">
        <f>Juniori!AJ30</f>
        <v>0</v>
      </c>
      <c r="AK152" s="131" t="str">
        <f>Juniori!AK30</f>
        <v>x</v>
      </c>
      <c r="AL152" s="131">
        <f>Juniori!AL30</f>
        <v>0</v>
      </c>
      <c r="AM152" s="131">
        <f>Juniori!AM30</f>
        <v>0</v>
      </c>
      <c r="AN152" s="131">
        <f>Juniori!AN30</f>
        <v>0</v>
      </c>
      <c r="AO152" s="131">
        <f>Juniori!AO30</f>
        <v>0</v>
      </c>
      <c r="AP152" s="131">
        <f>Juniori!AP30</f>
        <v>0</v>
      </c>
      <c r="AQ152" s="131">
        <f>Juniori!AQ30</f>
        <v>0</v>
      </c>
      <c r="AR152" s="131" t="str">
        <f>Juniori!AR30</f>
        <v>x</v>
      </c>
      <c r="AS152" s="131">
        <f>Juniori!AS30</f>
        <v>0</v>
      </c>
      <c r="AT152" s="131">
        <f>Juniori!AT30</f>
        <v>0</v>
      </c>
      <c r="AU152" s="131">
        <f>Juniori!AU30</f>
        <v>0</v>
      </c>
      <c r="AV152" s="131">
        <f>Juniori!AV30</f>
        <v>0</v>
      </c>
      <c r="AW152" s="131">
        <f>Juniori!AW30</f>
        <v>0</v>
      </c>
      <c r="AX152" s="131">
        <f>Juniori!AX30</f>
        <v>0</v>
      </c>
      <c r="AY152" s="131">
        <f>Juniori!AY30</f>
        <v>0</v>
      </c>
      <c r="AZ152" s="131">
        <f>Juniori!AZ30</f>
        <v>0</v>
      </c>
      <c r="BA152" s="131">
        <f>Juniori!BA30</f>
        <v>0</v>
      </c>
      <c r="BB152" s="131">
        <f>Juniori!BB30</f>
        <v>0</v>
      </c>
      <c r="BC152" s="131">
        <f>Juniori!BC30</f>
        <v>0</v>
      </c>
      <c r="BD152" s="131">
        <f>Juniori!BD30</f>
        <v>0</v>
      </c>
      <c r="BE152" s="131">
        <f>Juniori!BE30</f>
        <v>0</v>
      </c>
      <c r="BF152" s="131">
        <f>Juniori!BF30</f>
        <v>0</v>
      </c>
      <c r="BG152" s="131">
        <f>Juniori!BG30</f>
        <v>0</v>
      </c>
      <c r="BH152" s="131">
        <f>Juniori!BH30</f>
        <v>0</v>
      </c>
      <c r="BI152" s="131">
        <f>Juniori!BI30</f>
        <v>0</v>
      </c>
      <c r="BJ152" s="131">
        <f>Juniori!BJ30</f>
        <v>0</v>
      </c>
      <c r="BK152" s="131">
        <f>Juniori!BK30</f>
        <v>0</v>
      </c>
      <c r="BL152" s="131">
        <f>Juniori!BL30</f>
        <v>0</v>
      </c>
      <c r="BM152" s="131">
        <f>Juniori!BM30</f>
        <v>0</v>
      </c>
      <c r="BN152" s="131">
        <f>Juniori!BN30</f>
        <v>0</v>
      </c>
      <c r="BO152" s="131">
        <f>Juniori!BO30</f>
        <v>0</v>
      </c>
      <c r="BP152" s="131">
        <f>Juniori!BP30</f>
        <v>0</v>
      </c>
      <c r="BQ152" s="131">
        <f>Juniori!BQ30</f>
        <v>0</v>
      </c>
      <c r="BR152" s="131">
        <f>Juniori!BR30</f>
        <v>0</v>
      </c>
      <c r="BS152" s="131">
        <f>Juniori!BS30</f>
        <v>0</v>
      </c>
      <c r="BT152" s="131">
        <f>Juniori!BT30</f>
        <v>0</v>
      </c>
      <c r="BU152" s="131">
        <f>Juniori!BU30</f>
        <v>0</v>
      </c>
      <c r="BV152" s="131">
        <f>Juniori!BV30</f>
        <v>0</v>
      </c>
      <c r="BW152" s="131">
        <f>Juniori!BW30</f>
        <v>0</v>
      </c>
      <c r="BX152" s="131">
        <f>Juniori!BX30</f>
        <v>0</v>
      </c>
      <c r="BY152" s="131">
        <f>Juniori!BY30</f>
        <v>0</v>
      </c>
      <c r="BZ152" s="131">
        <f>Juniori!BZ30</f>
        <v>0</v>
      </c>
      <c r="CA152" s="131">
        <f>Juniori!CA30</f>
        <v>0</v>
      </c>
      <c r="CB152" s="131">
        <f>Juniori!CB30</f>
        <v>0</v>
      </c>
      <c r="CC152" s="131">
        <f>Juniori!CC30</f>
        <v>0</v>
      </c>
      <c r="CD152" s="131">
        <f>Juniori!CD30</f>
        <v>0</v>
      </c>
      <c r="CE152" s="131">
        <f>Juniori!CE30</f>
        <v>0</v>
      </c>
      <c r="CF152" s="131">
        <f>Juniori!CF30</f>
        <v>0</v>
      </c>
      <c r="CG152" s="131">
        <f>Juniori!CG30</f>
        <v>0</v>
      </c>
      <c r="CH152" s="131">
        <f>Juniori!CH30</f>
        <v>0</v>
      </c>
      <c r="CI152" s="131">
        <f>Juniori!CI30</f>
        <v>0</v>
      </c>
      <c r="CJ152" s="131">
        <f>Juniori!CJ30</f>
        <v>0</v>
      </c>
      <c r="CK152" s="131">
        <f>Juniori!CK30</f>
        <v>0</v>
      </c>
      <c r="CL152" s="131">
        <f>Juniori!CL30</f>
        <v>0</v>
      </c>
      <c r="CM152" s="131">
        <f>Juniori!CM30</f>
        <v>0</v>
      </c>
      <c r="CN152" s="131" t="str">
        <f>Juniori!CN30</f>
        <v>x</v>
      </c>
      <c r="CO152" s="131">
        <f>Juniori!CO30</f>
        <v>0</v>
      </c>
      <c r="CP152" s="131">
        <f>Juniori!CP30</f>
        <v>0</v>
      </c>
      <c r="CQ152" s="131">
        <f>Juniori!CQ30</f>
        <v>0</v>
      </c>
      <c r="CR152" s="131">
        <f>Juniori!CR30</f>
        <v>0</v>
      </c>
      <c r="CS152" s="131">
        <f>Juniori!CS30</f>
        <v>0</v>
      </c>
      <c r="CT152" s="131">
        <f>Juniori!CT30</f>
        <v>0</v>
      </c>
      <c r="CU152" s="131">
        <f>Juniori!CU30</f>
        <v>0</v>
      </c>
      <c r="CV152" s="131">
        <f>Juniori!CV30</f>
        <v>0</v>
      </c>
      <c r="CW152" s="131">
        <f>Juniori!CW30</f>
        <v>0</v>
      </c>
      <c r="CX152" s="131">
        <f>Juniori!CX30</f>
        <v>0</v>
      </c>
      <c r="CY152" s="131">
        <f>Juniori!CY30</f>
        <v>0</v>
      </c>
      <c r="CZ152" s="131">
        <f>Juniori!CZ30</f>
        <v>0</v>
      </c>
      <c r="DA152" s="131">
        <f>Juniori!DA30</f>
        <v>0</v>
      </c>
      <c r="DB152" s="131">
        <f>Juniori!DB30</f>
        <v>0</v>
      </c>
      <c r="DC152" s="131">
        <f>Juniori!DC30</f>
        <v>0</v>
      </c>
      <c r="DD152" s="131">
        <f>Juniori!DD30</f>
        <v>0</v>
      </c>
      <c r="DE152" s="131" t="str">
        <f>Juniori!DE30</f>
        <v>x</v>
      </c>
      <c r="DF152" s="131">
        <f>Juniori!DF30</f>
        <v>0</v>
      </c>
      <c r="DG152" s="131">
        <f>Juniori!DG30</f>
        <v>0</v>
      </c>
      <c r="DH152" s="131">
        <f>Juniori!DH30</f>
        <v>0</v>
      </c>
      <c r="DI152" s="131">
        <f>Juniori!DI30</f>
        <v>0</v>
      </c>
      <c r="DJ152" s="131">
        <f>Juniori!DJ30</f>
        <v>0</v>
      </c>
      <c r="DK152" s="131">
        <f>Juniori!DK30</f>
        <v>0</v>
      </c>
      <c r="DL152" s="131">
        <f>Juniori!DL30</f>
        <v>0</v>
      </c>
      <c r="DM152" s="131">
        <f>Juniori!DM30</f>
        <v>0</v>
      </c>
      <c r="DN152" s="131">
        <f>Juniori!DN30</f>
        <v>0</v>
      </c>
      <c r="DO152" s="131">
        <f>Juniori!DO30</f>
        <v>0</v>
      </c>
      <c r="DP152" s="131">
        <f>Juniori!DP30</f>
        <v>0</v>
      </c>
      <c r="DQ152" s="131">
        <f>Juniori!DQ30</f>
        <v>0</v>
      </c>
      <c r="DR152" s="131">
        <f>Juniori!DR30</f>
        <v>0</v>
      </c>
      <c r="DS152" s="131">
        <f>Juniori!DS30</f>
        <v>0</v>
      </c>
      <c r="DT152" s="131">
        <f>Juniori!DT30</f>
        <v>0</v>
      </c>
      <c r="DU152" s="131">
        <f>Juniori!DU30</f>
        <v>0</v>
      </c>
      <c r="DV152" s="131">
        <f>Juniori!DV30</f>
        <v>0</v>
      </c>
      <c r="DW152" s="131">
        <f>Juniori!DW30</f>
        <v>0</v>
      </c>
      <c r="DX152" s="131">
        <f>Juniori!DX30</f>
        <v>0</v>
      </c>
      <c r="DY152" s="131">
        <f>Juniori!DY30</f>
        <v>0</v>
      </c>
      <c r="DZ152" s="131">
        <f>Juniori!DZ30</f>
        <v>0</v>
      </c>
      <c r="EA152" s="131">
        <f>Juniori!EA30</f>
        <v>0</v>
      </c>
      <c r="EB152" s="131">
        <f>Juniori!EB30</f>
        <v>0</v>
      </c>
      <c r="EC152" s="131">
        <f>Juniori!EC30</f>
        <v>0</v>
      </c>
      <c r="ED152" s="131">
        <f>Juniori!ED30</f>
        <v>0</v>
      </c>
      <c r="EE152" s="131">
        <f>Juniori!EE30</f>
        <v>0</v>
      </c>
      <c r="EF152" s="131">
        <f>Juniori!EF30</f>
        <v>0</v>
      </c>
      <c r="EG152" s="131">
        <f>Juniori!EG30</f>
        <v>0</v>
      </c>
      <c r="EH152" s="131">
        <f>Juniori!EH30</f>
        <v>0</v>
      </c>
      <c r="EI152" s="131">
        <f>Juniori!EI30</f>
        <v>0</v>
      </c>
      <c r="EJ152" s="131">
        <f>Juniori!EJ30</f>
        <v>0</v>
      </c>
      <c r="EK152" s="131">
        <f>Juniori!EK30</f>
        <v>0</v>
      </c>
      <c r="EL152" s="131">
        <f>Juniori!EL30</f>
        <v>0</v>
      </c>
      <c r="EM152" s="131">
        <f>Juniori!EM30</f>
        <v>0</v>
      </c>
      <c r="EN152" s="131">
        <f>Juniori!EN30</f>
        <v>0</v>
      </c>
      <c r="EO152" s="131">
        <f>Juniori!EO30</f>
        <v>0</v>
      </c>
      <c r="EP152" s="131">
        <f>Juniori!EP30</f>
        <v>0</v>
      </c>
      <c r="EQ152" s="131">
        <f>Juniori!EQ30</f>
        <v>0</v>
      </c>
      <c r="ER152" s="131">
        <f>Juniori!ER30</f>
        <v>0</v>
      </c>
      <c r="ES152" s="131">
        <f>Juniori!ES30</f>
        <v>0</v>
      </c>
      <c r="ET152" s="131">
        <f>Juniori!ET30</f>
        <v>0</v>
      </c>
      <c r="EU152" s="131">
        <f>Juniori!EU30</f>
        <v>0</v>
      </c>
      <c r="EV152" s="131">
        <f>Juniori!EV30</f>
        <v>0</v>
      </c>
      <c r="EW152" s="131">
        <f>Juniori!EW30</f>
        <v>0</v>
      </c>
      <c r="EX152" s="131">
        <f>Juniori!EX30</f>
        <v>0</v>
      </c>
      <c r="EY152" s="131">
        <f>Juniori!EY30</f>
        <v>0</v>
      </c>
      <c r="EZ152" s="131">
        <f>Juniori!EZ30</f>
        <v>0</v>
      </c>
      <c r="FA152" s="131">
        <f>Juniori!FA30</f>
        <v>0</v>
      </c>
      <c r="FB152" s="131">
        <f>Juniori!FB30</f>
        <v>0</v>
      </c>
      <c r="FC152" s="131">
        <f>Juniori!FC30</f>
        <v>0</v>
      </c>
      <c r="FD152" s="131">
        <f>Juniori!FD30</f>
        <v>0</v>
      </c>
      <c r="FE152" s="131">
        <f>Juniori!FE30</f>
        <v>0</v>
      </c>
      <c r="FF152" s="131">
        <f>Juniori!FF30</f>
        <v>0</v>
      </c>
      <c r="FG152" s="131">
        <f>Juniori!FG30</f>
        <v>0</v>
      </c>
      <c r="FH152" s="131">
        <f>Juniori!FH30</f>
        <v>0</v>
      </c>
      <c r="FI152" s="131">
        <f>Juniori!FI30</f>
        <v>0</v>
      </c>
      <c r="FJ152" s="131">
        <f>Juniori!FJ30</f>
        <v>0</v>
      </c>
      <c r="FK152" s="131">
        <f>Juniori!FK30</f>
        <v>0</v>
      </c>
      <c r="FL152" s="131">
        <f>Juniori!FL30</f>
        <v>0</v>
      </c>
      <c r="FM152" s="131">
        <f>Juniori!FM30</f>
        <v>0</v>
      </c>
      <c r="FN152" s="131">
        <f>Juniori!FN30</f>
        <v>0</v>
      </c>
      <c r="FO152" s="131">
        <f>Juniori!FO30</f>
        <v>0</v>
      </c>
      <c r="FP152" s="131">
        <f>Juniori!FP30</f>
        <v>0</v>
      </c>
      <c r="FQ152" s="131">
        <f>Juniori!FQ30</f>
        <v>0</v>
      </c>
      <c r="FR152" s="131">
        <f>Juniori!FR30</f>
        <v>0</v>
      </c>
      <c r="FS152" s="131">
        <f>Juniori!FS30</f>
        <v>0</v>
      </c>
      <c r="FT152" s="131">
        <f>Juniori!FT30</f>
        <v>0</v>
      </c>
      <c r="FU152" s="131">
        <f>Juniori!FU30</f>
        <v>0</v>
      </c>
      <c r="FV152" s="131">
        <f>Juniori!FV30</f>
        <v>0</v>
      </c>
      <c r="FW152" s="131">
        <f>Juniori!FW30</f>
        <v>0</v>
      </c>
      <c r="FX152" s="131">
        <f>Juniori!FX30</f>
        <v>0</v>
      </c>
      <c r="FY152" s="131">
        <f>Juniori!FY30</f>
        <v>0</v>
      </c>
      <c r="FZ152" s="131">
        <f>Juniori!FZ30</f>
        <v>0</v>
      </c>
      <c r="GA152" s="131">
        <f>Juniori!GA30</f>
        <v>0</v>
      </c>
      <c r="GB152" s="131">
        <f>Juniori!GB30</f>
        <v>0</v>
      </c>
      <c r="GC152" s="131">
        <f>Juniori!GC30</f>
        <v>0</v>
      </c>
      <c r="GD152" s="131">
        <f>Juniori!GD30</f>
        <v>0</v>
      </c>
      <c r="GE152" s="131">
        <f>Juniori!GE30</f>
        <v>0</v>
      </c>
      <c r="GF152" s="131">
        <f>Juniori!GF30</f>
        <v>0</v>
      </c>
      <c r="GG152" s="131">
        <f>Juniori!GG30</f>
        <v>0</v>
      </c>
      <c r="GH152" s="131">
        <f>Juniori!GH30</f>
        <v>0</v>
      </c>
      <c r="GI152" s="131">
        <f>Juniori!GI30</f>
        <v>0</v>
      </c>
      <c r="GJ152" s="131">
        <f>Juniori!GJ30</f>
        <v>0</v>
      </c>
      <c r="GK152" s="131">
        <f>Juniori!GK30</f>
        <v>0</v>
      </c>
      <c r="GL152" s="131">
        <f>Juniori!GL30</f>
        <v>0</v>
      </c>
      <c r="GM152" s="131">
        <f>Juniori!GM30</f>
        <v>0</v>
      </c>
      <c r="GN152" s="131">
        <f>Juniori!GN30</f>
        <v>0</v>
      </c>
      <c r="GO152" s="131">
        <f>Juniori!GO30</f>
        <v>0</v>
      </c>
      <c r="GP152" s="131">
        <f>Juniori!GP30</f>
        <v>0</v>
      </c>
      <c r="GQ152" s="131">
        <f>Juniori!GQ30</f>
        <v>0</v>
      </c>
      <c r="GR152" s="131">
        <f>Juniori!GR30</f>
        <v>0</v>
      </c>
      <c r="GS152" s="131">
        <f>Juniori!GS30</f>
        <v>0</v>
      </c>
      <c r="GT152" s="131">
        <f>Juniori!GT30</f>
        <v>0</v>
      </c>
      <c r="GU152" s="131">
        <f>Juniori!GU30</f>
        <v>0</v>
      </c>
      <c r="GV152" s="131">
        <f>Juniori!GV30</f>
        <v>0</v>
      </c>
      <c r="GW152" s="131">
        <f>Juniori!GW30</f>
        <v>0</v>
      </c>
      <c r="GX152" s="131">
        <f>Juniori!GX30</f>
        <v>0</v>
      </c>
      <c r="GY152" s="131">
        <f>Juniori!GY30</f>
        <v>0</v>
      </c>
      <c r="GZ152" s="131">
        <f>Juniori!GZ30</f>
        <v>0</v>
      </c>
      <c r="HA152" s="131">
        <f>Juniori!HA30</f>
        <v>0</v>
      </c>
      <c r="HB152" s="131">
        <f>Juniori!HB30</f>
        <v>0</v>
      </c>
      <c r="HC152" s="131">
        <f>Juniori!HC30</f>
        <v>0</v>
      </c>
      <c r="HD152" s="131">
        <f>Juniori!HD30</f>
        <v>0</v>
      </c>
      <c r="HE152" s="131">
        <f>Juniori!HE30</f>
        <v>0</v>
      </c>
      <c r="HF152" s="131">
        <f>Juniori!HF30</f>
        <v>0</v>
      </c>
      <c r="HG152" s="131">
        <f>Juniori!HG30</f>
        <v>0</v>
      </c>
      <c r="HH152" s="131">
        <f>Juniori!HH30</f>
        <v>0</v>
      </c>
      <c r="HI152" s="131">
        <f>Juniori!HI30</f>
        <v>0</v>
      </c>
      <c r="HJ152" s="131">
        <f>Juniori!HJ30</f>
        <v>0</v>
      </c>
      <c r="HK152" s="131">
        <f>Juniori!HK30</f>
        <v>0</v>
      </c>
      <c r="HL152" s="131">
        <f>Juniori!HL30</f>
        <v>0</v>
      </c>
      <c r="HM152" s="131">
        <f>Juniori!HM30</f>
        <v>0</v>
      </c>
      <c r="HN152" s="131">
        <f>Juniori!HN30</f>
        <v>0</v>
      </c>
      <c r="HO152" s="131">
        <f>Juniori!HO30</f>
        <v>0</v>
      </c>
      <c r="HP152" s="131">
        <f>Juniori!HP30</f>
        <v>0</v>
      </c>
      <c r="HQ152" s="131">
        <f>Juniori!HQ30</f>
        <v>0</v>
      </c>
      <c r="HR152" s="131">
        <f>Juniori!HR30</f>
        <v>0</v>
      </c>
      <c r="HS152" s="131">
        <f>Juniori!HS30</f>
        <v>0</v>
      </c>
      <c r="HT152" s="131">
        <f>Juniori!HT30</f>
        <v>0</v>
      </c>
      <c r="HU152" s="131">
        <f>Juniori!HU30</f>
        <v>0</v>
      </c>
      <c r="HV152" s="131">
        <f>Juniori!HV30</f>
        <v>0</v>
      </c>
      <c r="HW152" s="131">
        <f>Juniori!HW30</f>
        <v>0</v>
      </c>
      <c r="HX152" s="131">
        <f>Juniori!HX30</f>
        <v>0</v>
      </c>
      <c r="HY152" s="131">
        <f>Juniori!HY30</f>
        <v>0</v>
      </c>
      <c r="HZ152" s="131">
        <f>Juniori!HZ30</f>
        <v>0</v>
      </c>
      <c r="IA152" s="131">
        <f>Juniori!IA30</f>
        <v>0</v>
      </c>
      <c r="IB152" s="131">
        <f>Juniori!IB30</f>
        <v>0</v>
      </c>
      <c r="IC152" s="131">
        <f>Juniori!IC30</f>
        <v>0</v>
      </c>
      <c r="ID152" s="131">
        <f>Juniori!ID30</f>
        <v>0</v>
      </c>
      <c r="IE152" s="131">
        <f>Juniori!IE30</f>
        <v>0</v>
      </c>
      <c r="IF152" s="131">
        <f>Juniori!IF30</f>
        <v>0</v>
      </c>
      <c r="IG152" s="131">
        <f>Juniori!IG30</f>
        <v>0</v>
      </c>
      <c r="IH152" s="131">
        <f>Juniori!IH30</f>
        <v>0</v>
      </c>
      <c r="II152" s="131">
        <f>Juniori!II30</f>
        <v>0</v>
      </c>
      <c r="IJ152" s="131">
        <f>Juniori!IJ30</f>
        <v>0</v>
      </c>
      <c r="IK152" s="131">
        <f>Juniori!IK30</f>
        <v>0</v>
      </c>
      <c r="IL152" s="131">
        <f>Juniori!IL30</f>
        <v>0</v>
      </c>
      <c r="IM152" s="131">
        <f>Juniori!IM30</f>
        <v>0</v>
      </c>
      <c r="IN152" s="131">
        <f>Juniori!IN30</f>
        <v>0</v>
      </c>
      <c r="IO152" s="131">
        <f>Juniori!IO30</f>
        <v>0</v>
      </c>
      <c r="IP152" s="131">
        <f>Juniori!IP30</f>
        <v>0</v>
      </c>
      <c r="IQ152" s="131">
        <f>Juniori!IQ30</f>
        <v>0</v>
      </c>
      <c r="IR152" s="131">
        <f>Juniori!IR30</f>
        <v>0</v>
      </c>
      <c r="IS152" s="131">
        <f>Juniori!IS30</f>
        <v>0</v>
      </c>
      <c r="IT152" s="131">
        <f>Juniori!IT30</f>
        <v>0</v>
      </c>
      <c r="IU152" s="131">
        <f>Juniori!IU30</f>
        <v>0</v>
      </c>
      <c r="IV152" s="131">
        <f>Juniori!IV30</f>
        <v>0</v>
      </c>
      <c r="IW152" s="131">
        <f>Juniori!IW30</f>
        <v>0</v>
      </c>
      <c r="IX152" s="131">
        <f>Juniori!IX30</f>
        <v>0</v>
      </c>
      <c r="IY152" s="131">
        <f>Juniori!IY30</f>
        <v>0</v>
      </c>
      <c r="IZ152" s="131">
        <f>Juniori!IZ30</f>
        <v>0</v>
      </c>
      <c r="JA152" s="131">
        <f>Juniori!JA30</f>
        <v>0</v>
      </c>
      <c r="JB152" s="131">
        <f>Juniori!JB30</f>
        <v>0</v>
      </c>
      <c r="JC152" s="131">
        <f>Juniori!JC30</f>
        <v>0</v>
      </c>
      <c r="JD152" s="131">
        <f>Juniori!JD30</f>
        <v>0</v>
      </c>
      <c r="JE152" s="131">
        <f>Juniori!JE30</f>
        <v>0</v>
      </c>
      <c r="JF152" s="131">
        <f>Juniori!JF30</f>
        <v>0</v>
      </c>
      <c r="JG152" s="131">
        <f>Juniori!JG30</f>
        <v>0</v>
      </c>
      <c r="JH152" s="131">
        <f>Juniori!JH30</f>
        <v>0</v>
      </c>
      <c r="JI152" s="131">
        <f>Juniori!JI30</f>
        <v>0</v>
      </c>
      <c r="JJ152" s="131">
        <f>Juniori!JJ30</f>
        <v>0</v>
      </c>
      <c r="JK152" s="131">
        <f>Juniori!JK30</f>
        <v>0</v>
      </c>
      <c r="JL152" s="131">
        <f>Juniori!JL30</f>
        <v>0</v>
      </c>
      <c r="JM152" s="131">
        <f>Juniori!JM30</f>
        <v>0</v>
      </c>
      <c r="JN152" s="131" t="str">
        <f>Juniori!JN30</f>
        <v>x</v>
      </c>
      <c r="JO152" s="131">
        <f>Juniori!JO30</f>
        <v>0</v>
      </c>
      <c r="JP152" s="131">
        <f>Juniori!JP30</f>
        <v>0</v>
      </c>
      <c r="JQ152" s="131">
        <f>Juniori!JQ30</f>
        <v>0</v>
      </c>
      <c r="JR152" s="131">
        <f>Juniori!JR30</f>
        <v>0</v>
      </c>
      <c r="JS152" s="131">
        <f>Juniori!JS30</f>
        <v>0</v>
      </c>
      <c r="JT152" s="131">
        <f>Juniori!JT30</f>
        <v>0</v>
      </c>
      <c r="JU152" s="131">
        <f>Juniori!JU30</f>
        <v>0</v>
      </c>
      <c r="JV152" s="131">
        <f>Juniori!JV30</f>
        <v>0</v>
      </c>
      <c r="JW152" s="131">
        <f>Juniori!JW30</f>
        <v>0</v>
      </c>
      <c r="JX152" s="131">
        <f>Juniori!JX30</f>
        <v>0</v>
      </c>
      <c r="JY152" s="131">
        <f>Juniori!JY30</f>
        <v>0</v>
      </c>
      <c r="JZ152" s="131">
        <f>Juniori!JZ30</f>
        <v>0</v>
      </c>
      <c r="KA152" s="131">
        <f>Juniori!KA30</f>
        <v>0</v>
      </c>
      <c r="KB152" s="131">
        <f>Juniori!KB30</f>
        <v>0</v>
      </c>
      <c r="KC152" s="131">
        <f>Juniori!KC30</f>
        <v>0</v>
      </c>
      <c r="KD152" s="131">
        <f>Juniori!KD30</f>
        <v>0</v>
      </c>
      <c r="KE152" s="131">
        <f>Juniori!KE30</f>
        <v>0</v>
      </c>
      <c r="KF152" s="131">
        <f>Juniori!KF30</f>
        <v>0</v>
      </c>
      <c r="KG152" s="131">
        <f>Juniori!KG30</f>
        <v>0</v>
      </c>
      <c r="KH152" s="131">
        <f>Juniori!KH30</f>
        <v>0</v>
      </c>
      <c r="KI152" s="131">
        <f>Juniori!KI30</f>
        <v>0</v>
      </c>
      <c r="KJ152" s="131">
        <f>Juniori!KJ30</f>
        <v>0</v>
      </c>
      <c r="KK152" s="131">
        <f>Juniori!KK30</f>
        <v>0</v>
      </c>
      <c r="KL152" s="131">
        <f>Juniori!KL30</f>
        <v>0</v>
      </c>
      <c r="KM152" s="131">
        <f>Juniori!KM30</f>
        <v>0</v>
      </c>
      <c r="KN152" s="131">
        <f>Juniori!KN30</f>
        <v>0</v>
      </c>
      <c r="KO152" s="131">
        <f>Juniori!KO30</f>
        <v>0</v>
      </c>
      <c r="KP152" s="131">
        <f>Juniori!KP30</f>
        <v>0</v>
      </c>
      <c r="KQ152" s="131">
        <f>Juniori!KQ30</f>
        <v>0</v>
      </c>
      <c r="KR152" s="131">
        <f>Juniori!KR30</f>
        <v>0</v>
      </c>
      <c r="KS152" s="131">
        <f>Juniori!KS30</f>
        <v>0</v>
      </c>
      <c r="KT152" s="131">
        <f>Juniori!KT30</f>
        <v>0</v>
      </c>
      <c r="KU152" s="131">
        <f>Juniori!KU30</f>
        <v>0</v>
      </c>
      <c r="KV152" s="131">
        <f>Juniori!KV30</f>
        <v>0</v>
      </c>
      <c r="KW152" s="131">
        <f>Juniori!KW30</f>
        <v>0</v>
      </c>
      <c r="KX152" s="131">
        <f>Juniori!KX30</f>
        <v>0</v>
      </c>
      <c r="KY152" s="131">
        <f>Juniori!KY30</f>
        <v>0</v>
      </c>
      <c r="KZ152" s="131">
        <f>Juniori!KZ30</f>
        <v>0</v>
      </c>
      <c r="LA152" s="131">
        <f>Juniori!LA30</f>
        <v>0</v>
      </c>
      <c r="LB152" s="131">
        <f>Juniori!LB30</f>
        <v>0</v>
      </c>
      <c r="LC152" s="131">
        <f>Juniori!LC30</f>
        <v>0</v>
      </c>
      <c r="LD152" s="131">
        <f>Juniori!LD30</f>
        <v>0</v>
      </c>
      <c r="LE152" s="131">
        <f>Juniori!LE30</f>
        <v>0</v>
      </c>
      <c r="LF152" s="131">
        <f>Juniori!LF30</f>
        <v>0</v>
      </c>
      <c r="LG152" s="131">
        <f>Juniori!LG30</f>
        <v>0</v>
      </c>
      <c r="LH152" s="131">
        <f>Juniori!LH30</f>
        <v>0</v>
      </c>
      <c r="LI152" s="131">
        <f>Juniori!LI30</f>
        <v>0</v>
      </c>
      <c r="LJ152" s="131">
        <f>Juniori!LJ30</f>
        <v>0</v>
      </c>
      <c r="LK152" s="131">
        <f>Juniori!LK30</f>
        <v>0</v>
      </c>
      <c r="LL152" s="131">
        <f>Juniori!LL30</f>
        <v>0</v>
      </c>
      <c r="LM152" s="131">
        <f>Juniori!LM30</f>
        <v>0</v>
      </c>
      <c r="LN152" s="131">
        <f>Juniori!LN30</f>
        <v>0</v>
      </c>
      <c r="LO152" s="131">
        <f>Juniori!LO30</f>
        <v>0</v>
      </c>
      <c r="LP152" s="131">
        <f>Juniori!LP30</f>
        <v>0</v>
      </c>
      <c r="LQ152" s="131">
        <f>Juniori!LQ30</f>
        <v>0</v>
      </c>
      <c r="LR152" s="131">
        <f>Juniori!LR30</f>
        <v>0</v>
      </c>
      <c r="LS152" s="131">
        <f>Juniori!LS30</f>
        <v>0</v>
      </c>
      <c r="LT152" s="131">
        <f>Juniori!LT30</f>
        <v>0</v>
      </c>
      <c r="LU152" s="131">
        <f>Juniori!LU30</f>
        <v>0</v>
      </c>
      <c r="LV152" s="131">
        <f>Juniori!LV30</f>
        <v>0</v>
      </c>
      <c r="LW152" s="131">
        <f>Juniori!LW30</f>
        <v>0</v>
      </c>
      <c r="LX152" s="131">
        <f>Juniori!LX30</f>
        <v>0</v>
      </c>
      <c r="LY152" s="131">
        <f>Juniori!LY30</f>
        <v>0</v>
      </c>
      <c r="LZ152" s="131">
        <f>Juniori!LZ30</f>
        <v>0</v>
      </c>
      <c r="MA152" s="131">
        <f>Juniori!MA30</f>
        <v>0</v>
      </c>
      <c r="MB152" s="131">
        <f>Juniori!MB30</f>
        <v>0</v>
      </c>
      <c r="MC152" s="131">
        <f>Juniori!MC30</f>
        <v>0</v>
      </c>
      <c r="MD152" s="131">
        <f>Juniori!MD30</f>
        <v>0</v>
      </c>
      <c r="ME152" s="131">
        <f>Juniori!ME30</f>
        <v>0</v>
      </c>
    </row>
    <row r="153" spans="1:343" s="1" customFormat="1" ht="18" customHeight="1" x14ac:dyDescent="0.2">
      <c r="A153" s="12">
        <v>126</v>
      </c>
      <c r="B153" s="11" t="s">
        <v>332</v>
      </c>
      <c r="C153" s="1">
        <v>11847</v>
      </c>
      <c r="E153" s="4" t="s">
        <v>213</v>
      </c>
      <c r="F153" s="1">
        <v>8872</v>
      </c>
      <c r="G153" s="9" t="s">
        <v>225</v>
      </c>
      <c r="H153" s="4" t="s">
        <v>34</v>
      </c>
      <c r="I153" s="1">
        <f t="shared" si="11"/>
        <v>1</v>
      </c>
      <c r="J153" s="12">
        <f>Tabuľka3[[#This Row],[Stĺpec9]]</f>
        <v>1</v>
      </c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6"/>
      <c r="AP153" s="131"/>
      <c r="AQ153" s="131">
        <v>1</v>
      </c>
      <c r="AR153" s="131"/>
      <c r="AS153" s="131"/>
      <c r="AT153" s="131"/>
      <c r="AU153" s="131"/>
      <c r="AV153" s="131"/>
      <c r="AW153" s="131"/>
      <c r="AX153" s="131"/>
      <c r="AY153" s="136" t="s">
        <v>241</v>
      </c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</row>
    <row r="154" spans="1:343" s="1" customFormat="1" ht="18" customHeight="1" x14ac:dyDescent="0.2">
      <c r="A154" s="12">
        <v>126</v>
      </c>
      <c r="B154" s="11" t="s">
        <v>505</v>
      </c>
      <c r="C154" s="1">
        <v>11656</v>
      </c>
      <c r="D154" s="1">
        <v>2015</v>
      </c>
      <c r="E154" s="4" t="s">
        <v>504</v>
      </c>
      <c r="F154" s="1">
        <v>8545</v>
      </c>
      <c r="G154" s="9" t="s">
        <v>220</v>
      </c>
      <c r="H154" s="4" t="s">
        <v>171</v>
      </c>
      <c r="I154" s="1">
        <f t="shared" si="11"/>
        <v>1</v>
      </c>
      <c r="J154" s="12">
        <f>Tabuľka3[[#This Row],[Stĺpec9]]</f>
        <v>1</v>
      </c>
      <c r="K154" s="131">
        <f>Juniori!K44</f>
        <v>0</v>
      </c>
      <c r="L154" s="131">
        <f>Juniori!L44</f>
        <v>0</v>
      </c>
      <c r="M154" s="131">
        <f>Juniori!M44</f>
        <v>0</v>
      </c>
      <c r="N154" s="131">
        <f>Juniori!N44</f>
        <v>0</v>
      </c>
      <c r="O154" s="131">
        <f>Juniori!O44</f>
        <v>0</v>
      </c>
      <c r="P154" s="131">
        <f>Juniori!P44</f>
        <v>0</v>
      </c>
      <c r="Q154" s="131">
        <f>Juniori!Q44</f>
        <v>0</v>
      </c>
      <c r="R154" s="131">
        <f>Juniori!R44</f>
        <v>0</v>
      </c>
      <c r="S154" s="131">
        <f>Juniori!S44</f>
        <v>0</v>
      </c>
      <c r="T154" s="131">
        <f>Juniori!T44</f>
        <v>0</v>
      </c>
      <c r="U154" s="131">
        <f>Juniori!U44</f>
        <v>0</v>
      </c>
      <c r="V154" s="131">
        <f>Juniori!V44</f>
        <v>0</v>
      </c>
      <c r="W154" s="131">
        <f>Juniori!W44</f>
        <v>0</v>
      </c>
      <c r="X154" s="131">
        <f>Juniori!X44</f>
        <v>0</v>
      </c>
      <c r="Y154" s="131">
        <f>Juniori!Y44</f>
        <v>0</v>
      </c>
      <c r="Z154" s="131">
        <f>Juniori!Z44</f>
        <v>0</v>
      </c>
      <c r="AA154" s="131">
        <f>Juniori!AA44</f>
        <v>0</v>
      </c>
      <c r="AB154" s="131">
        <f>Juniori!AB44</f>
        <v>0</v>
      </c>
      <c r="AC154" s="131">
        <f>Juniori!AC44</f>
        <v>0</v>
      </c>
      <c r="AD154" s="131">
        <f>Juniori!AD44</f>
        <v>0</v>
      </c>
      <c r="AE154" s="131">
        <f>Juniori!AE44</f>
        <v>0</v>
      </c>
      <c r="AF154" s="131">
        <f>Juniori!AF44</f>
        <v>0</v>
      </c>
      <c r="AG154" s="131">
        <f>Juniori!AG44</f>
        <v>0</v>
      </c>
      <c r="AH154" s="131">
        <f>Juniori!AH44</f>
        <v>0</v>
      </c>
      <c r="AI154" s="131">
        <f>Juniori!AI44</f>
        <v>0</v>
      </c>
      <c r="AJ154" s="131">
        <f>Juniori!AJ44</f>
        <v>0</v>
      </c>
      <c r="AK154" s="131">
        <f>Juniori!AK44</f>
        <v>0</v>
      </c>
      <c r="AL154" s="131">
        <f>Juniori!AL44</f>
        <v>0</v>
      </c>
      <c r="AM154" s="131">
        <f>Juniori!AM44</f>
        <v>0</v>
      </c>
      <c r="AN154" s="131">
        <f>Juniori!AN44</f>
        <v>0</v>
      </c>
      <c r="AO154" s="131">
        <f>Juniori!AO44</f>
        <v>0</v>
      </c>
      <c r="AP154" s="131">
        <f>Juniori!AP44</f>
        <v>0</v>
      </c>
      <c r="AQ154" s="131">
        <f>Juniori!AQ44</f>
        <v>0</v>
      </c>
      <c r="AR154" s="131">
        <f>Juniori!AR44</f>
        <v>0</v>
      </c>
      <c r="AS154" s="131">
        <f>Juniori!AS44</f>
        <v>0</v>
      </c>
      <c r="AT154" s="131">
        <f>Juniori!AT44</f>
        <v>0</v>
      </c>
      <c r="AU154" s="131">
        <f>Juniori!AU44</f>
        <v>0</v>
      </c>
      <c r="AV154" s="131">
        <f>Juniori!AV44</f>
        <v>0</v>
      </c>
      <c r="AW154" s="131">
        <f>Juniori!AW44</f>
        <v>0</v>
      </c>
      <c r="AX154" s="131">
        <f>Juniori!AX44</f>
        <v>0</v>
      </c>
      <c r="AY154" s="131">
        <f>Juniori!AY44</f>
        <v>0</v>
      </c>
      <c r="AZ154" s="131">
        <f>Juniori!AZ44</f>
        <v>0</v>
      </c>
      <c r="BA154" s="131">
        <f>Juniori!BA44</f>
        <v>0</v>
      </c>
      <c r="BB154" s="131">
        <f>Juniori!BB44</f>
        <v>0</v>
      </c>
      <c r="BC154" s="131">
        <f>Juniori!BC44</f>
        <v>0</v>
      </c>
      <c r="BD154" s="131">
        <f>Juniori!BD44</f>
        <v>0</v>
      </c>
      <c r="BE154" s="131">
        <f>Juniori!BE44</f>
        <v>0</v>
      </c>
      <c r="BF154" s="131">
        <f>Juniori!BF44</f>
        <v>0</v>
      </c>
      <c r="BG154" s="131">
        <f>Juniori!BG44</f>
        <v>0</v>
      </c>
      <c r="BH154" s="131">
        <f>Juniori!BH44</f>
        <v>0</v>
      </c>
      <c r="BI154" s="131">
        <f>Juniori!BI44</f>
        <v>0</v>
      </c>
      <c r="BJ154" s="131">
        <f>Juniori!BJ44</f>
        <v>0</v>
      </c>
      <c r="BK154" s="131">
        <f>Juniori!BK44</f>
        <v>0</v>
      </c>
      <c r="BL154" s="131">
        <f>Juniori!BL44</f>
        <v>0</v>
      </c>
      <c r="BM154" s="131">
        <f>Juniori!BM44</f>
        <v>0</v>
      </c>
      <c r="BN154" s="131">
        <f>Juniori!BN44</f>
        <v>0</v>
      </c>
      <c r="BO154" s="131">
        <f>Juniori!BO44</f>
        <v>0</v>
      </c>
      <c r="BP154" s="131">
        <f>Juniori!BP44</f>
        <v>0</v>
      </c>
      <c r="BQ154" s="131">
        <f>Juniori!BQ44</f>
        <v>0</v>
      </c>
      <c r="BR154" s="131">
        <f>Juniori!BR44</f>
        <v>0</v>
      </c>
      <c r="BS154" s="131">
        <f>Juniori!BS44</f>
        <v>0</v>
      </c>
      <c r="BT154" s="131">
        <f>Juniori!BT44</f>
        <v>0</v>
      </c>
      <c r="BU154" s="131">
        <f>Juniori!BU44</f>
        <v>0</v>
      </c>
      <c r="BV154" s="131">
        <f>Juniori!BV44</f>
        <v>0</v>
      </c>
      <c r="BW154" s="131">
        <f>Juniori!BW44</f>
        <v>0</v>
      </c>
      <c r="BX154" s="131">
        <f>Juniori!BX44</f>
        <v>0</v>
      </c>
      <c r="BY154" s="131">
        <f>Juniori!BY44</f>
        <v>0</v>
      </c>
      <c r="BZ154" s="131">
        <f>Juniori!BZ44</f>
        <v>0</v>
      </c>
      <c r="CA154" s="131">
        <f>Juniori!CA44</f>
        <v>0</v>
      </c>
      <c r="CB154" s="131">
        <f>Juniori!CB44</f>
        <v>0</v>
      </c>
      <c r="CC154" s="131">
        <f>Juniori!CC44</f>
        <v>0</v>
      </c>
      <c r="CD154" s="131">
        <f>Juniori!CD44</f>
        <v>0</v>
      </c>
      <c r="CE154" s="131">
        <f>Juniori!CE44</f>
        <v>0</v>
      </c>
      <c r="CF154" s="131">
        <f>Juniori!CF44</f>
        <v>0</v>
      </c>
      <c r="CG154" s="131">
        <f>Juniori!CG44</f>
        <v>0</v>
      </c>
      <c r="CH154" s="131">
        <f>Juniori!CH44</f>
        <v>0</v>
      </c>
      <c r="CI154" s="131">
        <f>Juniori!CI44</f>
        <v>0</v>
      </c>
      <c r="CJ154" s="131">
        <f>Juniori!CJ44</f>
        <v>0</v>
      </c>
      <c r="CK154" s="131">
        <f>Juniori!CK44</f>
        <v>0</v>
      </c>
      <c r="CL154" s="131">
        <f>Juniori!CL44</f>
        <v>0</v>
      </c>
      <c r="CM154" s="131">
        <f>Juniori!CM44</f>
        <v>0</v>
      </c>
      <c r="CN154" s="131">
        <f>Juniori!CN44</f>
        <v>0</v>
      </c>
      <c r="CO154" s="131">
        <f>Juniori!CO44</f>
        <v>0</v>
      </c>
      <c r="CP154" s="131">
        <f>Juniori!CP44</f>
        <v>0</v>
      </c>
      <c r="CQ154" s="131">
        <f>Juniori!CQ44</f>
        <v>0</v>
      </c>
      <c r="CR154" s="131">
        <f>Juniori!CR44</f>
        <v>0</v>
      </c>
      <c r="CS154" s="131">
        <f>Juniori!CS44</f>
        <v>0</v>
      </c>
      <c r="CT154" s="131">
        <f>Juniori!CT44</f>
        <v>0</v>
      </c>
      <c r="CU154" s="131">
        <f>Juniori!CU44</f>
        <v>0</v>
      </c>
      <c r="CV154" s="131">
        <f>Juniori!CV44</f>
        <v>0</v>
      </c>
      <c r="CW154" s="131">
        <f>Juniori!CW44</f>
        <v>0</v>
      </c>
      <c r="CX154" s="131">
        <f>Juniori!CX44</f>
        <v>0</v>
      </c>
      <c r="CY154" s="131">
        <f>Juniori!CY44</f>
        <v>0</v>
      </c>
      <c r="CZ154" s="131">
        <f>Juniori!CZ44</f>
        <v>0</v>
      </c>
      <c r="DA154" s="131">
        <f>Juniori!DA44</f>
        <v>0</v>
      </c>
      <c r="DB154" s="131">
        <f>Juniori!DB44</f>
        <v>0</v>
      </c>
      <c r="DC154" s="131">
        <f>Juniori!DC44</f>
        <v>0</v>
      </c>
      <c r="DD154" s="131">
        <f>Juniori!DD44</f>
        <v>0</v>
      </c>
      <c r="DE154" s="131">
        <f>Juniori!DE44</f>
        <v>0</v>
      </c>
      <c r="DF154" s="131">
        <f>Juniori!DF44</f>
        <v>0</v>
      </c>
      <c r="DG154" s="131">
        <f>Juniori!DG44</f>
        <v>0</v>
      </c>
      <c r="DH154" s="131">
        <f>Juniori!DH44</f>
        <v>0</v>
      </c>
      <c r="DI154" s="131">
        <f>Juniori!DI44</f>
        <v>0</v>
      </c>
      <c r="DJ154" s="131">
        <f>Juniori!DJ44</f>
        <v>0</v>
      </c>
      <c r="DK154" s="131">
        <f>Juniori!DK44</f>
        <v>0</v>
      </c>
      <c r="DL154" s="131">
        <f>Juniori!DL44</f>
        <v>0</v>
      </c>
      <c r="DM154" s="131">
        <f>Juniori!DM44</f>
        <v>0</v>
      </c>
      <c r="DN154" s="131">
        <f>Juniori!DN44</f>
        <v>0</v>
      </c>
      <c r="DO154" s="131">
        <f>Juniori!DO44</f>
        <v>0</v>
      </c>
      <c r="DP154" s="131">
        <f>Juniori!DP44</f>
        <v>0</v>
      </c>
      <c r="DQ154" s="131">
        <f>Juniori!DQ44</f>
        <v>0</v>
      </c>
      <c r="DR154" s="131">
        <f>Juniori!DR44</f>
        <v>0</v>
      </c>
      <c r="DS154" s="131">
        <f>Juniori!DS44</f>
        <v>0</v>
      </c>
      <c r="DT154" s="131">
        <f>Juniori!DT44</f>
        <v>0</v>
      </c>
      <c r="DU154" s="131">
        <f>Juniori!DU44</f>
        <v>0</v>
      </c>
      <c r="DV154" s="131">
        <f>Juniori!DV44</f>
        <v>0</v>
      </c>
      <c r="DW154" s="131">
        <f>Juniori!DW44</f>
        <v>0</v>
      </c>
      <c r="DX154" s="131">
        <f>Juniori!DX44</f>
        <v>0</v>
      </c>
      <c r="DY154" s="131">
        <f>Juniori!DY44</f>
        <v>0</v>
      </c>
      <c r="DZ154" s="131">
        <f>Juniori!DZ44</f>
        <v>0</v>
      </c>
      <c r="EA154" s="131">
        <f>Juniori!EA44</f>
        <v>0</v>
      </c>
      <c r="EB154" s="131">
        <f>Juniori!EB44</f>
        <v>0</v>
      </c>
      <c r="EC154" s="131">
        <f>Juniori!EC44</f>
        <v>0</v>
      </c>
      <c r="ED154" s="131">
        <f>Juniori!ED44</f>
        <v>0</v>
      </c>
      <c r="EE154" s="131">
        <f>Juniori!EE44</f>
        <v>0</v>
      </c>
      <c r="EF154" s="131">
        <f>Juniori!EF44</f>
        <v>0</v>
      </c>
      <c r="EG154" s="131">
        <f>Juniori!EG44</f>
        <v>0</v>
      </c>
      <c r="EH154" s="131">
        <f>Juniori!EH44</f>
        <v>0</v>
      </c>
      <c r="EI154" s="131">
        <f>Juniori!EI44</f>
        <v>0</v>
      </c>
      <c r="EJ154" s="131">
        <f>Juniori!EJ44</f>
        <v>0</v>
      </c>
      <c r="EK154" s="131">
        <f>Juniori!EK44</f>
        <v>0</v>
      </c>
      <c r="EL154" s="131">
        <f>Juniori!EL44</f>
        <v>0</v>
      </c>
      <c r="EM154" s="131">
        <f>Juniori!EM44</f>
        <v>0</v>
      </c>
      <c r="EN154" s="131">
        <f>Juniori!EN44</f>
        <v>0</v>
      </c>
      <c r="EO154" s="131">
        <f>Juniori!EO44</f>
        <v>0</v>
      </c>
      <c r="EP154" s="131">
        <f>Juniori!EP44</f>
        <v>0</v>
      </c>
      <c r="EQ154" s="131">
        <f>Juniori!EQ44</f>
        <v>0</v>
      </c>
      <c r="ER154" s="131">
        <f>Juniori!ER44</f>
        <v>0</v>
      </c>
      <c r="ES154" s="131">
        <f>Juniori!ES44</f>
        <v>0</v>
      </c>
      <c r="ET154" s="131">
        <f>Juniori!ET44</f>
        <v>0</v>
      </c>
      <c r="EU154" s="131">
        <f>Juniori!EU44</f>
        <v>0</v>
      </c>
      <c r="EV154" s="131">
        <f>Juniori!EV44</f>
        <v>0</v>
      </c>
      <c r="EW154" s="131">
        <f>Juniori!EW44</f>
        <v>0</v>
      </c>
      <c r="EX154" s="131">
        <f>Juniori!EX44</f>
        <v>0</v>
      </c>
      <c r="EY154" s="131">
        <f>Juniori!EY44</f>
        <v>0</v>
      </c>
      <c r="EZ154" s="131">
        <f>Juniori!EZ44</f>
        <v>0</v>
      </c>
      <c r="FA154" s="131">
        <f>Juniori!FA44</f>
        <v>0</v>
      </c>
      <c r="FB154" s="131">
        <f>Juniori!FB44</f>
        <v>0</v>
      </c>
      <c r="FC154" s="131">
        <f>Juniori!FC44</f>
        <v>0</v>
      </c>
      <c r="FD154" s="131">
        <f>Juniori!FD44</f>
        <v>0</v>
      </c>
      <c r="FE154" s="131">
        <f>Juniori!FE44</f>
        <v>0</v>
      </c>
      <c r="FF154" s="131">
        <f>Juniori!FF44</f>
        <v>0</v>
      </c>
      <c r="FG154" s="131">
        <f>Juniori!FG44</f>
        <v>0</v>
      </c>
      <c r="FH154" s="131">
        <f>Juniori!FH44</f>
        <v>0</v>
      </c>
      <c r="FI154" s="131">
        <f>Juniori!FI44</f>
        <v>0</v>
      </c>
      <c r="FJ154" s="131">
        <f>Juniori!FJ44</f>
        <v>0</v>
      </c>
      <c r="FK154" s="131">
        <f>Juniori!FK44</f>
        <v>0</v>
      </c>
      <c r="FL154" s="131">
        <f>Juniori!FL44</f>
        <v>0</v>
      </c>
      <c r="FM154" s="131">
        <f>Juniori!FM44</f>
        <v>0</v>
      </c>
      <c r="FN154" s="131">
        <f>Juniori!FN44</f>
        <v>0</v>
      </c>
      <c r="FO154" s="131">
        <f>Juniori!FO44</f>
        <v>0</v>
      </c>
      <c r="FP154" s="131">
        <f>Juniori!FP44</f>
        <v>0</v>
      </c>
      <c r="FQ154" s="131">
        <f>Juniori!FQ44</f>
        <v>0</v>
      </c>
      <c r="FR154" s="131">
        <f>Juniori!FR44</f>
        <v>0</v>
      </c>
      <c r="FS154" s="131">
        <f>Juniori!FS44</f>
        <v>0</v>
      </c>
      <c r="FT154" s="131">
        <f>Juniori!FT44</f>
        <v>0</v>
      </c>
      <c r="FU154" s="131">
        <f>Juniori!FU44</f>
        <v>0</v>
      </c>
      <c r="FV154" s="131">
        <f>Juniori!FV44</f>
        <v>0</v>
      </c>
      <c r="FW154" s="131">
        <f>Juniori!FW44</f>
        <v>0</v>
      </c>
      <c r="FX154" s="131">
        <f>Juniori!FX44</f>
        <v>0</v>
      </c>
      <c r="FY154" s="131">
        <f>Juniori!FY44</f>
        <v>0</v>
      </c>
      <c r="FZ154" s="131">
        <f>Juniori!FZ44</f>
        <v>0</v>
      </c>
      <c r="GA154" s="131">
        <f>Juniori!GA44</f>
        <v>0</v>
      </c>
      <c r="GB154" s="131">
        <f>Juniori!GB44</f>
        <v>0</v>
      </c>
      <c r="GC154" s="131">
        <f>Juniori!GC44</f>
        <v>0</v>
      </c>
      <c r="GD154" s="131">
        <f>Juniori!GD44</f>
        <v>0</v>
      </c>
      <c r="GE154" s="131">
        <f>Juniori!GE44</f>
        <v>0</v>
      </c>
      <c r="GF154" s="131">
        <f>Juniori!GF44</f>
        <v>0</v>
      </c>
      <c r="GG154" s="131">
        <f>Juniori!GG44</f>
        <v>0</v>
      </c>
      <c r="GH154" s="131">
        <f>Juniori!GH44</f>
        <v>0</v>
      </c>
      <c r="GI154" s="131">
        <f>Juniori!GI44</f>
        <v>0</v>
      </c>
      <c r="GJ154" s="131">
        <f>Juniori!GJ44</f>
        <v>0</v>
      </c>
      <c r="GK154" s="131">
        <f>Juniori!GK44</f>
        <v>0</v>
      </c>
      <c r="GL154" s="131">
        <f>Juniori!GL44</f>
        <v>0</v>
      </c>
      <c r="GM154" s="131">
        <f>Juniori!GM44</f>
        <v>0</v>
      </c>
      <c r="GN154" s="131">
        <f>Juniori!GN44</f>
        <v>0</v>
      </c>
      <c r="GO154" s="131">
        <f>Juniori!GO44</f>
        <v>0</v>
      </c>
      <c r="GP154" s="131">
        <f>Juniori!GP44</f>
        <v>0</v>
      </c>
      <c r="GQ154" s="131">
        <f>Juniori!GQ44</f>
        <v>0</v>
      </c>
      <c r="GR154" s="131">
        <f>Juniori!GR44</f>
        <v>0</v>
      </c>
      <c r="GS154" s="131">
        <f>Juniori!GS44</f>
        <v>0</v>
      </c>
      <c r="GT154" s="131">
        <f>Juniori!GT44</f>
        <v>0</v>
      </c>
      <c r="GU154" s="131">
        <f>Juniori!GU44</f>
        <v>0</v>
      </c>
      <c r="GV154" s="131">
        <f>Juniori!GV44</f>
        <v>0</v>
      </c>
      <c r="GW154" s="131">
        <f>Juniori!GW44</f>
        <v>0</v>
      </c>
      <c r="GX154" s="131">
        <f>Juniori!GX44</f>
        <v>0</v>
      </c>
      <c r="GY154" s="131">
        <f>Juniori!GY44</f>
        <v>0</v>
      </c>
      <c r="GZ154" s="131">
        <f>Juniori!GZ44</f>
        <v>0</v>
      </c>
      <c r="HA154" s="131">
        <f>Juniori!HA44</f>
        <v>0</v>
      </c>
      <c r="HB154" s="131">
        <f>Juniori!HB44</f>
        <v>0</v>
      </c>
      <c r="HC154" s="131">
        <f>Juniori!HC44</f>
        <v>0</v>
      </c>
      <c r="HD154" s="131">
        <f>Juniori!HD44</f>
        <v>0</v>
      </c>
      <c r="HE154" s="131">
        <f>Juniori!HE44</f>
        <v>0</v>
      </c>
      <c r="HF154" s="131">
        <f>Juniori!HF44</f>
        <v>0</v>
      </c>
      <c r="HG154" s="131">
        <f>Juniori!HG44</f>
        <v>0</v>
      </c>
      <c r="HH154" s="131">
        <f>Juniori!HH44</f>
        <v>0</v>
      </c>
      <c r="HI154" s="131">
        <f>Juniori!HI44</f>
        <v>0</v>
      </c>
      <c r="HJ154" s="131">
        <f>Juniori!HJ44</f>
        <v>0</v>
      </c>
      <c r="HK154" s="131">
        <f>Juniori!HK44</f>
        <v>0</v>
      </c>
      <c r="HL154" s="131">
        <f>Juniori!HL44</f>
        <v>0</v>
      </c>
      <c r="HM154" s="131">
        <f>Juniori!HM44</f>
        <v>0</v>
      </c>
      <c r="HN154" s="131">
        <f>Juniori!HN44</f>
        <v>0</v>
      </c>
      <c r="HO154" s="131">
        <f>Juniori!HO44</f>
        <v>0</v>
      </c>
      <c r="HP154" s="131">
        <f>Juniori!HP44</f>
        <v>0</v>
      </c>
      <c r="HQ154" s="131">
        <f>Juniori!HQ44</f>
        <v>0</v>
      </c>
      <c r="HR154" s="131">
        <f>Juniori!HR44</f>
        <v>0</v>
      </c>
      <c r="HS154" s="131">
        <f>Juniori!HS44</f>
        <v>0</v>
      </c>
      <c r="HT154" s="131">
        <f>Juniori!HT44</f>
        <v>0</v>
      </c>
      <c r="HU154" s="131">
        <f>Juniori!HU44</f>
        <v>0</v>
      </c>
      <c r="HV154" s="131">
        <f>Juniori!HV44</f>
        <v>0</v>
      </c>
      <c r="HW154" s="131">
        <f>Juniori!HW44</f>
        <v>0</v>
      </c>
      <c r="HX154" s="131">
        <f>Juniori!HX44</f>
        <v>0</v>
      </c>
      <c r="HY154" s="131">
        <f>Juniori!HY44</f>
        <v>0</v>
      </c>
      <c r="HZ154" s="131">
        <f>Juniori!HZ44</f>
        <v>0</v>
      </c>
      <c r="IA154" s="131">
        <f>Juniori!IA44</f>
        <v>0</v>
      </c>
      <c r="IB154" s="131">
        <f>Juniori!IB44</f>
        <v>0</v>
      </c>
      <c r="IC154" s="131">
        <f>Juniori!IC44</f>
        <v>0</v>
      </c>
      <c r="ID154" s="131">
        <f>Juniori!ID44</f>
        <v>0</v>
      </c>
      <c r="IE154" s="131">
        <f>Juniori!IE44</f>
        <v>0</v>
      </c>
      <c r="IF154" s="131">
        <f>Juniori!IF44</f>
        <v>0</v>
      </c>
      <c r="IG154" s="131">
        <f>Juniori!IG44</f>
        <v>0</v>
      </c>
      <c r="IH154" s="131">
        <f>Juniori!IH44</f>
        <v>0</v>
      </c>
      <c r="II154" s="131">
        <f>Juniori!II44</f>
        <v>0</v>
      </c>
      <c r="IJ154" s="131">
        <f>Juniori!IJ44</f>
        <v>1</v>
      </c>
      <c r="IK154" s="131">
        <f>Juniori!IK44</f>
        <v>0</v>
      </c>
      <c r="IL154" s="131">
        <f>Juniori!IL44</f>
        <v>0</v>
      </c>
      <c r="IM154" s="131">
        <f>Juniori!IM44</f>
        <v>0</v>
      </c>
      <c r="IN154" s="131">
        <f>Juniori!IN44</f>
        <v>0</v>
      </c>
      <c r="IO154" s="131" t="str">
        <f>Juniori!IO44</f>
        <v>x</v>
      </c>
      <c r="IP154" s="131">
        <f>Juniori!IP44</f>
        <v>0</v>
      </c>
      <c r="IQ154" s="131">
        <f>Juniori!IQ44</f>
        <v>0</v>
      </c>
      <c r="IR154" s="131">
        <f>Juniori!IR44</f>
        <v>0</v>
      </c>
      <c r="IS154" s="131">
        <f>Juniori!IS44</f>
        <v>0</v>
      </c>
      <c r="IT154" s="131">
        <f>Juniori!IT44</f>
        <v>0</v>
      </c>
      <c r="IU154" s="131">
        <f>Juniori!IU44</f>
        <v>0</v>
      </c>
      <c r="IV154" s="131">
        <f>Juniori!IV44</f>
        <v>0</v>
      </c>
      <c r="IW154" s="131">
        <f>Juniori!IW44</f>
        <v>0</v>
      </c>
      <c r="IX154" s="131">
        <f>Juniori!IX44</f>
        <v>0</v>
      </c>
      <c r="IY154" s="131">
        <f>Juniori!IY44</f>
        <v>0</v>
      </c>
      <c r="IZ154" s="131">
        <f>Juniori!IZ44</f>
        <v>0</v>
      </c>
      <c r="JA154" s="131">
        <f>Juniori!JA44</f>
        <v>0</v>
      </c>
      <c r="JB154" s="131">
        <f>Juniori!JB44</f>
        <v>0</v>
      </c>
      <c r="JC154" s="131">
        <f>Juniori!JC44</f>
        <v>0</v>
      </c>
      <c r="JD154" s="131">
        <f>Juniori!JD44</f>
        <v>0</v>
      </c>
      <c r="JE154" s="131">
        <f>Juniori!JE44</f>
        <v>0</v>
      </c>
      <c r="JF154" s="131">
        <f>Juniori!JF44</f>
        <v>0</v>
      </c>
      <c r="JG154" s="131">
        <f>Juniori!JG44</f>
        <v>0</v>
      </c>
      <c r="JH154" s="131">
        <f>Juniori!JH44</f>
        <v>0</v>
      </c>
      <c r="JI154" s="131">
        <f>Juniori!JI44</f>
        <v>0</v>
      </c>
      <c r="JJ154" s="131">
        <f>Juniori!JJ44</f>
        <v>0</v>
      </c>
      <c r="JK154" s="131">
        <f>Juniori!JK44</f>
        <v>0</v>
      </c>
      <c r="JL154" s="131">
        <f>Juniori!JL44</f>
        <v>0</v>
      </c>
      <c r="JM154" s="131">
        <f>Juniori!JM44</f>
        <v>0</v>
      </c>
      <c r="JN154" s="131">
        <f>Juniori!JN44</f>
        <v>0</v>
      </c>
      <c r="JO154" s="131">
        <f>Juniori!JO44</f>
        <v>0</v>
      </c>
      <c r="JP154" s="131">
        <f>Juniori!JP44</f>
        <v>0</v>
      </c>
      <c r="JQ154" s="131">
        <f>Juniori!JQ44</f>
        <v>0</v>
      </c>
      <c r="JR154" s="131">
        <f>Juniori!JR44</f>
        <v>0</v>
      </c>
      <c r="JS154" s="131">
        <f>Juniori!JS44</f>
        <v>0</v>
      </c>
      <c r="JT154" s="131">
        <f>Juniori!JT44</f>
        <v>0</v>
      </c>
      <c r="JU154" s="131">
        <f>Juniori!JU44</f>
        <v>0</v>
      </c>
      <c r="JV154" s="131">
        <f>Juniori!JV44</f>
        <v>0</v>
      </c>
      <c r="JW154" s="131">
        <f>Juniori!JW44</f>
        <v>0</v>
      </c>
      <c r="JX154" s="131">
        <f>Juniori!JX44</f>
        <v>0</v>
      </c>
      <c r="JY154" s="131">
        <f>Juniori!JY44</f>
        <v>0</v>
      </c>
      <c r="JZ154" s="131">
        <f>Juniori!JZ44</f>
        <v>0</v>
      </c>
      <c r="KA154" s="131">
        <f>Juniori!KA44</f>
        <v>0</v>
      </c>
      <c r="KB154" s="131">
        <f>Juniori!KB44</f>
        <v>0</v>
      </c>
      <c r="KC154" s="131">
        <f>Juniori!KC44</f>
        <v>0</v>
      </c>
      <c r="KD154" s="131">
        <f>Juniori!KD44</f>
        <v>0</v>
      </c>
      <c r="KE154" s="131">
        <f>Juniori!KE44</f>
        <v>0</v>
      </c>
      <c r="KF154" s="131">
        <f>Juniori!KF44</f>
        <v>0</v>
      </c>
      <c r="KG154" s="131">
        <f>Juniori!KG44</f>
        <v>0</v>
      </c>
      <c r="KH154" s="131">
        <f>Juniori!KH44</f>
        <v>0</v>
      </c>
      <c r="KI154" s="131">
        <f>Juniori!KI44</f>
        <v>0</v>
      </c>
      <c r="KJ154" s="131">
        <f>Juniori!KJ44</f>
        <v>0</v>
      </c>
      <c r="KK154" s="131">
        <f>Juniori!KK44</f>
        <v>0</v>
      </c>
      <c r="KL154" s="131">
        <f>Juniori!KL44</f>
        <v>0</v>
      </c>
      <c r="KM154" s="131">
        <f>Juniori!KM44</f>
        <v>0</v>
      </c>
      <c r="KN154" s="131">
        <f>Juniori!KN44</f>
        <v>0</v>
      </c>
      <c r="KO154" s="131">
        <f>Juniori!KO44</f>
        <v>0</v>
      </c>
      <c r="KP154" s="131">
        <f>Juniori!KP44</f>
        <v>0</v>
      </c>
      <c r="KQ154" s="131">
        <f>Juniori!KQ44</f>
        <v>0</v>
      </c>
      <c r="KR154" s="131">
        <f>Juniori!KR44</f>
        <v>0</v>
      </c>
      <c r="KS154" s="131">
        <f>Juniori!KS44</f>
        <v>0</v>
      </c>
      <c r="KT154" s="131">
        <f>Juniori!KT44</f>
        <v>0</v>
      </c>
      <c r="KU154" s="131">
        <f>Juniori!KU44</f>
        <v>0</v>
      </c>
      <c r="KV154" s="131">
        <f>Juniori!KV44</f>
        <v>0</v>
      </c>
      <c r="KW154" s="131">
        <f>Juniori!KW44</f>
        <v>0</v>
      </c>
      <c r="KX154" s="131">
        <f>Juniori!KX44</f>
        <v>0</v>
      </c>
      <c r="KY154" s="131">
        <f>Juniori!KY44</f>
        <v>0</v>
      </c>
      <c r="KZ154" s="131">
        <f>Juniori!KZ44</f>
        <v>0</v>
      </c>
      <c r="LA154" s="131">
        <f>Juniori!LA44</f>
        <v>0</v>
      </c>
      <c r="LB154" s="131">
        <f>Juniori!LB44</f>
        <v>0</v>
      </c>
      <c r="LC154" s="131">
        <f>Juniori!LC44</f>
        <v>0</v>
      </c>
      <c r="LD154" s="131">
        <f>Juniori!LD44</f>
        <v>0</v>
      </c>
      <c r="LE154" s="131">
        <f>Juniori!LE44</f>
        <v>0</v>
      </c>
      <c r="LF154" s="131">
        <f>Juniori!LF44</f>
        <v>0</v>
      </c>
      <c r="LG154" s="131">
        <f>Juniori!LG44</f>
        <v>0</v>
      </c>
      <c r="LH154" s="131">
        <f>Juniori!LH44</f>
        <v>0</v>
      </c>
      <c r="LI154" s="131">
        <f>Juniori!LI44</f>
        <v>0</v>
      </c>
      <c r="LJ154" s="131">
        <f>Juniori!LJ44</f>
        <v>0</v>
      </c>
      <c r="LK154" s="131">
        <f>Juniori!LK44</f>
        <v>0</v>
      </c>
      <c r="LL154" s="131">
        <f>Juniori!LL44</f>
        <v>0</v>
      </c>
      <c r="LM154" s="131">
        <f>Juniori!LM44</f>
        <v>0</v>
      </c>
      <c r="LN154" s="131">
        <f>Juniori!LN44</f>
        <v>0</v>
      </c>
      <c r="LO154" s="131">
        <f>Juniori!LO44</f>
        <v>0</v>
      </c>
      <c r="LP154" s="131">
        <f>Juniori!LP44</f>
        <v>0</v>
      </c>
      <c r="LQ154" s="131">
        <f>Juniori!LQ44</f>
        <v>0</v>
      </c>
      <c r="LR154" s="131">
        <f>Juniori!LR44</f>
        <v>0</v>
      </c>
      <c r="LS154" s="131">
        <f>Juniori!LS44</f>
        <v>0</v>
      </c>
      <c r="LT154" s="131">
        <f>Juniori!LT44</f>
        <v>0</v>
      </c>
      <c r="LU154" s="131">
        <f>Juniori!LU44</f>
        <v>0</v>
      </c>
      <c r="LV154" s="131">
        <f>Juniori!LV44</f>
        <v>0</v>
      </c>
      <c r="LW154" s="131">
        <f>Juniori!LW44</f>
        <v>0</v>
      </c>
      <c r="LX154" s="131">
        <f>Juniori!LX44</f>
        <v>0</v>
      </c>
      <c r="LY154" s="131">
        <f>Juniori!LY44</f>
        <v>0</v>
      </c>
      <c r="LZ154" s="131">
        <f>Juniori!LZ44</f>
        <v>0</v>
      </c>
      <c r="MA154" s="131">
        <f>Juniori!MA44</f>
        <v>0</v>
      </c>
      <c r="MB154" s="131">
        <f>Juniori!MB44</f>
        <v>0</v>
      </c>
      <c r="MC154" s="131">
        <f>Juniori!MC44</f>
        <v>0</v>
      </c>
      <c r="MD154" s="131">
        <f>Juniori!MD44</f>
        <v>0</v>
      </c>
      <c r="ME154" s="131">
        <f>Juniori!ME44</f>
        <v>0</v>
      </c>
    </row>
    <row r="155" spans="1:343" s="1" customFormat="1" ht="18" customHeight="1" x14ac:dyDescent="0.2">
      <c r="A155" s="12">
        <v>126</v>
      </c>
      <c r="B155" s="11" t="s">
        <v>503</v>
      </c>
      <c r="C155" s="1">
        <v>12047</v>
      </c>
      <c r="D155" s="1">
        <v>2017</v>
      </c>
      <c r="E155" s="4" t="s">
        <v>502</v>
      </c>
      <c r="F155" s="1">
        <v>9378</v>
      </c>
      <c r="G155" s="9" t="s">
        <v>222</v>
      </c>
      <c r="H155" s="4" t="s">
        <v>83</v>
      </c>
      <c r="I155" s="1">
        <f>SUM(K155:ME155)</f>
        <v>1</v>
      </c>
      <c r="J155" s="12">
        <f>Tabuľka3[[#This Row],[Stĺpec9]]</f>
        <v>1</v>
      </c>
      <c r="K155" s="131">
        <f>Seniori!K93</f>
        <v>0</v>
      </c>
      <c r="L155" s="131">
        <f>Seniori!L93</f>
        <v>0</v>
      </c>
      <c r="M155" s="131">
        <f>Seniori!M93</f>
        <v>0</v>
      </c>
      <c r="N155" s="131">
        <f>Seniori!N93</f>
        <v>0</v>
      </c>
      <c r="O155" s="131">
        <f>Seniori!O93</f>
        <v>0</v>
      </c>
      <c r="P155" s="131">
        <f>Seniori!P93</f>
        <v>0</v>
      </c>
      <c r="Q155" s="131">
        <f>Seniori!Q93</f>
        <v>0</v>
      </c>
      <c r="R155" s="131">
        <f>Seniori!R93</f>
        <v>0</v>
      </c>
      <c r="S155" s="131">
        <f>Seniori!S93</f>
        <v>0</v>
      </c>
      <c r="T155" s="131">
        <f>Seniori!T93</f>
        <v>0</v>
      </c>
      <c r="U155" s="131">
        <f>Seniori!U93</f>
        <v>0</v>
      </c>
      <c r="V155" s="131">
        <f>Seniori!V93</f>
        <v>0</v>
      </c>
      <c r="W155" s="131">
        <f>Seniori!W93</f>
        <v>0</v>
      </c>
      <c r="X155" s="131">
        <f>Seniori!X93</f>
        <v>0</v>
      </c>
      <c r="Y155" s="131">
        <f>Seniori!Y93</f>
        <v>0</v>
      </c>
      <c r="Z155" s="131">
        <f>Seniori!Z93</f>
        <v>0</v>
      </c>
      <c r="AA155" s="131">
        <f>Seniori!AA93</f>
        <v>0</v>
      </c>
      <c r="AB155" s="131">
        <f>Seniori!AB93</f>
        <v>0</v>
      </c>
      <c r="AC155" s="131">
        <f>Seniori!AC93</f>
        <v>0</v>
      </c>
      <c r="AD155" s="131">
        <f>Seniori!AD93</f>
        <v>0</v>
      </c>
      <c r="AE155" s="131">
        <f>Seniori!AE93</f>
        <v>0</v>
      </c>
      <c r="AF155" s="131">
        <f>Seniori!AF93</f>
        <v>0</v>
      </c>
      <c r="AG155" s="131">
        <f>Seniori!AG93</f>
        <v>0</v>
      </c>
      <c r="AH155" s="131">
        <f>Seniori!AH93</f>
        <v>0</v>
      </c>
      <c r="AI155" s="131">
        <f>Seniori!AI93</f>
        <v>0</v>
      </c>
      <c r="AJ155" s="131">
        <f>Seniori!AJ93</f>
        <v>0</v>
      </c>
      <c r="AK155" s="131">
        <f>Seniori!AK93</f>
        <v>0</v>
      </c>
      <c r="AL155" s="131">
        <f>Seniori!AL93</f>
        <v>0</v>
      </c>
      <c r="AM155" s="131">
        <f>Seniori!AM93</f>
        <v>0</v>
      </c>
      <c r="AN155" s="131">
        <f>Seniori!AN93</f>
        <v>0</v>
      </c>
      <c r="AO155" s="131">
        <f>Seniori!AO93</f>
        <v>0</v>
      </c>
      <c r="AP155" s="131">
        <f>Seniori!AP93</f>
        <v>0</v>
      </c>
      <c r="AQ155" s="131">
        <f>Seniori!AQ93</f>
        <v>0</v>
      </c>
      <c r="AR155" s="131">
        <f>Seniori!AR93</f>
        <v>0</v>
      </c>
      <c r="AS155" s="131">
        <f>Seniori!AS93</f>
        <v>0</v>
      </c>
      <c r="AT155" s="131">
        <f>Seniori!AT93</f>
        <v>0</v>
      </c>
      <c r="AU155" s="131">
        <f>Seniori!AU93</f>
        <v>0</v>
      </c>
      <c r="AV155" s="131">
        <f>Seniori!AV93</f>
        <v>0</v>
      </c>
      <c r="AW155" s="131">
        <f>Seniori!AW93</f>
        <v>0</v>
      </c>
      <c r="AX155" s="131">
        <f>Seniori!AX93</f>
        <v>0</v>
      </c>
      <c r="AY155" s="131">
        <f>Seniori!AY93</f>
        <v>0</v>
      </c>
      <c r="AZ155" s="131">
        <f>Seniori!AZ93</f>
        <v>0</v>
      </c>
      <c r="BA155" s="131">
        <f>Seniori!BA93</f>
        <v>0</v>
      </c>
      <c r="BB155" s="131">
        <f>Seniori!BB93</f>
        <v>0</v>
      </c>
      <c r="BC155" s="131">
        <f>Seniori!BC93</f>
        <v>0</v>
      </c>
      <c r="BD155" s="131">
        <f>Seniori!BD93</f>
        <v>0</v>
      </c>
      <c r="BE155" s="131">
        <f>Seniori!BE93</f>
        <v>0</v>
      </c>
      <c r="BF155" s="131">
        <f>Seniori!BF93</f>
        <v>0</v>
      </c>
      <c r="BG155" s="131">
        <f>Seniori!BG93</f>
        <v>0</v>
      </c>
      <c r="BH155" s="131">
        <f>Seniori!BH93</f>
        <v>0</v>
      </c>
      <c r="BI155" s="131">
        <f>Seniori!BI93</f>
        <v>0</v>
      </c>
      <c r="BJ155" s="131">
        <f>Seniori!BJ93</f>
        <v>0</v>
      </c>
      <c r="BK155" s="131">
        <f>Seniori!BK93</f>
        <v>0</v>
      </c>
      <c r="BL155" s="131">
        <f>Seniori!BL93</f>
        <v>0</v>
      </c>
      <c r="BM155" s="131">
        <f>Seniori!BM93</f>
        <v>0</v>
      </c>
      <c r="BN155" s="131">
        <f>Seniori!BN93</f>
        <v>0</v>
      </c>
      <c r="BO155" s="131">
        <f>Seniori!BO93</f>
        <v>0</v>
      </c>
      <c r="BP155" s="131">
        <f>Seniori!BP93</f>
        <v>0</v>
      </c>
      <c r="BQ155" s="131">
        <f>Seniori!BQ93</f>
        <v>0</v>
      </c>
      <c r="BR155" s="131">
        <f>Seniori!BR93</f>
        <v>0</v>
      </c>
      <c r="BS155" s="131">
        <f>Seniori!BS93</f>
        <v>0</v>
      </c>
      <c r="BT155" s="131">
        <f>Seniori!BT93</f>
        <v>0</v>
      </c>
      <c r="BU155" s="131">
        <f>Seniori!BU93</f>
        <v>0</v>
      </c>
      <c r="BV155" s="131">
        <f>Seniori!BV93</f>
        <v>0</v>
      </c>
      <c r="BW155" s="131">
        <f>Seniori!BW93</f>
        <v>0</v>
      </c>
      <c r="BX155" s="131">
        <f>Seniori!BX93</f>
        <v>0</v>
      </c>
      <c r="BY155" s="131">
        <f>Seniori!BY93</f>
        <v>0</v>
      </c>
      <c r="BZ155" s="131">
        <f>Seniori!BZ93</f>
        <v>0</v>
      </c>
      <c r="CA155" s="131">
        <f>Seniori!CA93</f>
        <v>0</v>
      </c>
      <c r="CB155" s="131">
        <f>Seniori!CB93</f>
        <v>0</v>
      </c>
      <c r="CC155" s="131">
        <f>Seniori!CC93</f>
        <v>0</v>
      </c>
      <c r="CD155" s="131">
        <f>Seniori!CD93</f>
        <v>0</v>
      </c>
      <c r="CE155" s="131">
        <f>Seniori!CE93</f>
        <v>0</v>
      </c>
      <c r="CF155" s="131">
        <f>Seniori!CF93</f>
        <v>0</v>
      </c>
      <c r="CG155" s="131">
        <f>Seniori!CG93</f>
        <v>0</v>
      </c>
      <c r="CH155" s="131">
        <f>Seniori!CH93</f>
        <v>0</v>
      </c>
      <c r="CI155" s="131">
        <f>Seniori!CI93</f>
        <v>0</v>
      </c>
      <c r="CJ155" s="131">
        <f>Seniori!CJ93</f>
        <v>0</v>
      </c>
      <c r="CK155" s="131">
        <f>Seniori!CK93</f>
        <v>0</v>
      </c>
      <c r="CL155" s="131">
        <f>Seniori!CL93</f>
        <v>0</v>
      </c>
      <c r="CM155" s="131">
        <f>Seniori!CM93</f>
        <v>0</v>
      </c>
      <c r="CN155" s="131">
        <f>Seniori!CN93</f>
        <v>0</v>
      </c>
      <c r="CO155" s="131">
        <f>Seniori!CO93</f>
        <v>0</v>
      </c>
      <c r="CP155" s="131">
        <f>Seniori!CP93</f>
        <v>0</v>
      </c>
      <c r="CQ155" s="131">
        <f>Seniori!CQ93</f>
        <v>0</v>
      </c>
      <c r="CR155" s="131">
        <f>Seniori!CR93</f>
        <v>0</v>
      </c>
      <c r="CS155" s="131">
        <f>Seniori!CS93</f>
        <v>0</v>
      </c>
      <c r="CT155" s="131">
        <f>Seniori!CT93</f>
        <v>0</v>
      </c>
      <c r="CU155" s="131">
        <f>Seniori!CU93</f>
        <v>0</v>
      </c>
      <c r="CV155" s="131">
        <f>Seniori!CV93</f>
        <v>0</v>
      </c>
      <c r="CW155" s="131">
        <f>Seniori!CW93</f>
        <v>0</v>
      </c>
      <c r="CX155" s="131">
        <f>Seniori!CX93</f>
        <v>0</v>
      </c>
      <c r="CY155" s="131">
        <f>Seniori!CY93</f>
        <v>0</v>
      </c>
      <c r="CZ155" s="131">
        <f>Seniori!CZ93</f>
        <v>0</v>
      </c>
      <c r="DA155" s="131">
        <f>Seniori!DA93</f>
        <v>0</v>
      </c>
      <c r="DB155" s="131">
        <f>Seniori!DB93</f>
        <v>0</v>
      </c>
      <c r="DC155" s="131">
        <f>Seniori!DC93</f>
        <v>0</v>
      </c>
      <c r="DD155" s="131">
        <f>Seniori!DD93</f>
        <v>0</v>
      </c>
      <c r="DE155" s="131">
        <f>Seniori!DE93</f>
        <v>0</v>
      </c>
      <c r="DF155" s="131">
        <f>Seniori!DF93</f>
        <v>0</v>
      </c>
      <c r="DG155" s="131">
        <f>Seniori!DG93</f>
        <v>0</v>
      </c>
      <c r="DH155" s="131">
        <f>Seniori!DH93</f>
        <v>0</v>
      </c>
      <c r="DI155" s="131">
        <f>Seniori!DI93</f>
        <v>0</v>
      </c>
      <c r="DJ155" s="131">
        <f>Seniori!DJ93</f>
        <v>0</v>
      </c>
      <c r="DK155" s="131">
        <f>Seniori!DK93</f>
        <v>0</v>
      </c>
      <c r="DL155" s="131">
        <f>Seniori!DL93</f>
        <v>0</v>
      </c>
      <c r="DM155" s="131">
        <f>Seniori!DM93</f>
        <v>0</v>
      </c>
      <c r="DN155" s="131">
        <f>Seniori!DN93</f>
        <v>0</v>
      </c>
      <c r="DO155" s="131">
        <f>Seniori!DO93</f>
        <v>0</v>
      </c>
      <c r="DP155" s="131">
        <f>Seniori!DP93</f>
        <v>0</v>
      </c>
      <c r="DQ155" s="131">
        <f>Seniori!DQ93</f>
        <v>0</v>
      </c>
      <c r="DR155" s="131">
        <f>Seniori!DR93</f>
        <v>0</v>
      </c>
      <c r="DS155" s="131">
        <f>Seniori!DS93</f>
        <v>0</v>
      </c>
      <c r="DT155" s="131">
        <f>Seniori!DT93</f>
        <v>0</v>
      </c>
      <c r="DU155" s="131">
        <f>Seniori!DU93</f>
        <v>0</v>
      </c>
      <c r="DV155" s="131">
        <f>Seniori!DV93</f>
        <v>0</v>
      </c>
      <c r="DW155" s="131">
        <f>Seniori!DW93</f>
        <v>0</v>
      </c>
      <c r="DX155" s="131">
        <f>Seniori!DX93</f>
        <v>0</v>
      </c>
      <c r="DY155" s="131">
        <f>Seniori!DY93</f>
        <v>0</v>
      </c>
      <c r="DZ155" s="131">
        <f>Seniori!DZ93</f>
        <v>0</v>
      </c>
      <c r="EA155" s="131">
        <f>Seniori!EA93</f>
        <v>0</v>
      </c>
      <c r="EB155" s="131">
        <f>Seniori!EB93</f>
        <v>0</v>
      </c>
      <c r="EC155" s="131">
        <f>Seniori!EC93</f>
        <v>0</v>
      </c>
      <c r="ED155" s="131">
        <f>Seniori!ED93</f>
        <v>0</v>
      </c>
      <c r="EE155" s="131">
        <f>Seniori!EE93</f>
        <v>0</v>
      </c>
      <c r="EF155" s="131">
        <f>Seniori!EF93</f>
        <v>0</v>
      </c>
      <c r="EG155" s="131">
        <f>Seniori!EG93</f>
        <v>0</v>
      </c>
      <c r="EH155" s="131">
        <f>Seniori!EH93</f>
        <v>0</v>
      </c>
      <c r="EI155" s="131">
        <f>Seniori!EI93</f>
        <v>0</v>
      </c>
      <c r="EJ155" s="131">
        <f>Seniori!EJ93</f>
        <v>0</v>
      </c>
      <c r="EK155" s="131">
        <f>Seniori!EK93</f>
        <v>0</v>
      </c>
      <c r="EL155" s="131">
        <f>Seniori!EL93</f>
        <v>0</v>
      </c>
      <c r="EM155" s="131">
        <f>Seniori!EM93</f>
        <v>0</v>
      </c>
      <c r="EN155" s="131">
        <f>Seniori!EN93</f>
        <v>0</v>
      </c>
      <c r="EO155" s="131">
        <f>Seniori!EO93</f>
        <v>0</v>
      </c>
      <c r="EP155" s="131">
        <f>Seniori!EP93</f>
        <v>0</v>
      </c>
      <c r="EQ155" s="131">
        <f>Seniori!EQ93</f>
        <v>0</v>
      </c>
      <c r="ER155" s="131">
        <f>Seniori!ER93</f>
        <v>0</v>
      </c>
      <c r="ES155" s="131">
        <f>Seniori!ES93</f>
        <v>0</v>
      </c>
      <c r="ET155" s="131">
        <f>Seniori!ET93</f>
        <v>0</v>
      </c>
      <c r="EU155" s="131">
        <f>Seniori!EU93</f>
        <v>0</v>
      </c>
      <c r="EV155" s="131">
        <f>Seniori!EV93</f>
        <v>0</v>
      </c>
      <c r="EW155" s="131">
        <f>Seniori!EW93</f>
        <v>0</v>
      </c>
      <c r="EX155" s="131">
        <f>Seniori!EX93</f>
        <v>0</v>
      </c>
      <c r="EY155" s="131">
        <f>Seniori!EY93</f>
        <v>0</v>
      </c>
      <c r="EZ155" s="131">
        <f>Seniori!EZ93</f>
        <v>0</v>
      </c>
      <c r="FA155" s="131">
        <f>Seniori!FA93</f>
        <v>0</v>
      </c>
      <c r="FB155" s="131">
        <f>Seniori!FB93</f>
        <v>0</v>
      </c>
      <c r="FC155" s="131">
        <f>Seniori!FC93</f>
        <v>0</v>
      </c>
      <c r="FD155" s="131">
        <f>Seniori!FD93</f>
        <v>0</v>
      </c>
      <c r="FE155" s="131">
        <f>Seniori!FE93</f>
        <v>0</v>
      </c>
      <c r="FF155" s="131">
        <f>Seniori!FF93</f>
        <v>0</v>
      </c>
      <c r="FG155" s="131">
        <f>Seniori!FG93</f>
        <v>0</v>
      </c>
      <c r="FH155" s="131">
        <f>Seniori!FH93</f>
        <v>0</v>
      </c>
      <c r="FI155" s="131">
        <f>Seniori!FI93</f>
        <v>0</v>
      </c>
      <c r="FJ155" s="131">
        <f>Seniori!FJ93</f>
        <v>0</v>
      </c>
      <c r="FK155" s="131">
        <f>Seniori!FK93</f>
        <v>0</v>
      </c>
      <c r="FL155" s="131">
        <f>Seniori!FL93</f>
        <v>0</v>
      </c>
      <c r="FM155" s="131">
        <f>Seniori!FM93</f>
        <v>0</v>
      </c>
      <c r="FN155" s="131">
        <f>Seniori!FN93</f>
        <v>0</v>
      </c>
      <c r="FO155" s="131">
        <f>Seniori!FO93</f>
        <v>0</v>
      </c>
      <c r="FP155" s="131">
        <f>Seniori!FP93</f>
        <v>0</v>
      </c>
      <c r="FQ155" s="131">
        <f>Seniori!FQ93</f>
        <v>0</v>
      </c>
      <c r="FR155" s="131">
        <f>Seniori!FR93</f>
        <v>0</v>
      </c>
      <c r="FS155" s="131">
        <f>Seniori!FS93</f>
        <v>0</v>
      </c>
      <c r="FT155" s="131">
        <f>Seniori!FT93</f>
        <v>0</v>
      </c>
      <c r="FU155" s="131">
        <f>Seniori!FU93</f>
        <v>0</v>
      </c>
      <c r="FV155" s="131">
        <f>Seniori!FV93</f>
        <v>0</v>
      </c>
      <c r="FW155" s="131">
        <f>Seniori!FW93</f>
        <v>0</v>
      </c>
      <c r="FX155" s="131">
        <f>Seniori!FX93</f>
        <v>0</v>
      </c>
      <c r="FY155" s="131">
        <f>Seniori!FY93</f>
        <v>0</v>
      </c>
      <c r="FZ155" s="131">
        <f>Seniori!FZ93</f>
        <v>0</v>
      </c>
      <c r="GA155" s="131">
        <f>Seniori!GA93</f>
        <v>0</v>
      </c>
      <c r="GB155" s="131">
        <f>Seniori!GB93</f>
        <v>0</v>
      </c>
      <c r="GC155" s="131">
        <f>Seniori!GC93</f>
        <v>0</v>
      </c>
      <c r="GD155" s="131">
        <f>Seniori!GD93</f>
        <v>0</v>
      </c>
      <c r="GE155" s="131">
        <f>Seniori!GE93</f>
        <v>0</v>
      </c>
      <c r="GF155" s="131">
        <f>Seniori!GF93</f>
        <v>0</v>
      </c>
      <c r="GG155" s="131">
        <f>Seniori!GG93</f>
        <v>0</v>
      </c>
      <c r="GH155" s="131">
        <f>Seniori!GH93</f>
        <v>0</v>
      </c>
      <c r="GI155" s="131">
        <f>Seniori!GI93</f>
        <v>0</v>
      </c>
      <c r="GJ155" s="131">
        <f>Seniori!GJ93</f>
        <v>0</v>
      </c>
      <c r="GK155" s="131">
        <f>Seniori!GK93</f>
        <v>0</v>
      </c>
      <c r="GL155" s="131">
        <f>Seniori!GL93</f>
        <v>0</v>
      </c>
      <c r="GM155" s="131">
        <f>Seniori!GM93</f>
        <v>0</v>
      </c>
      <c r="GN155" s="131">
        <f>Seniori!GN93</f>
        <v>0</v>
      </c>
      <c r="GO155" s="131">
        <f>Seniori!GO93</f>
        <v>0</v>
      </c>
      <c r="GP155" s="131">
        <f>Seniori!GP93</f>
        <v>0</v>
      </c>
      <c r="GQ155" s="131">
        <f>Seniori!GQ93</f>
        <v>0</v>
      </c>
      <c r="GR155" s="131">
        <f>Seniori!GR93</f>
        <v>0</v>
      </c>
      <c r="GS155" s="131">
        <f>Seniori!GS93</f>
        <v>0</v>
      </c>
      <c r="GT155" s="131">
        <f>Seniori!GT93</f>
        <v>0</v>
      </c>
      <c r="GU155" s="131">
        <f>Seniori!GU93</f>
        <v>0</v>
      </c>
      <c r="GV155" s="131">
        <f>Seniori!GV93</f>
        <v>0</v>
      </c>
      <c r="GW155" s="131">
        <f>Seniori!GW93</f>
        <v>0</v>
      </c>
      <c r="GX155" s="131">
        <f>Seniori!GX93</f>
        <v>0</v>
      </c>
      <c r="GY155" s="131">
        <f>Seniori!GY93</f>
        <v>0</v>
      </c>
      <c r="GZ155" s="131">
        <f>Seniori!GZ93</f>
        <v>0</v>
      </c>
      <c r="HA155" s="131">
        <f>Seniori!HA93</f>
        <v>0</v>
      </c>
      <c r="HB155" s="131">
        <f>Seniori!HB93</f>
        <v>0</v>
      </c>
      <c r="HC155" s="131">
        <f>Seniori!HC93</f>
        <v>0</v>
      </c>
      <c r="HD155" s="131">
        <f>Seniori!HD93</f>
        <v>0</v>
      </c>
      <c r="HE155" s="131">
        <f>Seniori!HE93</f>
        <v>0</v>
      </c>
      <c r="HF155" s="131">
        <f>Seniori!HF93</f>
        <v>0</v>
      </c>
      <c r="HG155" s="131">
        <f>Seniori!HG93</f>
        <v>0</v>
      </c>
      <c r="HH155" s="131">
        <f>Seniori!HH93</f>
        <v>0</v>
      </c>
      <c r="HI155" s="131">
        <f>Seniori!HI93</f>
        <v>0</v>
      </c>
      <c r="HJ155" s="131">
        <f>Seniori!HJ93</f>
        <v>0</v>
      </c>
      <c r="HK155" s="131">
        <f>Seniori!HK93</f>
        <v>0</v>
      </c>
      <c r="HL155" s="131">
        <f>Seniori!HL93</f>
        <v>0</v>
      </c>
      <c r="HM155" s="131">
        <f>Seniori!HM93</f>
        <v>0</v>
      </c>
      <c r="HN155" s="131">
        <f>Seniori!HN93</f>
        <v>0</v>
      </c>
      <c r="HO155" s="131">
        <f>Seniori!HO93</f>
        <v>0</v>
      </c>
      <c r="HP155" s="131">
        <f>Seniori!HP93</f>
        <v>0</v>
      </c>
      <c r="HQ155" s="131">
        <f>Seniori!HQ93</f>
        <v>0</v>
      </c>
      <c r="HR155" s="131">
        <f>Seniori!HR93</f>
        <v>0</v>
      </c>
      <c r="HS155" s="131">
        <f>Seniori!HS93</f>
        <v>0</v>
      </c>
      <c r="HT155" s="131">
        <f>Seniori!HT93</f>
        <v>0</v>
      </c>
      <c r="HU155" s="131">
        <f>Seniori!HU93</f>
        <v>0</v>
      </c>
      <c r="HV155" s="131">
        <f>Seniori!HV93</f>
        <v>0</v>
      </c>
      <c r="HW155" s="131">
        <f>Seniori!HW93</f>
        <v>0</v>
      </c>
      <c r="HX155" s="131">
        <f>Seniori!HX93</f>
        <v>0</v>
      </c>
      <c r="HY155" s="131">
        <f>Seniori!HY93</f>
        <v>0</v>
      </c>
      <c r="HZ155" s="131">
        <f>Seniori!HZ93</f>
        <v>0</v>
      </c>
      <c r="IA155" s="131">
        <f>Seniori!IA93</f>
        <v>0</v>
      </c>
      <c r="IB155" s="131">
        <f>Seniori!IB93</f>
        <v>0</v>
      </c>
      <c r="IC155" s="131">
        <f>Seniori!IC93</f>
        <v>0</v>
      </c>
      <c r="ID155" s="131">
        <f>Seniori!ID93</f>
        <v>0</v>
      </c>
      <c r="IE155" s="131">
        <f>Seniori!IE93</f>
        <v>0</v>
      </c>
      <c r="IF155" s="131">
        <f>Seniori!IF93</f>
        <v>0</v>
      </c>
      <c r="IG155" s="131">
        <f>Seniori!IG93</f>
        <v>0</v>
      </c>
      <c r="IH155" s="131">
        <f>Seniori!IH93</f>
        <v>0</v>
      </c>
      <c r="II155" s="131">
        <f>Seniori!II93</f>
        <v>0</v>
      </c>
      <c r="IJ155" s="131" t="str">
        <f>Seniori!IJ93</f>
        <v>x</v>
      </c>
      <c r="IK155" s="131">
        <f>Seniori!IK93</f>
        <v>0</v>
      </c>
      <c r="IL155" s="131">
        <f>Seniori!IL93</f>
        <v>0</v>
      </c>
      <c r="IM155" s="131">
        <f>Seniori!IM93</f>
        <v>0</v>
      </c>
      <c r="IN155" s="131">
        <f>Seniori!IN93</f>
        <v>1</v>
      </c>
      <c r="IO155" s="131" t="str">
        <f>Seniori!IO93</f>
        <v>x</v>
      </c>
      <c r="IP155" s="131">
        <f>Seniori!IP93</f>
        <v>0</v>
      </c>
      <c r="IQ155" s="131">
        <f>Seniori!IQ93</f>
        <v>0</v>
      </c>
      <c r="IR155" s="131">
        <f>Seniori!IR93</f>
        <v>0</v>
      </c>
      <c r="IS155" s="131">
        <f>Seniori!IS93</f>
        <v>0</v>
      </c>
      <c r="IT155" s="131">
        <f>Seniori!IT93</f>
        <v>0</v>
      </c>
      <c r="IU155" s="131" t="str">
        <f>Seniori!IU93</f>
        <v>x</v>
      </c>
      <c r="IV155" s="131">
        <f>Seniori!IV93</f>
        <v>0</v>
      </c>
      <c r="IW155" s="131">
        <f>Seniori!IW93</f>
        <v>0</v>
      </c>
      <c r="IX155" s="131">
        <f>Seniori!IX93</f>
        <v>0</v>
      </c>
      <c r="IY155" s="131">
        <f>Seniori!IY93</f>
        <v>0</v>
      </c>
      <c r="IZ155" s="131">
        <f>Seniori!IZ93</f>
        <v>0</v>
      </c>
      <c r="JA155" s="131">
        <f>Seniori!JA93</f>
        <v>0</v>
      </c>
      <c r="JB155" s="131">
        <f>Seniori!JB93</f>
        <v>0</v>
      </c>
      <c r="JC155" s="131">
        <f>Seniori!JC93</f>
        <v>0</v>
      </c>
      <c r="JD155" s="131">
        <f>Seniori!JD93</f>
        <v>0</v>
      </c>
      <c r="JE155" s="131">
        <f>Seniori!JE93</f>
        <v>0</v>
      </c>
      <c r="JF155" s="131">
        <f>Seniori!JF93</f>
        <v>0</v>
      </c>
      <c r="JG155" s="131">
        <f>Seniori!JG93</f>
        <v>0</v>
      </c>
      <c r="JH155" s="131">
        <f>Seniori!JH93</f>
        <v>0</v>
      </c>
      <c r="JI155" s="131">
        <f>Seniori!JI93</f>
        <v>0</v>
      </c>
      <c r="JJ155" s="131">
        <f>Seniori!JJ93</f>
        <v>0</v>
      </c>
      <c r="JK155" s="131">
        <f>Seniori!JK93</f>
        <v>0</v>
      </c>
      <c r="JL155" s="131">
        <f>Seniori!JL93</f>
        <v>0</v>
      </c>
      <c r="JM155" s="131">
        <f>Seniori!JM93</f>
        <v>0</v>
      </c>
      <c r="JN155" s="131">
        <f>Seniori!JN93</f>
        <v>0</v>
      </c>
      <c r="JO155" s="131">
        <f>Seniori!JO93</f>
        <v>0</v>
      </c>
      <c r="JP155" s="131">
        <f>Seniori!JP93</f>
        <v>0</v>
      </c>
      <c r="JQ155" s="131">
        <f>Seniori!JQ93</f>
        <v>0</v>
      </c>
      <c r="JR155" s="131">
        <f>Seniori!JR93</f>
        <v>0</v>
      </c>
      <c r="JS155" s="131">
        <f>Seniori!JS93</f>
        <v>0</v>
      </c>
      <c r="JT155" s="131">
        <f>Seniori!JT93</f>
        <v>0</v>
      </c>
      <c r="JU155" s="131">
        <f>Seniori!JU93</f>
        <v>0</v>
      </c>
      <c r="JV155" s="131">
        <f>Seniori!JV93</f>
        <v>0</v>
      </c>
      <c r="JW155" s="131">
        <f>Seniori!JW93</f>
        <v>0</v>
      </c>
      <c r="JX155" s="131">
        <f>Seniori!JX93</f>
        <v>0</v>
      </c>
      <c r="JY155" s="131">
        <f>Seniori!JY93</f>
        <v>0</v>
      </c>
      <c r="JZ155" s="131">
        <f>Seniori!JZ93</f>
        <v>0</v>
      </c>
      <c r="KA155" s="131">
        <f>Seniori!KA93</f>
        <v>0</v>
      </c>
      <c r="KB155" s="131">
        <f>Seniori!KB93</f>
        <v>0</v>
      </c>
      <c r="KC155" s="131">
        <f>Seniori!KC93</f>
        <v>0</v>
      </c>
      <c r="KD155" s="131">
        <f>Seniori!KD93</f>
        <v>0</v>
      </c>
      <c r="KE155" s="131">
        <f>Seniori!KE93</f>
        <v>0</v>
      </c>
      <c r="KF155" s="131">
        <f>Seniori!KF93</f>
        <v>0</v>
      </c>
      <c r="KG155" s="131">
        <f>Seniori!KG93</f>
        <v>0</v>
      </c>
      <c r="KH155" s="131">
        <f>Seniori!KH93</f>
        <v>0</v>
      </c>
      <c r="KI155" s="131">
        <f>Seniori!KI93</f>
        <v>0</v>
      </c>
      <c r="KJ155" s="131">
        <f>Seniori!KJ93</f>
        <v>0</v>
      </c>
      <c r="KK155" s="131">
        <f>Seniori!KK93</f>
        <v>0</v>
      </c>
      <c r="KL155" s="131">
        <f>Seniori!KL93</f>
        <v>0</v>
      </c>
      <c r="KM155" s="131">
        <f>Seniori!KM93</f>
        <v>0</v>
      </c>
      <c r="KN155" s="131">
        <f>Seniori!KN93</f>
        <v>0</v>
      </c>
      <c r="KO155" s="131">
        <f>Seniori!KO93</f>
        <v>0</v>
      </c>
      <c r="KP155" s="131">
        <f>Seniori!KP93</f>
        <v>0</v>
      </c>
      <c r="KQ155" s="131">
        <f>Seniori!KQ93</f>
        <v>0</v>
      </c>
      <c r="KR155" s="131">
        <f>Seniori!KR93</f>
        <v>0</v>
      </c>
      <c r="KS155" s="131">
        <f>Seniori!KS93</f>
        <v>0</v>
      </c>
      <c r="KT155" s="131">
        <f>Seniori!KT93</f>
        <v>0</v>
      </c>
      <c r="KU155" s="131">
        <f>Seniori!KU93</f>
        <v>0</v>
      </c>
      <c r="KV155" s="131">
        <f>Seniori!KV93</f>
        <v>0</v>
      </c>
      <c r="KW155" s="131">
        <f>Seniori!KW93</f>
        <v>0</v>
      </c>
      <c r="KX155" s="131">
        <f>Seniori!KX93</f>
        <v>0</v>
      </c>
      <c r="KY155" s="131">
        <f>Seniori!KY93</f>
        <v>0</v>
      </c>
      <c r="KZ155" s="131">
        <f>Seniori!KZ93</f>
        <v>0</v>
      </c>
      <c r="LA155" s="131">
        <f>Seniori!LA93</f>
        <v>0</v>
      </c>
      <c r="LB155" s="131">
        <f>Seniori!LB93</f>
        <v>0</v>
      </c>
      <c r="LC155" s="131">
        <f>Seniori!LC93</f>
        <v>0</v>
      </c>
      <c r="LD155" s="131">
        <f>Seniori!LD93</f>
        <v>0</v>
      </c>
      <c r="LE155" s="131">
        <f>Seniori!LE93</f>
        <v>0</v>
      </c>
      <c r="LF155" s="131">
        <f>Seniori!LF93</f>
        <v>0</v>
      </c>
      <c r="LG155" s="131">
        <f>Seniori!LG93</f>
        <v>0</v>
      </c>
      <c r="LH155" s="131">
        <f>Seniori!LH93</f>
        <v>0</v>
      </c>
      <c r="LI155" s="131">
        <f>Seniori!LI93</f>
        <v>0</v>
      </c>
      <c r="LJ155" s="131">
        <f>Seniori!LJ93</f>
        <v>0</v>
      </c>
      <c r="LK155" s="131">
        <f>Seniori!LK93</f>
        <v>0</v>
      </c>
      <c r="LL155" s="131">
        <f>Seniori!LL93</f>
        <v>0</v>
      </c>
      <c r="LM155" s="131">
        <f>Seniori!LM93</f>
        <v>0</v>
      </c>
      <c r="LN155" s="131">
        <f>Seniori!LN93</f>
        <v>0</v>
      </c>
      <c r="LO155" s="131">
        <f>Seniori!LO93</f>
        <v>0</v>
      </c>
      <c r="LP155" s="131">
        <f>Seniori!LP93</f>
        <v>0</v>
      </c>
      <c r="LQ155" s="131">
        <f>Seniori!LQ93</f>
        <v>0</v>
      </c>
      <c r="LR155" s="131">
        <f>Seniori!LR93</f>
        <v>0</v>
      </c>
      <c r="LS155" s="131">
        <f>Seniori!LS93</f>
        <v>0</v>
      </c>
      <c r="LT155" s="131">
        <f>Seniori!LT93</f>
        <v>0</v>
      </c>
      <c r="LU155" s="131">
        <f>Seniori!LU93</f>
        <v>0</v>
      </c>
      <c r="LV155" s="131">
        <f>Seniori!LV93</f>
        <v>0</v>
      </c>
      <c r="LW155" s="131">
        <f>Seniori!LW93</f>
        <v>0</v>
      </c>
      <c r="LX155" s="131">
        <f>Seniori!LX93</f>
        <v>0</v>
      </c>
      <c r="LY155" s="131">
        <f>Seniori!LY93</f>
        <v>0</v>
      </c>
      <c r="LZ155" s="131">
        <f>Seniori!LZ93</f>
        <v>0</v>
      </c>
      <c r="MA155" s="131">
        <f>Seniori!MA93</f>
        <v>0</v>
      </c>
      <c r="MB155" s="131">
        <f>Seniori!MB93</f>
        <v>0</v>
      </c>
      <c r="MC155" s="131">
        <f>Seniori!MC93</f>
        <v>0</v>
      </c>
      <c r="MD155" s="131">
        <f>Seniori!MD93</f>
        <v>0</v>
      </c>
      <c r="ME155" s="131">
        <f>Seniori!ME93</f>
        <v>0</v>
      </c>
    </row>
    <row r="156" spans="1:343" s="1" customFormat="1" ht="18" customHeight="1" x14ac:dyDescent="0.2">
      <c r="A156" s="12">
        <v>126</v>
      </c>
      <c r="B156" s="11" t="s">
        <v>340</v>
      </c>
      <c r="C156" s="1">
        <v>11906</v>
      </c>
      <c r="D156" s="1">
        <v>2016</v>
      </c>
      <c r="E156" s="4" t="s">
        <v>339</v>
      </c>
      <c r="F156" s="9">
        <v>9000</v>
      </c>
      <c r="G156" s="9" t="s">
        <v>220</v>
      </c>
      <c r="H156" s="4" t="s">
        <v>101</v>
      </c>
      <c r="I156" s="1">
        <f t="shared" si="11"/>
        <v>1</v>
      </c>
      <c r="J156" s="12">
        <f>Tabuľka3[[#This Row],[Stĺpec9]]</f>
        <v>1</v>
      </c>
      <c r="K156" s="131">
        <f>Juniori!K46</f>
        <v>0</v>
      </c>
      <c r="L156" s="131">
        <f>Juniori!L46</f>
        <v>0</v>
      </c>
      <c r="M156" s="131">
        <f>Juniori!M46</f>
        <v>0</v>
      </c>
      <c r="N156" s="131">
        <f>Juniori!N46</f>
        <v>0</v>
      </c>
      <c r="O156" s="131">
        <f>Juniori!O46</f>
        <v>0</v>
      </c>
      <c r="P156" s="131">
        <f>Juniori!P46</f>
        <v>0</v>
      </c>
      <c r="Q156" s="131">
        <f>Juniori!Q46</f>
        <v>0</v>
      </c>
      <c r="R156" s="131">
        <f>Juniori!R46</f>
        <v>0</v>
      </c>
      <c r="S156" s="131">
        <f>Juniori!S46</f>
        <v>0</v>
      </c>
      <c r="T156" s="131">
        <f>Juniori!T46</f>
        <v>0</v>
      </c>
      <c r="U156" s="131">
        <f>Juniori!U46</f>
        <v>0</v>
      </c>
      <c r="V156" s="131">
        <f>Juniori!V46</f>
        <v>0</v>
      </c>
      <c r="W156" s="131">
        <f>Juniori!W46</f>
        <v>0</v>
      </c>
      <c r="X156" s="131">
        <f>Juniori!X46</f>
        <v>0</v>
      </c>
      <c r="Y156" s="131">
        <f>Juniori!Y46</f>
        <v>0</v>
      </c>
      <c r="Z156" s="131">
        <f>Juniori!Z46</f>
        <v>0</v>
      </c>
      <c r="AA156" s="131">
        <f>Juniori!AA46</f>
        <v>0</v>
      </c>
      <c r="AB156" s="131">
        <f>Juniori!AB46</f>
        <v>0</v>
      </c>
      <c r="AC156" s="131">
        <f>Juniori!AC46</f>
        <v>0</v>
      </c>
      <c r="AD156" s="131">
        <f>Juniori!AD46</f>
        <v>0</v>
      </c>
      <c r="AE156" s="131">
        <f>Juniori!AE46</f>
        <v>0</v>
      </c>
      <c r="AF156" s="131">
        <f>Juniori!AF46</f>
        <v>0</v>
      </c>
      <c r="AG156" s="131">
        <f>Juniori!AG46</f>
        <v>0</v>
      </c>
      <c r="AH156" s="131">
        <f>Juniori!AH46</f>
        <v>0</v>
      </c>
      <c r="AI156" s="131">
        <f>Juniori!AI46</f>
        <v>0</v>
      </c>
      <c r="AJ156" s="131">
        <f>Juniori!AJ46</f>
        <v>0</v>
      </c>
      <c r="AK156" s="131">
        <f>Juniori!AK46</f>
        <v>0</v>
      </c>
      <c r="AL156" s="131">
        <f>Juniori!AL46</f>
        <v>0</v>
      </c>
      <c r="AM156" s="131">
        <f>Juniori!AM46</f>
        <v>0</v>
      </c>
      <c r="AN156" s="131">
        <f>Juniori!AN46</f>
        <v>0</v>
      </c>
      <c r="AO156" s="131">
        <f>Juniori!AO46</f>
        <v>0</v>
      </c>
      <c r="AP156" s="131">
        <f>Juniori!AP46</f>
        <v>0</v>
      </c>
      <c r="AQ156" s="131">
        <f>Juniori!AQ46</f>
        <v>0</v>
      </c>
      <c r="AR156" s="131">
        <f>Juniori!AR46</f>
        <v>0</v>
      </c>
      <c r="AS156" s="131">
        <f>Juniori!AS46</f>
        <v>0</v>
      </c>
      <c r="AT156" s="131">
        <f>Juniori!AT46</f>
        <v>0</v>
      </c>
      <c r="AU156" s="131">
        <f>Juniori!AU46</f>
        <v>0</v>
      </c>
      <c r="AV156" s="131">
        <f>Juniori!AV46</f>
        <v>0</v>
      </c>
      <c r="AW156" s="131">
        <f>Juniori!AW46</f>
        <v>0</v>
      </c>
      <c r="AX156" s="131">
        <f>Juniori!AX46</f>
        <v>0</v>
      </c>
      <c r="AY156" s="131">
        <f>Juniori!AY46</f>
        <v>0</v>
      </c>
      <c r="AZ156" s="131">
        <f>Juniori!AZ46</f>
        <v>0</v>
      </c>
      <c r="BA156" s="131">
        <f>Juniori!BA46</f>
        <v>0</v>
      </c>
      <c r="BB156" s="131">
        <f>Juniori!BB46</f>
        <v>0</v>
      </c>
      <c r="BC156" s="131">
        <f>Juniori!BC46</f>
        <v>0</v>
      </c>
      <c r="BD156" s="131">
        <f>Juniori!BD46</f>
        <v>0</v>
      </c>
      <c r="BE156" s="131">
        <f>Juniori!BE46</f>
        <v>0</v>
      </c>
      <c r="BF156" s="131">
        <f>Juniori!BF46</f>
        <v>0</v>
      </c>
      <c r="BG156" s="131">
        <f>Juniori!BG46</f>
        <v>0</v>
      </c>
      <c r="BH156" s="131">
        <f>Juniori!BH46</f>
        <v>1</v>
      </c>
      <c r="BI156" s="131">
        <f>Juniori!BI46</f>
        <v>0</v>
      </c>
      <c r="BJ156" s="131">
        <f>Juniori!BJ46</f>
        <v>0</v>
      </c>
      <c r="BK156" s="131">
        <f>Juniori!BK46</f>
        <v>0</v>
      </c>
      <c r="BL156" s="131">
        <f>Juniori!BL46</f>
        <v>0</v>
      </c>
      <c r="BM156" s="131">
        <f>Juniori!BM46</f>
        <v>0</v>
      </c>
      <c r="BN156" s="131">
        <f>Juniori!BN46</f>
        <v>0</v>
      </c>
      <c r="BO156" s="131">
        <f>Juniori!BO46</f>
        <v>0</v>
      </c>
      <c r="BP156" s="131">
        <f>Juniori!BP46</f>
        <v>0</v>
      </c>
      <c r="BQ156" s="131">
        <f>Juniori!BQ46</f>
        <v>0</v>
      </c>
      <c r="BR156" s="131">
        <f>Juniori!BR46</f>
        <v>0</v>
      </c>
      <c r="BS156" s="131">
        <f>Juniori!BS46</f>
        <v>0</v>
      </c>
      <c r="BT156" s="131">
        <f>Juniori!BT46</f>
        <v>0</v>
      </c>
      <c r="BU156" s="131">
        <f>Juniori!BU46</f>
        <v>0</v>
      </c>
      <c r="BV156" s="131">
        <f>Juniori!BV46</f>
        <v>0</v>
      </c>
      <c r="BW156" s="131">
        <f>Juniori!BW46</f>
        <v>0</v>
      </c>
      <c r="BX156" s="131">
        <f>Juniori!BX46</f>
        <v>0</v>
      </c>
      <c r="BY156" s="131">
        <f>Juniori!BY46</f>
        <v>0</v>
      </c>
      <c r="BZ156" s="131">
        <f>Juniori!BZ46</f>
        <v>0</v>
      </c>
      <c r="CA156" s="131">
        <f>Juniori!CA46</f>
        <v>0</v>
      </c>
      <c r="CB156" s="131">
        <f>Juniori!CB46</f>
        <v>0</v>
      </c>
      <c r="CC156" s="131">
        <f>Juniori!CC46</f>
        <v>0</v>
      </c>
      <c r="CD156" s="131">
        <f>Juniori!CD46</f>
        <v>0</v>
      </c>
      <c r="CE156" s="131">
        <f>Juniori!CE46</f>
        <v>0</v>
      </c>
      <c r="CF156" s="131">
        <f>Juniori!CF46</f>
        <v>0</v>
      </c>
      <c r="CG156" s="131">
        <f>Juniori!CG46</f>
        <v>0</v>
      </c>
      <c r="CH156" s="131">
        <f>Juniori!CH46</f>
        <v>0</v>
      </c>
      <c r="CI156" s="131">
        <f>Juniori!CI46</f>
        <v>0</v>
      </c>
      <c r="CJ156" s="131">
        <f>Juniori!CJ46</f>
        <v>0</v>
      </c>
      <c r="CK156" s="131">
        <f>Juniori!CK46</f>
        <v>0</v>
      </c>
      <c r="CL156" s="131">
        <f>Juniori!CL46</f>
        <v>0</v>
      </c>
      <c r="CM156" s="131">
        <f>Juniori!CM46</f>
        <v>0</v>
      </c>
      <c r="CN156" s="131">
        <f>Juniori!CN46</f>
        <v>0</v>
      </c>
      <c r="CO156" s="131">
        <f>Juniori!CO46</f>
        <v>0</v>
      </c>
      <c r="CP156" s="131">
        <f>Juniori!CP46</f>
        <v>0</v>
      </c>
      <c r="CQ156" s="131">
        <f>Juniori!CQ46</f>
        <v>0</v>
      </c>
      <c r="CR156" s="131">
        <f>Juniori!CR46</f>
        <v>0</v>
      </c>
      <c r="CS156" s="131">
        <f>Juniori!CS46</f>
        <v>0</v>
      </c>
      <c r="CT156" s="131">
        <f>Juniori!CT46</f>
        <v>0</v>
      </c>
      <c r="CU156" s="131">
        <f>Juniori!CU46</f>
        <v>0</v>
      </c>
      <c r="CV156" s="131">
        <f>Juniori!CV46</f>
        <v>0</v>
      </c>
      <c r="CW156" s="131">
        <f>Juniori!CW46</f>
        <v>0</v>
      </c>
      <c r="CX156" s="131">
        <f>Juniori!CX46</f>
        <v>0</v>
      </c>
      <c r="CY156" s="131">
        <f>Juniori!CY46</f>
        <v>0</v>
      </c>
      <c r="CZ156" s="131">
        <f>Juniori!CZ46</f>
        <v>0</v>
      </c>
      <c r="DA156" s="131">
        <f>Juniori!DA46</f>
        <v>0</v>
      </c>
      <c r="DB156" s="131">
        <f>Juniori!DB46</f>
        <v>0</v>
      </c>
      <c r="DC156" s="131">
        <f>Juniori!DC46</f>
        <v>0</v>
      </c>
      <c r="DD156" s="131">
        <f>Juniori!DD46</f>
        <v>0</v>
      </c>
      <c r="DE156" s="131">
        <f>Juniori!DE46</f>
        <v>0</v>
      </c>
      <c r="DF156" s="131">
        <f>Juniori!DF46</f>
        <v>0</v>
      </c>
      <c r="DG156" s="131">
        <f>Juniori!DG46</f>
        <v>0</v>
      </c>
      <c r="DH156" s="131">
        <f>Juniori!DH46</f>
        <v>0</v>
      </c>
      <c r="DI156" s="131">
        <f>Juniori!DI46</f>
        <v>0</v>
      </c>
      <c r="DJ156" s="131">
        <f>Juniori!DJ46</f>
        <v>0</v>
      </c>
      <c r="DK156" s="131">
        <f>Juniori!DK46</f>
        <v>0</v>
      </c>
      <c r="DL156" s="131">
        <f>Juniori!DL46</f>
        <v>0</v>
      </c>
      <c r="DM156" s="131">
        <f>Juniori!DM46</f>
        <v>0</v>
      </c>
      <c r="DN156" s="131">
        <f>Juniori!DN46</f>
        <v>0</v>
      </c>
      <c r="DO156" s="131">
        <f>Juniori!DO46</f>
        <v>0</v>
      </c>
      <c r="DP156" s="131">
        <f>Juniori!DP46</f>
        <v>0</v>
      </c>
      <c r="DQ156" s="131">
        <f>Juniori!DQ46</f>
        <v>0</v>
      </c>
      <c r="DR156" s="131">
        <f>Juniori!DR46</f>
        <v>0</v>
      </c>
      <c r="DS156" s="131">
        <f>Juniori!DS46</f>
        <v>0</v>
      </c>
      <c r="DT156" s="131">
        <f>Juniori!DT46</f>
        <v>0</v>
      </c>
      <c r="DU156" s="131">
        <f>Juniori!DU46</f>
        <v>0</v>
      </c>
      <c r="DV156" s="131">
        <f>Juniori!DV46</f>
        <v>0</v>
      </c>
      <c r="DW156" s="131">
        <f>Juniori!DW46</f>
        <v>0</v>
      </c>
      <c r="DX156" s="131">
        <f>Juniori!DX46</f>
        <v>0</v>
      </c>
      <c r="DY156" s="131">
        <f>Juniori!DY46</f>
        <v>0</v>
      </c>
      <c r="DZ156" s="131">
        <f>Juniori!DZ46</f>
        <v>0</v>
      </c>
      <c r="EA156" s="131">
        <f>Juniori!EA46</f>
        <v>0</v>
      </c>
      <c r="EB156" s="131">
        <f>Juniori!EB46</f>
        <v>0</v>
      </c>
      <c r="EC156" s="131">
        <f>Juniori!EC46</f>
        <v>0</v>
      </c>
      <c r="ED156" s="131">
        <f>Juniori!ED46</f>
        <v>0</v>
      </c>
      <c r="EE156" s="131">
        <f>Juniori!EE46</f>
        <v>0</v>
      </c>
      <c r="EF156" s="131">
        <f>Juniori!EF46</f>
        <v>0</v>
      </c>
      <c r="EG156" s="131">
        <f>Juniori!EG46</f>
        <v>0</v>
      </c>
      <c r="EH156" s="131">
        <f>Juniori!EH46</f>
        <v>0</v>
      </c>
      <c r="EI156" s="131">
        <f>Juniori!EI46</f>
        <v>0</v>
      </c>
      <c r="EJ156" s="131">
        <f>Juniori!EJ46</f>
        <v>0</v>
      </c>
      <c r="EK156" s="131">
        <f>Juniori!EK46</f>
        <v>0</v>
      </c>
      <c r="EL156" s="131">
        <f>Juniori!EL46</f>
        <v>0</v>
      </c>
      <c r="EM156" s="131">
        <f>Juniori!EM46</f>
        <v>0</v>
      </c>
      <c r="EN156" s="131">
        <f>Juniori!EN46</f>
        <v>0</v>
      </c>
      <c r="EO156" s="131">
        <f>Juniori!EO46</f>
        <v>0</v>
      </c>
      <c r="EP156" s="131">
        <f>Juniori!EP46</f>
        <v>0</v>
      </c>
      <c r="EQ156" s="131">
        <f>Juniori!EQ46</f>
        <v>0</v>
      </c>
      <c r="ER156" s="131">
        <f>Juniori!ER46</f>
        <v>0</v>
      </c>
      <c r="ES156" s="131">
        <f>Juniori!ES46</f>
        <v>0</v>
      </c>
      <c r="ET156" s="131">
        <f>Juniori!ET46</f>
        <v>0</v>
      </c>
      <c r="EU156" s="131">
        <f>Juniori!EU46</f>
        <v>0</v>
      </c>
      <c r="EV156" s="131">
        <f>Juniori!EV46</f>
        <v>0</v>
      </c>
      <c r="EW156" s="131">
        <f>Juniori!EW46</f>
        <v>0</v>
      </c>
      <c r="EX156" s="131">
        <f>Juniori!EX46</f>
        <v>0</v>
      </c>
      <c r="EY156" s="131">
        <f>Juniori!EY46</f>
        <v>0</v>
      </c>
      <c r="EZ156" s="131">
        <f>Juniori!EZ46</f>
        <v>0</v>
      </c>
      <c r="FA156" s="131">
        <f>Juniori!FA46</f>
        <v>0</v>
      </c>
      <c r="FB156" s="131">
        <f>Juniori!FB46</f>
        <v>0</v>
      </c>
      <c r="FC156" s="131">
        <f>Juniori!FC46</f>
        <v>0</v>
      </c>
      <c r="FD156" s="131">
        <f>Juniori!FD46</f>
        <v>0</v>
      </c>
      <c r="FE156" s="131">
        <f>Juniori!FE46</f>
        <v>0</v>
      </c>
      <c r="FF156" s="131">
        <f>Juniori!FF46</f>
        <v>0</v>
      </c>
      <c r="FG156" s="131">
        <f>Juniori!FG46</f>
        <v>0</v>
      </c>
      <c r="FH156" s="131">
        <f>Juniori!FH46</f>
        <v>0</v>
      </c>
      <c r="FI156" s="131">
        <f>Juniori!FI46</f>
        <v>0</v>
      </c>
      <c r="FJ156" s="131">
        <f>Juniori!FJ46</f>
        <v>0</v>
      </c>
      <c r="FK156" s="131">
        <f>Juniori!FK46</f>
        <v>0</v>
      </c>
      <c r="FL156" s="131">
        <f>Juniori!FL46</f>
        <v>0</v>
      </c>
      <c r="FM156" s="131">
        <f>Juniori!FM46</f>
        <v>0</v>
      </c>
      <c r="FN156" s="131">
        <f>Juniori!FN46</f>
        <v>0</v>
      </c>
      <c r="FO156" s="131">
        <f>Juniori!FO46</f>
        <v>0</v>
      </c>
      <c r="FP156" s="131">
        <f>Juniori!FP46</f>
        <v>0</v>
      </c>
      <c r="FQ156" s="131">
        <f>Juniori!FQ46</f>
        <v>0</v>
      </c>
      <c r="FR156" s="131">
        <f>Juniori!FR46</f>
        <v>0</v>
      </c>
      <c r="FS156" s="131">
        <f>Juniori!FS46</f>
        <v>0</v>
      </c>
      <c r="FT156" s="131">
        <f>Juniori!FT46</f>
        <v>0</v>
      </c>
      <c r="FU156" s="131">
        <f>Juniori!FU46</f>
        <v>0</v>
      </c>
      <c r="FV156" s="131">
        <f>Juniori!FV46</f>
        <v>0</v>
      </c>
      <c r="FW156" s="131">
        <f>Juniori!FW46</f>
        <v>0</v>
      </c>
      <c r="FX156" s="131">
        <f>Juniori!FX46</f>
        <v>0</v>
      </c>
      <c r="FY156" s="131">
        <f>Juniori!FY46</f>
        <v>0</v>
      </c>
      <c r="FZ156" s="131">
        <f>Juniori!FZ46</f>
        <v>0</v>
      </c>
      <c r="GA156" s="131">
        <f>Juniori!GA46</f>
        <v>0</v>
      </c>
      <c r="GB156" s="131">
        <f>Juniori!GB46</f>
        <v>0</v>
      </c>
      <c r="GC156" s="131">
        <f>Juniori!GC46</f>
        <v>0</v>
      </c>
      <c r="GD156" s="131">
        <f>Juniori!GD46</f>
        <v>0</v>
      </c>
      <c r="GE156" s="131">
        <f>Juniori!GE46</f>
        <v>0</v>
      </c>
      <c r="GF156" s="131">
        <f>Juniori!GF46</f>
        <v>0</v>
      </c>
      <c r="GG156" s="131">
        <f>Juniori!GG46</f>
        <v>0</v>
      </c>
      <c r="GH156" s="131">
        <f>Juniori!GH46</f>
        <v>0</v>
      </c>
      <c r="GI156" s="131">
        <f>Juniori!GI46</f>
        <v>0</v>
      </c>
      <c r="GJ156" s="131">
        <f>Juniori!GJ46</f>
        <v>0</v>
      </c>
      <c r="GK156" s="131">
        <f>Juniori!GK46</f>
        <v>0</v>
      </c>
      <c r="GL156" s="131">
        <f>Juniori!GL46</f>
        <v>0</v>
      </c>
      <c r="GM156" s="131">
        <f>Juniori!GM46</f>
        <v>0</v>
      </c>
      <c r="GN156" s="131">
        <f>Juniori!GN46</f>
        <v>0</v>
      </c>
      <c r="GO156" s="131">
        <f>Juniori!GO46</f>
        <v>0</v>
      </c>
      <c r="GP156" s="131">
        <f>Juniori!GP46</f>
        <v>0</v>
      </c>
      <c r="GQ156" s="131">
        <f>Juniori!GQ46</f>
        <v>0</v>
      </c>
      <c r="GR156" s="131">
        <f>Juniori!GR46</f>
        <v>0</v>
      </c>
      <c r="GS156" s="131">
        <f>Juniori!GS46</f>
        <v>0</v>
      </c>
      <c r="GT156" s="131">
        <f>Juniori!GT46</f>
        <v>0</v>
      </c>
      <c r="GU156" s="131">
        <f>Juniori!GU46</f>
        <v>0</v>
      </c>
      <c r="GV156" s="131">
        <f>Juniori!GV46</f>
        <v>0</v>
      </c>
      <c r="GW156" s="131">
        <f>Juniori!GW46</f>
        <v>0</v>
      </c>
      <c r="GX156" s="131">
        <f>Juniori!GX46</f>
        <v>0</v>
      </c>
      <c r="GY156" s="131">
        <f>Juniori!GY46</f>
        <v>0</v>
      </c>
      <c r="GZ156" s="131">
        <f>Juniori!GZ46</f>
        <v>0</v>
      </c>
      <c r="HA156" s="131">
        <f>Juniori!HA46</f>
        <v>0</v>
      </c>
      <c r="HB156" s="131">
        <f>Juniori!HB46</f>
        <v>0</v>
      </c>
      <c r="HC156" s="131">
        <f>Juniori!HC46</f>
        <v>0</v>
      </c>
      <c r="HD156" s="131">
        <f>Juniori!HD46</f>
        <v>0</v>
      </c>
      <c r="HE156" s="131">
        <f>Juniori!HE46</f>
        <v>0</v>
      </c>
      <c r="HF156" s="131">
        <f>Juniori!HF46</f>
        <v>0</v>
      </c>
      <c r="HG156" s="131">
        <f>Juniori!HG46</f>
        <v>0</v>
      </c>
      <c r="HH156" s="131">
        <f>Juniori!HH46</f>
        <v>0</v>
      </c>
      <c r="HI156" s="131">
        <f>Juniori!HI46</f>
        <v>0</v>
      </c>
      <c r="HJ156" s="131">
        <f>Juniori!HJ46</f>
        <v>0</v>
      </c>
      <c r="HK156" s="131">
        <f>Juniori!HK46</f>
        <v>0</v>
      </c>
      <c r="HL156" s="131">
        <f>Juniori!HL46</f>
        <v>0</v>
      </c>
      <c r="HM156" s="131">
        <f>Juniori!HM46</f>
        <v>0</v>
      </c>
      <c r="HN156" s="131">
        <f>Juniori!HN46</f>
        <v>0</v>
      </c>
      <c r="HO156" s="131">
        <f>Juniori!HO46</f>
        <v>0</v>
      </c>
      <c r="HP156" s="131">
        <f>Juniori!HP46</f>
        <v>0</v>
      </c>
      <c r="HQ156" s="131">
        <f>Juniori!HQ46</f>
        <v>0</v>
      </c>
      <c r="HR156" s="131">
        <f>Juniori!HR46</f>
        <v>0</v>
      </c>
      <c r="HS156" s="131">
        <f>Juniori!HS46</f>
        <v>0</v>
      </c>
      <c r="HT156" s="131">
        <f>Juniori!HT46</f>
        <v>0</v>
      </c>
      <c r="HU156" s="131">
        <f>Juniori!HU46</f>
        <v>0</v>
      </c>
      <c r="HV156" s="131">
        <f>Juniori!HV46</f>
        <v>0</v>
      </c>
      <c r="HW156" s="131">
        <f>Juniori!HW46</f>
        <v>0</v>
      </c>
      <c r="HX156" s="131">
        <f>Juniori!HX46</f>
        <v>0</v>
      </c>
      <c r="HY156" s="131">
        <f>Juniori!HY46</f>
        <v>0</v>
      </c>
      <c r="HZ156" s="131">
        <f>Juniori!HZ46</f>
        <v>0</v>
      </c>
      <c r="IA156" s="131">
        <f>Juniori!IA46</f>
        <v>0</v>
      </c>
      <c r="IB156" s="131">
        <f>Juniori!IB46</f>
        <v>0</v>
      </c>
      <c r="IC156" s="131">
        <f>Juniori!IC46</f>
        <v>0</v>
      </c>
      <c r="ID156" s="131">
        <f>Juniori!ID46</f>
        <v>0</v>
      </c>
      <c r="IE156" s="131">
        <f>Juniori!IE46</f>
        <v>0</v>
      </c>
      <c r="IF156" s="131">
        <f>Juniori!IF46</f>
        <v>0</v>
      </c>
      <c r="IG156" s="131">
        <f>Juniori!IG46</f>
        <v>0</v>
      </c>
      <c r="IH156" s="131">
        <f>Juniori!IH46</f>
        <v>0</v>
      </c>
      <c r="II156" s="131">
        <f>Juniori!II46</f>
        <v>0</v>
      </c>
      <c r="IJ156" s="131">
        <f>Juniori!IJ46</f>
        <v>0</v>
      </c>
      <c r="IK156" s="131">
        <f>Juniori!IK46</f>
        <v>0</v>
      </c>
      <c r="IL156" s="131">
        <f>Juniori!IL46</f>
        <v>0</v>
      </c>
      <c r="IM156" s="131">
        <f>Juniori!IM46</f>
        <v>0</v>
      </c>
      <c r="IN156" s="131">
        <f>Juniori!IN46</f>
        <v>0</v>
      </c>
      <c r="IO156" s="131">
        <f>Juniori!IO46</f>
        <v>0</v>
      </c>
      <c r="IP156" s="131">
        <f>Juniori!IP46</f>
        <v>0</v>
      </c>
      <c r="IQ156" s="131">
        <f>Juniori!IQ46</f>
        <v>0</v>
      </c>
      <c r="IR156" s="131">
        <f>Juniori!IR46</f>
        <v>0</v>
      </c>
      <c r="IS156" s="131">
        <f>Juniori!IS46</f>
        <v>0</v>
      </c>
      <c r="IT156" s="131">
        <f>Juniori!IT46</f>
        <v>0</v>
      </c>
      <c r="IU156" s="131">
        <f>Juniori!IU46</f>
        <v>0</v>
      </c>
      <c r="IV156" s="131">
        <f>Juniori!IV46</f>
        <v>0</v>
      </c>
      <c r="IW156" s="131">
        <f>Juniori!IW46</f>
        <v>0</v>
      </c>
      <c r="IX156" s="131">
        <f>Juniori!IX46</f>
        <v>0</v>
      </c>
      <c r="IY156" s="131">
        <f>Juniori!IY46</f>
        <v>0</v>
      </c>
      <c r="IZ156" s="131">
        <f>Juniori!IZ46</f>
        <v>0</v>
      </c>
      <c r="JA156" s="131">
        <f>Juniori!JA46</f>
        <v>0</v>
      </c>
      <c r="JB156" s="131">
        <f>Juniori!JB46</f>
        <v>0</v>
      </c>
      <c r="JC156" s="131">
        <f>Juniori!JC46</f>
        <v>0</v>
      </c>
      <c r="JD156" s="131">
        <f>Juniori!JD46</f>
        <v>0</v>
      </c>
      <c r="JE156" s="131">
        <f>Juniori!JE46</f>
        <v>0</v>
      </c>
      <c r="JF156" s="131">
        <f>Juniori!JF46</f>
        <v>0</v>
      </c>
      <c r="JG156" s="131">
        <f>Juniori!JG46</f>
        <v>0</v>
      </c>
      <c r="JH156" s="131">
        <f>Juniori!JH46</f>
        <v>0</v>
      </c>
      <c r="JI156" s="131">
        <f>Juniori!JI46</f>
        <v>0</v>
      </c>
      <c r="JJ156" s="131">
        <f>Juniori!JJ46</f>
        <v>0</v>
      </c>
      <c r="JK156" s="131">
        <f>Juniori!JK46</f>
        <v>0</v>
      </c>
      <c r="JL156" s="131">
        <f>Juniori!JL46</f>
        <v>0</v>
      </c>
      <c r="JM156" s="131">
        <f>Juniori!JM46</f>
        <v>0</v>
      </c>
      <c r="JN156" s="131">
        <f>Juniori!JN46</f>
        <v>0</v>
      </c>
      <c r="JO156" s="131">
        <f>Juniori!JO46</f>
        <v>0</v>
      </c>
      <c r="JP156" s="131">
        <f>Juniori!JP46</f>
        <v>0</v>
      </c>
      <c r="JQ156" s="131">
        <f>Juniori!JQ46</f>
        <v>0</v>
      </c>
      <c r="JR156" s="131">
        <f>Juniori!JR46</f>
        <v>0</v>
      </c>
      <c r="JS156" s="131">
        <f>Juniori!JS46</f>
        <v>0</v>
      </c>
      <c r="JT156" s="131">
        <f>Juniori!JT46</f>
        <v>0</v>
      </c>
      <c r="JU156" s="131">
        <f>Juniori!JU46</f>
        <v>0</v>
      </c>
      <c r="JV156" s="131">
        <f>Juniori!JV46</f>
        <v>0</v>
      </c>
      <c r="JW156" s="131">
        <f>Juniori!JW46</f>
        <v>0</v>
      </c>
      <c r="JX156" s="131">
        <f>Juniori!JX46</f>
        <v>0</v>
      </c>
      <c r="JY156" s="131">
        <f>Juniori!JY46</f>
        <v>0</v>
      </c>
      <c r="JZ156" s="131">
        <f>Juniori!JZ46</f>
        <v>0</v>
      </c>
      <c r="KA156" s="131">
        <f>Juniori!KA46</f>
        <v>0</v>
      </c>
      <c r="KB156" s="131">
        <f>Juniori!KB46</f>
        <v>0</v>
      </c>
      <c r="KC156" s="131">
        <f>Juniori!KC46</f>
        <v>0</v>
      </c>
      <c r="KD156" s="131">
        <f>Juniori!KD46</f>
        <v>0</v>
      </c>
      <c r="KE156" s="131">
        <f>Juniori!KE46</f>
        <v>0</v>
      </c>
      <c r="KF156" s="131">
        <f>Juniori!KF46</f>
        <v>0</v>
      </c>
      <c r="KG156" s="131">
        <f>Juniori!KG46</f>
        <v>0</v>
      </c>
      <c r="KH156" s="131">
        <f>Juniori!KH46</f>
        <v>0</v>
      </c>
      <c r="KI156" s="131">
        <f>Juniori!KI46</f>
        <v>0</v>
      </c>
      <c r="KJ156" s="131">
        <f>Juniori!KJ46</f>
        <v>0</v>
      </c>
      <c r="KK156" s="131">
        <f>Juniori!KK46</f>
        <v>0</v>
      </c>
      <c r="KL156" s="131">
        <f>Juniori!KL46</f>
        <v>0</v>
      </c>
      <c r="KM156" s="131">
        <f>Juniori!KM46</f>
        <v>0</v>
      </c>
      <c r="KN156" s="131">
        <f>Juniori!KN46</f>
        <v>0</v>
      </c>
      <c r="KO156" s="131">
        <f>Juniori!KO46</f>
        <v>0</v>
      </c>
      <c r="KP156" s="131">
        <f>Juniori!KP46</f>
        <v>0</v>
      </c>
      <c r="KQ156" s="131">
        <f>Juniori!KQ46</f>
        <v>0</v>
      </c>
      <c r="KR156" s="131">
        <f>Juniori!KR46</f>
        <v>0</v>
      </c>
      <c r="KS156" s="131">
        <f>Juniori!KS46</f>
        <v>0</v>
      </c>
      <c r="KT156" s="131">
        <f>Juniori!KT46</f>
        <v>0</v>
      </c>
      <c r="KU156" s="131">
        <f>Juniori!KU46</f>
        <v>0</v>
      </c>
      <c r="KV156" s="131">
        <f>Juniori!KV46</f>
        <v>0</v>
      </c>
      <c r="KW156" s="131">
        <f>Juniori!KW46</f>
        <v>0</v>
      </c>
      <c r="KX156" s="131">
        <f>Juniori!KX46</f>
        <v>0</v>
      </c>
      <c r="KY156" s="131">
        <f>Juniori!KY46</f>
        <v>0</v>
      </c>
      <c r="KZ156" s="131">
        <f>Juniori!KZ46</f>
        <v>0</v>
      </c>
      <c r="LA156" s="131">
        <f>Juniori!LA46</f>
        <v>0</v>
      </c>
      <c r="LB156" s="131">
        <f>Juniori!LB46</f>
        <v>0</v>
      </c>
      <c r="LC156" s="131">
        <f>Juniori!LC46</f>
        <v>0</v>
      </c>
      <c r="LD156" s="131">
        <f>Juniori!LD46</f>
        <v>0</v>
      </c>
      <c r="LE156" s="131">
        <f>Juniori!LE46</f>
        <v>0</v>
      </c>
      <c r="LF156" s="131">
        <f>Juniori!LF46</f>
        <v>0</v>
      </c>
      <c r="LG156" s="131">
        <f>Juniori!LG46</f>
        <v>0</v>
      </c>
      <c r="LH156" s="131">
        <f>Juniori!LH46</f>
        <v>0</v>
      </c>
      <c r="LI156" s="131">
        <f>Juniori!LI46</f>
        <v>0</v>
      </c>
      <c r="LJ156" s="131">
        <f>Juniori!LJ46</f>
        <v>0</v>
      </c>
      <c r="LK156" s="131">
        <f>Juniori!LK46</f>
        <v>0</v>
      </c>
      <c r="LL156" s="131">
        <f>Juniori!LL46</f>
        <v>0</v>
      </c>
      <c r="LM156" s="131">
        <f>Juniori!LM46</f>
        <v>0</v>
      </c>
      <c r="LN156" s="131">
        <f>Juniori!LN46</f>
        <v>0</v>
      </c>
      <c r="LO156" s="131">
        <f>Juniori!LO46</f>
        <v>0</v>
      </c>
      <c r="LP156" s="131">
        <f>Juniori!LP46</f>
        <v>0</v>
      </c>
      <c r="LQ156" s="131">
        <f>Juniori!LQ46</f>
        <v>0</v>
      </c>
      <c r="LR156" s="131">
        <f>Juniori!LR46</f>
        <v>0</v>
      </c>
      <c r="LS156" s="131">
        <f>Juniori!LS46</f>
        <v>0</v>
      </c>
      <c r="LT156" s="131">
        <f>Juniori!LT46</f>
        <v>0</v>
      </c>
      <c r="LU156" s="131">
        <f>Juniori!LU46</f>
        <v>0</v>
      </c>
      <c r="LV156" s="131">
        <f>Juniori!LV46</f>
        <v>0</v>
      </c>
      <c r="LW156" s="131">
        <f>Juniori!LW46</f>
        <v>0</v>
      </c>
      <c r="LX156" s="131">
        <f>Juniori!LX46</f>
        <v>0</v>
      </c>
      <c r="LY156" s="131">
        <f>Juniori!LY46</f>
        <v>0</v>
      </c>
      <c r="LZ156" s="131">
        <f>Juniori!LZ46</f>
        <v>0</v>
      </c>
      <c r="MA156" s="131">
        <f>Juniori!MA46</f>
        <v>0</v>
      </c>
      <c r="MB156" s="131">
        <f>Juniori!MB46</f>
        <v>0</v>
      </c>
      <c r="MC156" s="131">
        <f>Juniori!MC46</f>
        <v>0</v>
      </c>
      <c r="MD156" s="131">
        <f>Juniori!MD46</f>
        <v>0</v>
      </c>
      <c r="ME156" s="131">
        <f>Juniori!ME46</f>
        <v>0</v>
      </c>
    </row>
    <row r="157" spans="1:343" s="1" customFormat="1" ht="18" customHeight="1" x14ac:dyDescent="0.2">
      <c r="A157" s="12">
        <v>126</v>
      </c>
      <c r="B157" s="11" t="s">
        <v>246</v>
      </c>
      <c r="C157" s="1">
        <v>10855</v>
      </c>
      <c r="E157" s="4" t="s">
        <v>247</v>
      </c>
      <c r="F157" s="1">
        <v>9077</v>
      </c>
      <c r="G157" s="9" t="s">
        <v>220</v>
      </c>
      <c r="H157" s="4" t="s">
        <v>140</v>
      </c>
      <c r="I157" s="1">
        <f t="shared" si="11"/>
        <v>1</v>
      </c>
      <c r="J157" s="12">
        <f>Tabuľka3[[#This Row],[Stĺpec9]]</f>
        <v>1</v>
      </c>
      <c r="K157" s="131">
        <f>Juniori!K45</f>
        <v>0</v>
      </c>
      <c r="L157" s="131">
        <f>Juniori!L45</f>
        <v>0</v>
      </c>
      <c r="M157" s="131">
        <f>Juniori!M45</f>
        <v>0</v>
      </c>
      <c r="N157" s="131">
        <f>Juniori!N45</f>
        <v>1</v>
      </c>
      <c r="O157" s="131">
        <f>Juniori!O45</f>
        <v>0</v>
      </c>
      <c r="P157" s="131">
        <f>Juniori!P45</f>
        <v>0</v>
      </c>
      <c r="Q157" s="131">
        <f>Juniori!Q45</f>
        <v>0</v>
      </c>
      <c r="R157" s="131">
        <f>Juniori!R45</f>
        <v>0</v>
      </c>
      <c r="S157" s="131">
        <f>Juniori!S45</f>
        <v>0</v>
      </c>
      <c r="T157" s="131">
        <f>Juniori!T45</f>
        <v>0</v>
      </c>
      <c r="U157" s="131">
        <f>Juniori!U45</f>
        <v>0</v>
      </c>
      <c r="V157" s="131">
        <f>Juniori!V45</f>
        <v>0</v>
      </c>
      <c r="W157" s="131">
        <f>Juniori!W45</f>
        <v>0</v>
      </c>
      <c r="X157" s="131">
        <f>Juniori!X45</f>
        <v>0</v>
      </c>
      <c r="Y157" s="131">
        <f>Juniori!Y45</f>
        <v>0</v>
      </c>
      <c r="Z157" s="131">
        <f>Juniori!Z45</f>
        <v>0</v>
      </c>
      <c r="AA157" s="131">
        <f>Juniori!AA45</f>
        <v>0</v>
      </c>
      <c r="AB157" s="131">
        <f>Juniori!AB45</f>
        <v>0</v>
      </c>
      <c r="AC157" s="131">
        <f>Juniori!AC45</f>
        <v>0</v>
      </c>
      <c r="AD157" s="131">
        <f>Juniori!AD45</f>
        <v>0</v>
      </c>
      <c r="AE157" s="131">
        <f>Juniori!AE45</f>
        <v>0</v>
      </c>
      <c r="AF157" s="131">
        <f>Juniori!AF45</f>
        <v>0</v>
      </c>
      <c r="AG157" s="131">
        <f>Juniori!AG45</f>
        <v>0</v>
      </c>
      <c r="AH157" s="131">
        <f>Juniori!AH45</f>
        <v>0</v>
      </c>
      <c r="AI157" s="131">
        <f>Juniori!AI45</f>
        <v>0</v>
      </c>
      <c r="AJ157" s="131">
        <f>Juniori!AJ45</f>
        <v>0</v>
      </c>
      <c r="AK157" s="131">
        <f>Juniori!AK45</f>
        <v>0</v>
      </c>
      <c r="AL157" s="131">
        <f>Juniori!AL45</f>
        <v>0</v>
      </c>
      <c r="AM157" s="131">
        <f>Juniori!AM45</f>
        <v>0</v>
      </c>
      <c r="AN157" s="131">
        <f>Juniori!AN45</f>
        <v>0</v>
      </c>
      <c r="AO157" s="131">
        <f>Juniori!AO45</f>
        <v>0</v>
      </c>
      <c r="AP157" s="131">
        <f>Juniori!AP45</f>
        <v>0</v>
      </c>
      <c r="AQ157" s="131">
        <f>Juniori!AQ45</f>
        <v>0</v>
      </c>
      <c r="AR157" s="131">
        <f>Juniori!AR45</f>
        <v>0</v>
      </c>
      <c r="AS157" s="131">
        <f>Juniori!AS45</f>
        <v>0</v>
      </c>
      <c r="AT157" s="131">
        <f>Juniori!AT45</f>
        <v>0</v>
      </c>
      <c r="AU157" s="131">
        <f>Juniori!AU45</f>
        <v>0</v>
      </c>
      <c r="AV157" s="131">
        <f>Juniori!AV45</f>
        <v>0</v>
      </c>
      <c r="AW157" s="131">
        <f>Juniori!AW45</f>
        <v>0</v>
      </c>
      <c r="AX157" s="131">
        <f>Juniori!AX45</f>
        <v>0</v>
      </c>
      <c r="AY157" s="131">
        <f>Juniori!AY45</f>
        <v>0</v>
      </c>
      <c r="AZ157" s="131">
        <f>Juniori!AZ45</f>
        <v>0</v>
      </c>
      <c r="BA157" s="131">
        <f>Juniori!BA45</f>
        <v>0</v>
      </c>
      <c r="BB157" s="131">
        <f>Juniori!BB45</f>
        <v>0</v>
      </c>
      <c r="BC157" s="131">
        <f>Juniori!BC45</f>
        <v>0</v>
      </c>
      <c r="BD157" s="131">
        <f>Juniori!BD45</f>
        <v>0</v>
      </c>
      <c r="BE157" s="131">
        <f>Juniori!BE45</f>
        <v>0</v>
      </c>
      <c r="BF157" s="131">
        <f>Juniori!BF45</f>
        <v>0</v>
      </c>
      <c r="BG157" s="131">
        <f>Juniori!BG45</f>
        <v>0</v>
      </c>
      <c r="BH157" s="131">
        <f>Juniori!BH45</f>
        <v>0</v>
      </c>
      <c r="BI157" s="131">
        <f>Juniori!BI45</f>
        <v>0</v>
      </c>
      <c r="BJ157" s="131">
        <f>Juniori!BJ45</f>
        <v>0</v>
      </c>
      <c r="BK157" s="131">
        <f>Juniori!BK45</f>
        <v>0</v>
      </c>
      <c r="BL157" s="131">
        <f>Juniori!BL45</f>
        <v>0</v>
      </c>
      <c r="BM157" s="131">
        <f>Juniori!BM45</f>
        <v>0</v>
      </c>
      <c r="BN157" s="131">
        <f>Juniori!BN45</f>
        <v>0</v>
      </c>
      <c r="BO157" s="131">
        <f>Juniori!BO45</f>
        <v>0</v>
      </c>
      <c r="BP157" s="131">
        <f>Juniori!BP45</f>
        <v>0</v>
      </c>
      <c r="BQ157" s="131">
        <f>Juniori!BQ45</f>
        <v>0</v>
      </c>
      <c r="BR157" s="131">
        <f>Juniori!BR45</f>
        <v>0</v>
      </c>
      <c r="BS157" s="131">
        <f>Juniori!BS45</f>
        <v>0</v>
      </c>
      <c r="BT157" s="131">
        <f>Juniori!BT45</f>
        <v>0</v>
      </c>
      <c r="BU157" s="131">
        <f>Juniori!BU45</f>
        <v>0</v>
      </c>
      <c r="BV157" s="131">
        <f>Juniori!BV45</f>
        <v>0</v>
      </c>
      <c r="BW157" s="131">
        <f>Juniori!BW45</f>
        <v>0</v>
      </c>
      <c r="BX157" s="131">
        <f>Juniori!BX45</f>
        <v>0</v>
      </c>
      <c r="BY157" s="131">
        <f>Juniori!BY45</f>
        <v>0</v>
      </c>
      <c r="BZ157" s="131">
        <f>Juniori!BZ45</f>
        <v>0</v>
      </c>
      <c r="CA157" s="131">
        <f>Juniori!CA45</f>
        <v>0</v>
      </c>
      <c r="CB157" s="131">
        <f>Juniori!CB45</f>
        <v>0</v>
      </c>
      <c r="CC157" s="131">
        <f>Juniori!CC45</f>
        <v>0</v>
      </c>
      <c r="CD157" s="131">
        <f>Juniori!CD45</f>
        <v>0</v>
      </c>
      <c r="CE157" s="131">
        <f>Juniori!CE45</f>
        <v>0</v>
      </c>
      <c r="CF157" s="131">
        <f>Juniori!CF45</f>
        <v>0</v>
      </c>
      <c r="CG157" s="131">
        <f>Juniori!CG45</f>
        <v>0</v>
      </c>
      <c r="CH157" s="131">
        <f>Juniori!CH45</f>
        <v>0</v>
      </c>
      <c r="CI157" s="131">
        <f>Juniori!CI45</f>
        <v>0</v>
      </c>
      <c r="CJ157" s="131">
        <f>Juniori!CJ45</f>
        <v>0</v>
      </c>
      <c r="CK157" s="131">
        <f>Juniori!CK45</f>
        <v>0</v>
      </c>
      <c r="CL157" s="131">
        <f>Juniori!CL45</f>
        <v>0</v>
      </c>
      <c r="CM157" s="131">
        <f>Juniori!CM45</f>
        <v>0</v>
      </c>
      <c r="CN157" s="131">
        <f>Juniori!CN45</f>
        <v>0</v>
      </c>
      <c r="CO157" s="131">
        <f>Juniori!CO45</f>
        <v>0</v>
      </c>
      <c r="CP157" s="131">
        <f>Juniori!CP45</f>
        <v>0</v>
      </c>
      <c r="CQ157" s="131">
        <f>Juniori!CQ45</f>
        <v>0</v>
      </c>
      <c r="CR157" s="131">
        <f>Juniori!CR45</f>
        <v>0</v>
      </c>
      <c r="CS157" s="131">
        <f>Juniori!CS45</f>
        <v>0</v>
      </c>
      <c r="CT157" s="131">
        <f>Juniori!CT45</f>
        <v>0</v>
      </c>
      <c r="CU157" s="131">
        <f>Juniori!CU45</f>
        <v>0</v>
      </c>
      <c r="CV157" s="131">
        <f>Juniori!CV45</f>
        <v>0</v>
      </c>
      <c r="CW157" s="131">
        <f>Juniori!CW45</f>
        <v>0</v>
      </c>
      <c r="CX157" s="131">
        <f>Juniori!CX45</f>
        <v>0</v>
      </c>
      <c r="CY157" s="131">
        <f>Juniori!CY45</f>
        <v>0</v>
      </c>
      <c r="CZ157" s="131">
        <f>Juniori!CZ45</f>
        <v>0</v>
      </c>
      <c r="DA157" s="131">
        <f>Juniori!DA45</f>
        <v>0</v>
      </c>
      <c r="DB157" s="131">
        <f>Juniori!DB45</f>
        <v>0</v>
      </c>
      <c r="DC157" s="131">
        <f>Juniori!DC45</f>
        <v>0</v>
      </c>
      <c r="DD157" s="131">
        <f>Juniori!DD45</f>
        <v>0</v>
      </c>
      <c r="DE157" s="131">
        <f>Juniori!DE45</f>
        <v>0</v>
      </c>
      <c r="DF157" s="131">
        <f>Juniori!DF45</f>
        <v>0</v>
      </c>
      <c r="DG157" s="131">
        <f>Juniori!DG45</f>
        <v>0</v>
      </c>
      <c r="DH157" s="131">
        <f>Juniori!DH45</f>
        <v>0</v>
      </c>
      <c r="DI157" s="131">
        <f>Juniori!DI45</f>
        <v>0</v>
      </c>
      <c r="DJ157" s="131">
        <f>Juniori!DJ45</f>
        <v>0</v>
      </c>
      <c r="DK157" s="131">
        <f>Juniori!DK45</f>
        <v>0</v>
      </c>
      <c r="DL157" s="131">
        <f>Juniori!DL45</f>
        <v>0</v>
      </c>
      <c r="DM157" s="131">
        <f>Juniori!DM45</f>
        <v>0</v>
      </c>
      <c r="DN157" s="131">
        <f>Juniori!DN45</f>
        <v>0</v>
      </c>
      <c r="DO157" s="131">
        <f>Juniori!DO45</f>
        <v>0</v>
      </c>
      <c r="DP157" s="131">
        <f>Juniori!DP45</f>
        <v>0</v>
      </c>
      <c r="DQ157" s="131">
        <f>Juniori!DQ45</f>
        <v>0</v>
      </c>
      <c r="DR157" s="131">
        <f>Juniori!DR45</f>
        <v>0</v>
      </c>
      <c r="DS157" s="131">
        <f>Juniori!DS45</f>
        <v>0</v>
      </c>
      <c r="DT157" s="131">
        <f>Juniori!DT45</f>
        <v>0</v>
      </c>
      <c r="DU157" s="131">
        <f>Juniori!DU45</f>
        <v>0</v>
      </c>
      <c r="DV157" s="131">
        <f>Juniori!DV45</f>
        <v>0</v>
      </c>
      <c r="DW157" s="131">
        <f>Juniori!DW45</f>
        <v>0</v>
      </c>
      <c r="DX157" s="131">
        <f>Juniori!DX45</f>
        <v>0</v>
      </c>
      <c r="DY157" s="131">
        <f>Juniori!DY45</f>
        <v>0</v>
      </c>
      <c r="DZ157" s="131">
        <f>Juniori!DZ45</f>
        <v>0</v>
      </c>
      <c r="EA157" s="131">
        <f>Juniori!EA45</f>
        <v>0</v>
      </c>
      <c r="EB157" s="131">
        <f>Juniori!EB45</f>
        <v>0</v>
      </c>
      <c r="EC157" s="131">
        <f>Juniori!EC45</f>
        <v>0</v>
      </c>
      <c r="ED157" s="131">
        <f>Juniori!ED45</f>
        <v>0</v>
      </c>
      <c r="EE157" s="131">
        <f>Juniori!EE45</f>
        <v>0</v>
      </c>
      <c r="EF157" s="131">
        <f>Juniori!EF45</f>
        <v>0</v>
      </c>
      <c r="EG157" s="131">
        <f>Juniori!EG45</f>
        <v>0</v>
      </c>
      <c r="EH157" s="131">
        <f>Juniori!EH45</f>
        <v>0</v>
      </c>
      <c r="EI157" s="131">
        <f>Juniori!EI45</f>
        <v>0</v>
      </c>
      <c r="EJ157" s="131">
        <f>Juniori!EJ45</f>
        <v>0</v>
      </c>
      <c r="EK157" s="131">
        <f>Juniori!EK45</f>
        <v>0</v>
      </c>
      <c r="EL157" s="131">
        <f>Juniori!EL45</f>
        <v>0</v>
      </c>
      <c r="EM157" s="131">
        <f>Juniori!EM45</f>
        <v>0</v>
      </c>
      <c r="EN157" s="131">
        <f>Juniori!EN45</f>
        <v>0</v>
      </c>
      <c r="EO157" s="131">
        <f>Juniori!EO45</f>
        <v>0</v>
      </c>
      <c r="EP157" s="131">
        <f>Juniori!EP45</f>
        <v>0</v>
      </c>
      <c r="EQ157" s="131">
        <f>Juniori!EQ45</f>
        <v>0</v>
      </c>
      <c r="ER157" s="131">
        <f>Juniori!ER45</f>
        <v>0</v>
      </c>
      <c r="ES157" s="131">
        <f>Juniori!ES45</f>
        <v>0</v>
      </c>
      <c r="ET157" s="131">
        <f>Juniori!ET45</f>
        <v>0</v>
      </c>
      <c r="EU157" s="131">
        <f>Juniori!EU45</f>
        <v>0</v>
      </c>
      <c r="EV157" s="131">
        <f>Juniori!EV45</f>
        <v>0</v>
      </c>
      <c r="EW157" s="131">
        <f>Juniori!EW45</f>
        <v>0</v>
      </c>
      <c r="EX157" s="131">
        <f>Juniori!EX45</f>
        <v>0</v>
      </c>
      <c r="EY157" s="131">
        <f>Juniori!EY45</f>
        <v>0</v>
      </c>
      <c r="EZ157" s="131">
        <f>Juniori!EZ45</f>
        <v>0</v>
      </c>
      <c r="FA157" s="131">
        <f>Juniori!FA45</f>
        <v>0</v>
      </c>
      <c r="FB157" s="131">
        <f>Juniori!FB45</f>
        <v>0</v>
      </c>
      <c r="FC157" s="131">
        <f>Juniori!FC45</f>
        <v>0</v>
      </c>
      <c r="FD157" s="131">
        <f>Juniori!FD45</f>
        <v>0</v>
      </c>
      <c r="FE157" s="131">
        <f>Juniori!FE45</f>
        <v>0</v>
      </c>
      <c r="FF157" s="131">
        <f>Juniori!FF45</f>
        <v>0</v>
      </c>
      <c r="FG157" s="131">
        <f>Juniori!FG45</f>
        <v>0</v>
      </c>
      <c r="FH157" s="131">
        <f>Juniori!FH45</f>
        <v>0</v>
      </c>
      <c r="FI157" s="131">
        <f>Juniori!FI45</f>
        <v>0</v>
      </c>
      <c r="FJ157" s="131">
        <f>Juniori!FJ45</f>
        <v>0</v>
      </c>
      <c r="FK157" s="131">
        <f>Juniori!FK45</f>
        <v>0</v>
      </c>
      <c r="FL157" s="131">
        <f>Juniori!FL45</f>
        <v>0</v>
      </c>
      <c r="FM157" s="131">
        <f>Juniori!FM45</f>
        <v>0</v>
      </c>
      <c r="FN157" s="131">
        <f>Juniori!FN45</f>
        <v>0</v>
      </c>
      <c r="FO157" s="131">
        <f>Juniori!FO45</f>
        <v>0</v>
      </c>
      <c r="FP157" s="131">
        <f>Juniori!FP45</f>
        <v>0</v>
      </c>
      <c r="FQ157" s="131">
        <f>Juniori!FQ45</f>
        <v>0</v>
      </c>
      <c r="FR157" s="131">
        <f>Juniori!FR45</f>
        <v>0</v>
      </c>
      <c r="FS157" s="131">
        <f>Juniori!FS45</f>
        <v>0</v>
      </c>
      <c r="FT157" s="131">
        <f>Juniori!FT45</f>
        <v>0</v>
      </c>
      <c r="FU157" s="131">
        <f>Juniori!FU45</f>
        <v>0</v>
      </c>
      <c r="FV157" s="131">
        <f>Juniori!FV45</f>
        <v>0</v>
      </c>
      <c r="FW157" s="131">
        <f>Juniori!FW45</f>
        <v>0</v>
      </c>
      <c r="FX157" s="131">
        <f>Juniori!FX45</f>
        <v>0</v>
      </c>
      <c r="FY157" s="131">
        <f>Juniori!FY45</f>
        <v>0</v>
      </c>
      <c r="FZ157" s="131">
        <f>Juniori!FZ45</f>
        <v>0</v>
      </c>
      <c r="GA157" s="131">
        <f>Juniori!GA45</f>
        <v>0</v>
      </c>
      <c r="GB157" s="131">
        <f>Juniori!GB45</f>
        <v>0</v>
      </c>
      <c r="GC157" s="131">
        <f>Juniori!GC45</f>
        <v>0</v>
      </c>
      <c r="GD157" s="131">
        <f>Juniori!GD45</f>
        <v>0</v>
      </c>
      <c r="GE157" s="131">
        <f>Juniori!GE45</f>
        <v>0</v>
      </c>
      <c r="GF157" s="131">
        <f>Juniori!GF45</f>
        <v>0</v>
      </c>
      <c r="GG157" s="131">
        <f>Juniori!GG45</f>
        <v>0</v>
      </c>
      <c r="GH157" s="131">
        <f>Juniori!GH45</f>
        <v>0</v>
      </c>
      <c r="GI157" s="131">
        <f>Juniori!GI45</f>
        <v>0</v>
      </c>
      <c r="GJ157" s="131">
        <f>Juniori!GJ45</f>
        <v>0</v>
      </c>
      <c r="GK157" s="131">
        <f>Juniori!GK45</f>
        <v>0</v>
      </c>
      <c r="GL157" s="131">
        <f>Juniori!GL45</f>
        <v>0</v>
      </c>
      <c r="GM157" s="131">
        <f>Juniori!GM45</f>
        <v>0</v>
      </c>
      <c r="GN157" s="131">
        <f>Juniori!GN45</f>
        <v>0</v>
      </c>
      <c r="GO157" s="131">
        <f>Juniori!GO45</f>
        <v>0</v>
      </c>
      <c r="GP157" s="131">
        <f>Juniori!GP45</f>
        <v>0</v>
      </c>
      <c r="GQ157" s="131">
        <f>Juniori!GQ45</f>
        <v>0</v>
      </c>
      <c r="GR157" s="131">
        <f>Juniori!GR45</f>
        <v>0</v>
      </c>
      <c r="GS157" s="131">
        <f>Juniori!GS45</f>
        <v>0</v>
      </c>
      <c r="GT157" s="131">
        <f>Juniori!GT45</f>
        <v>0</v>
      </c>
      <c r="GU157" s="131">
        <f>Juniori!GU45</f>
        <v>0</v>
      </c>
      <c r="GV157" s="131">
        <f>Juniori!GV45</f>
        <v>0</v>
      </c>
      <c r="GW157" s="131">
        <f>Juniori!GW45</f>
        <v>0</v>
      </c>
      <c r="GX157" s="131">
        <f>Juniori!GX45</f>
        <v>0</v>
      </c>
      <c r="GY157" s="131">
        <f>Juniori!GY45</f>
        <v>0</v>
      </c>
      <c r="GZ157" s="131">
        <f>Juniori!GZ45</f>
        <v>0</v>
      </c>
      <c r="HA157" s="131">
        <f>Juniori!HA45</f>
        <v>0</v>
      </c>
      <c r="HB157" s="131">
        <f>Juniori!HB45</f>
        <v>0</v>
      </c>
      <c r="HC157" s="131">
        <f>Juniori!HC45</f>
        <v>0</v>
      </c>
      <c r="HD157" s="131">
        <f>Juniori!HD45</f>
        <v>0</v>
      </c>
      <c r="HE157" s="131">
        <f>Juniori!HE45</f>
        <v>0</v>
      </c>
      <c r="HF157" s="131">
        <f>Juniori!HF45</f>
        <v>0</v>
      </c>
      <c r="HG157" s="131">
        <f>Juniori!HG45</f>
        <v>0</v>
      </c>
      <c r="HH157" s="131">
        <f>Juniori!HH45</f>
        <v>0</v>
      </c>
      <c r="HI157" s="131">
        <f>Juniori!HI45</f>
        <v>0</v>
      </c>
      <c r="HJ157" s="131">
        <f>Juniori!HJ45</f>
        <v>0</v>
      </c>
      <c r="HK157" s="131">
        <f>Juniori!HK45</f>
        <v>0</v>
      </c>
      <c r="HL157" s="131">
        <f>Juniori!HL45</f>
        <v>0</v>
      </c>
      <c r="HM157" s="131">
        <f>Juniori!HM45</f>
        <v>0</v>
      </c>
      <c r="HN157" s="131">
        <f>Juniori!HN45</f>
        <v>0</v>
      </c>
      <c r="HO157" s="131">
        <f>Juniori!HO45</f>
        <v>0</v>
      </c>
      <c r="HP157" s="131">
        <f>Juniori!HP45</f>
        <v>0</v>
      </c>
      <c r="HQ157" s="131">
        <f>Juniori!HQ45</f>
        <v>0</v>
      </c>
      <c r="HR157" s="131">
        <f>Juniori!HR45</f>
        <v>0</v>
      </c>
      <c r="HS157" s="131">
        <f>Juniori!HS45</f>
        <v>0</v>
      </c>
      <c r="HT157" s="131">
        <f>Juniori!HT45</f>
        <v>0</v>
      </c>
      <c r="HU157" s="131">
        <f>Juniori!HU45</f>
        <v>0</v>
      </c>
      <c r="HV157" s="131">
        <f>Juniori!HV45</f>
        <v>0</v>
      </c>
      <c r="HW157" s="131">
        <f>Juniori!HW45</f>
        <v>0</v>
      </c>
      <c r="HX157" s="131">
        <f>Juniori!HX45</f>
        <v>0</v>
      </c>
      <c r="HY157" s="131">
        <f>Juniori!HY45</f>
        <v>0</v>
      </c>
      <c r="HZ157" s="131">
        <f>Juniori!HZ45</f>
        <v>0</v>
      </c>
      <c r="IA157" s="131">
        <f>Juniori!IA45</f>
        <v>0</v>
      </c>
      <c r="IB157" s="131">
        <f>Juniori!IB45</f>
        <v>0</v>
      </c>
      <c r="IC157" s="131">
        <f>Juniori!IC45</f>
        <v>0</v>
      </c>
      <c r="ID157" s="131">
        <f>Juniori!ID45</f>
        <v>0</v>
      </c>
      <c r="IE157" s="131">
        <f>Juniori!IE45</f>
        <v>0</v>
      </c>
      <c r="IF157" s="131">
        <f>Juniori!IF45</f>
        <v>0</v>
      </c>
      <c r="IG157" s="131">
        <f>Juniori!IG45</f>
        <v>0</v>
      </c>
      <c r="IH157" s="131">
        <f>Juniori!IH45</f>
        <v>0</v>
      </c>
      <c r="II157" s="131">
        <f>Juniori!II45</f>
        <v>0</v>
      </c>
      <c r="IJ157" s="131">
        <f>Juniori!IJ45</f>
        <v>0</v>
      </c>
      <c r="IK157" s="131">
        <f>Juniori!IK45</f>
        <v>0</v>
      </c>
      <c r="IL157" s="131">
        <f>Juniori!IL45</f>
        <v>0</v>
      </c>
      <c r="IM157" s="131">
        <f>Juniori!IM45</f>
        <v>0</v>
      </c>
      <c r="IN157" s="131">
        <f>Juniori!IN45</f>
        <v>0</v>
      </c>
      <c r="IO157" s="131">
        <f>Juniori!IO45</f>
        <v>0</v>
      </c>
      <c r="IP157" s="131">
        <f>Juniori!IP45</f>
        <v>0</v>
      </c>
      <c r="IQ157" s="131">
        <f>Juniori!IQ45</f>
        <v>0</v>
      </c>
      <c r="IR157" s="131">
        <f>Juniori!IR45</f>
        <v>0</v>
      </c>
      <c r="IS157" s="131">
        <f>Juniori!IS45</f>
        <v>0</v>
      </c>
      <c r="IT157" s="131">
        <f>Juniori!IT45</f>
        <v>0</v>
      </c>
      <c r="IU157" s="131">
        <f>Juniori!IU45</f>
        <v>0</v>
      </c>
      <c r="IV157" s="131">
        <f>Juniori!IV45</f>
        <v>0</v>
      </c>
      <c r="IW157" s="131">
        <f>Juniori!IW45</f>
        <v>0</v>
      </c>
      <c r="IX157" s="131">
        <f>Juniori!IX45</f>
        <v>0</v>
      </c>
      <c r="IY157" s="131">
        <f>Juniori!IY45</f>
        <v>0</v>
      </c>
      <c r="IZ157" s="131">
        <f>Juniori!IZ45</f>
        <v>0</v>
      </c>
      <c r="JA157" s="131">
        <f>Juniori!JA45</f>
        <v>0</v>
      </c>
      <c r="JB157" s="131">
        <f>Juniori!JB45</f>
        <v>0</v>
      </c>
      <c r="JC157" s="131">
        <f>Juniori!JC45</f>
        <v>0</v>
      </c>
      <c r="JD157" s="131">
        <f>Juniori!JD45</f>
        <v>0</v>
      </c>
      <c r="JE157" s="131">
        <f>Juniori!JE45</f>
        <v>0</v>
      </c>
      <c r="JF157" s="131">
        <f>Juniori!JF45</f>
        <v>0</v>
      </c>
      <c r="JG157" s="131">
        <f>Juniori!JG45</f>
        <v>0</v>
      </c>
      <c r="JH157" s="131">
        <f>Juniori!JH45</f>
        <v>0</v>
      </c>
      <c r="JI157" s="131">
        <f>Juniori!JI45</f>
        <v>0</v>
      </c>
      <c r="JJ157" s="131">
        <f>Juniori!JJ45</f>
        <v>0</v>
      </c>
      <c r="JK157" s="131">
        <f>Juniori!JK45</f>
        <v>0</v>
      </c>
      <c r="JL157" s="131">
        <f>Juniori!JL45</f>
        <v>0</v>
      </c>
      <c r="JM157" s="131">
        <f>Juniori!JM45</f>
        <v>0</v>
      </c>
      <c r="JN157" s="131">
        <f>Juniori!JN45</f>
        <v>0</v>
      </c>
      <c r="JO157" s="131">
        <f>Juniori!JO45</f>
        <v>0</v>
      </c>
      <c r="JP157" s="131">
        <f>Juniori!JP45</f>
        <v>0</v>
      </c>
      <c r="JQ157" s="131">
        <f>Juniori!JQ45</f>
        <v>0</v>
      </c>
      <c r="JR157" s="131">
        <f>Juniori!JR45</f>
        <v>0</v>
      </c>
      <c r="JS157" s="131">
        <f>Juniori!JS45</f>
        <v>0</v>
      </c>
      <c r="JT157" s="131">
        <f>Juniori!JT45</f>
        <v>0</v>
      </c>
      <c r="JU157" s="131">
        <f>Juniori!JU45</f>
        <v>0</v>
      </c>
      <c r="JV157" s="131">
        <f>Juniori!JV45</f>
        <v>0</v>
      </c>
      <c r="JW157" s="131">
        <f>Juniori!JW45</f>
        <v>0</v>
      </c>
      <c r="JX157" s="131">
        <f>Juniori!JX45</f>
        <v>0</v>
      </c>
      <c r="JY157" s="131">
        <f>Juniori!JY45</f>
        <v>0</v>
      </c>
      <c r="JZ157" s="131">
        <f>Juniori!JZ45</f>
        <v>0</v>
      </c>
      <c r="KA157" s="131">
        <f>Juniori!KA45</f>
        <v>0</v>
      </c>
      <c r="KB157" s="131">
        <f>Juniori!KB45</f>
        <v>0</v>
      </c>
      <c r="KC157" s="131">
        <f>Juniori!KC45</f>
        <v>0</v>
      </c>
      <c r="KD157" s="131">
        <f>Juniori!KD45</f>
        <v>0</v>
      </c>
      <c r="KE157" s="131">
        <f>Juniori!KE45</f>
        <v>0</v>
      </c>
      <c r="KF157" s="131">
        <f>Juniori!KF45</f>
        <v>0</v>
      </c>
      <c r="KG157" s="131">
        <f>Juniori!KG45</f>
        <v>0</v>
      </c>
      <c r="KH157" s="131">
        <f>Juniori!KH45</f>
        <v>0</v>
      </c>
      <c r="KI157" s="131">
        <f>Juniori!KI45</f>
        <v>0</v>
      </c>
      <c r="KJ157" s="131">
        <f>Juniori!KJ45</f>
        <v>0</v>
      </c>
      <c r="KK157" s="131">
        <f>Juniori!KK45</f>
        <v>0</v>
      </c>
      <c r="KL157" s="131">
        <f>Juniori!KL45</f>
        <v>0</v>
      </c>
      <c r="KM157" s="131">
        <f>Juniori!KM45</f>
        <v>0</v>
      </c>
      <c r="KN157" s="131">
        <f>Juniori!KN45</f>
        <v>0</v>
      </c>
      <c r="KO157" s="131">
        <f>Juniori!KO45</f>
        <v>0</v>
      </c>
      <c r="KP157" s="131">
        <f>Juniori!KP45</f>
        <v>0</v>
      </c>
      <c r="KQ157" s="131">
        <f>Juniori!KQ45</f>
        <v>0</v>
      </c>
      <c r="KR157" s="131">
        <f>Juniori!KR45</f>
        <v>0</v>
      </c>
      <c r="KS157" s="131">
        <f>Juniori!KS45</f>
        <v>0</v>
      </c>
      <c r="KT157" s="131">
        <f>Juniori!KT45</f>
        <v>0</v>
      </c>
      <c r="KU157" s="131">
        <f>Juniori!KU45</f>
        <v>0</v>
      </c>
      <c r="KV157" s="131">
        <f>Juniori!KV45</f>
        <v>0</v>
      </c>
      <c r="KW157" s="131">
        <f>Juniori!KW45</f>
        <v>0</v>
      </c>
      <c r="KX157" s="131">
        <f>Juniori!KX45</f>
        <v>0</v>
      </c>
      <c r="KY157" s="131">
        <f>Juniori!KY45</f>
        <v>0</v>
      </c>
      <c r="KZ157" s="131">
        <f>Juniori!KZ45</f>
        <v>0</v>
      </c>
      <c r="LA157" s="131">
        <f>Juniori!LA45</f>
        <v>0</v>
      </c>
      <c r="LB157" s="131">
        <f>Juniori!LB45</f>
        <v>0</v>
      </c>
      <c r="LC157" s="131">
        <f>Juniori!LC45</f>
        <v>0</v>
      </c>
      <c r="LD157" s="131">
        <f>Juniori!LD45</f>
        <v>0</v>
      </c>
      <c r="LE157" s="131">
        <f>Juniori!LE45</f>
        <v>0</v>
      </c>
      <c r="LF157" s="131">
        <f>Juniori!LF45</f>
        <v>0</v>
      </c>
      <c r="LG157" s="131">
        <f>Juniori!LG45</f>
        <v>0</v>
      </c>
      <c r="LH157" s="131">
        <f>Juniori!LH45</f>
        <v>0</v>
      </c>
      <c r="LI157" s="131">
        <f>Juniori!LI45</f>
        <v>0</v>
      </c>
      <c r="LJ157" s="131">
        <f>Juniori!LJ45</f>
        <v>0</v>
      </c>
      <c r="LK157" s="131">
        <f>Juniori!LK45</f>
        <v>0</v>
      </c>
      <c r="LL157" s="131">
        <f>Juniori!LL45</f>
        <v>0</v>
      </c>
      <c r="LM157" s="131">
        <f>Juniori!LM45</f>
        <v>0</v>
      </c>
      <c r="LN157" s="131">
        <f>Juniori!LN45</f>
        <v>0</v>
      </c>
      <c r="LO157" s="131">
        <f>Juniori!LO45</f>
        <v>0</v>
      </c>
      <c r="LP157" s="131">
        <f>Juniori!LP45</f>
        <v>0</v>
      </c>
      <c r="LQ157" s="131">
        <f>Juniori!LQ45</f>
        <v>0</v>
      </c>
      <c r="LR157" s="131">
        <f>Juniori!LR45</f>
        <v>0</v>
      </c>
      <c r="LS157" s="131">
        <f>Juniori!LS45</f>
        <v>0</v>
      </c>
      <c r="LT157" s="131">
        <f>Juniori!LT45</f>
        <v>0</v>
      </c>
      <c r="LU157" s="131">
        <f>Juniori!LU45</f>
        <v>0</v>
      </c>
      <c r="LV157" s="131">
        <f>Juniori!LV45</f>
        <v>0</v>
      </c>
      <c r="LW157" s="131">
        <f>Juniori!LW45</f>
        <v>0</v>
      </c>
      <c r="LX157" s="131">
        <f>Juniori!LX45</f>
        <v>0</v>
      </c>
      <c r="LY157" s="131">
        <f>Juniori!LY45</f>
        <v>0</v>
      </c>
      <c r="LZ157" s="131">
        <f>Juniori!LZ45</f>
        <v>0</v>
      </c>
      <c r="MA157" s="131">
        <f>Juniori!MA45</f>
        <v>0</v>
      </c>
      <c r="MB157" s="131">
        <f>Juniori!MB45</f>
        <v>0</v>
      </c>
      <c r="MC157" s="131">
        <f>Juniori!MC45</f>
        <v>0</v>
      </c>
      <c r="MD157" s="131">
        <f>Juniori!MD45</f>
        <v>0</v>
      </c>
      <c r="ME157" s="131">
        <f>Juniori!ME45</f>
        <v>0</v>
      </c>
    </row>
    <row r="158" spans="1:343" s="1" customFormat="1" ht="18" customHeight="1" x14ac:dyDescent="0.2">
      <c r="A158" s="12">
        <v>126</v>
      </c>
      <c r="B158" s="11" t="s">
        <v>254</v>
      </c>
      <c r="C158" s="1">
        <v>10992</v>
      </c>
      <c r="E158" s="4" t="s">
        <v>255</v>
      </c>
      <c r="F158" s="1">
        <v>9133</v>
      </c>
      <c r="G158" s="9" t="s">
        <v>225</v>
      </c>
      <c r="H158" s="4" t="s">
        <v>34</v>
      </c>
      <c r="I158" s="1">
        <f>SUM(K158:ME158)</f>
        <v>1</v>
      </c>
      <c r="J158" s="12">
        <f>Tabuľka3[[#This Row],[Stĺpec9]]</f>
        <v>1</v>
      </c>
      <c r="K158" s="131"/>
      <c r="L158" s="131"/>
      <c r="M158" s="131"/>
      <c r="N158" s="131"/>
      <c r="O158" s="131"/>
      <c r="P158" s="131"/>
      <c r="Q158" s="131"/>
      <c r="R158" s="131"/>
      <c r="S158" s="136" t="s">
        <v>241</v>
      </c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6" t="s">
        <v>241</v>
      </c>
      <c r="JN158" s="131"/>
      <c r="JO158" s="136" t="s">
        <v>241</v>
      </c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 t="s">
        <v>241</v>
      </c>
      <c r="LP158" s="131">
        <v>1</v>
      </c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</row>
    <row r="159" spans="1:343" s="1" customFormat="1" ht="18.600000000000001" customHeight="1" x14ac:dyDescent="0.2">
      <c r="A159" s="12">
        <v>126</v>
      </c>
      <c r="B159" s="11" t="s">
        <v>407</v>
      </c>
      <c r="C159" s="9"/>
      <c r="E159" s="4" t="s">
        <v>406</v>
      </c>
      <c r="F159" s="9">
        <v>9290</v>
      </c>
      <c r="G159" s="9" t="s">
        <v>222</v>
      </c>
      <c r="H159" s="4" t="s">
        <v>39</v>
      </c>
      <c r="I159" s="1">
        <f t="shared" si="11"/>
        <v>1</v>
      </c>
      <c r="J159" s="12">
        <f>Tabuľka3[[#This Row],[Stĺpec9]]</f>
        <v>1</v>
      </c>
      <c r="K159" s="131">
        <f>Seniori!K96</f>
        <v>0</v>
      </c>
      <c r="L159" s="131">
        <f>Seniori!L96</f>
        <v>0</v>
      </c>
      <c r="M159" s="131">
        <f>Seniori!M96</f>
        <v>0</v>
      </c>
      <c r="N159" s="131">
        <f>Seniori!N96</f>
        <v>0</v>
      </c>
      <c r="O159" s="131">
        <f>Seniori!O96</f>
        <v>0</v>
      </c>
      <c r="P159" s="131">
        <f>Seniori!P96</f>
        <v>0</v>
      </c>
      <c r="Q159" s="131">
        <f>Seniori!Q96</f>
        <v>0</v>
      </c>
      <c r="R159" s="131">
        <f>Seniori!R96</f>
        <v>0</v>
      </c>
      <c r="S159" s="131">
        <f>Seniori!S96</f>
        <v>0</v>
      </c>
      <c r="T159" s="131">
        <f>Seniori!T96</f>
        <v>0</v>
      </c>
      <c r="U159" s="131">
        <f>Seniori!U96</f>
        <v>0</v>
      </c>
      <c r="V159" s="131">
        <f>Seniori!V96</f>
        <v>0</v>
      </c>
      <c r="W159" s="131">
        <f>Seniori!W96</f>
        <v>0</v>
      </c>
      <c r="X159" s="131">
        <f>Seniori!X96</f>
        <v>0</v>
      </c>
      <c r="Y159" s="131">
        <f>Seniori!Y96</f>
        <v>0</v>
      </c>
      <c r="Z159" s="131">
        <f>Seniori!Z96</f>
        <v>0</v>
      </c>
      <c r="AA159" s="131">
        <f>Seniori!AA96</f>
        <v>0</v>
      </c>
      <c r="AB159" s="131">
        <f>Seniori!AB96</f>
        <v>0</v>
      </c>
      <c r="AC159" s="131">
        <f>Seniori!AC96</f>
        <v>0</v>
      </c>
      <c r="AD159" s="131">
        <f>Seniori!AD96</f>
        <v>0</v>
      </c>
      <c r="AE159" s="131">
        <f>Seniori!AE96</f>
        <v>0</v>
      </c>
      <c r="AF159" s="131">
        <f>Seniori!AF96</f>
        <v>0</v>
      </c>
      <c r="AG159" s="131">
        <f>Seniori!AG96</f>
        <v>0</v>
      </c>
      <c r="AH159" s="131">
        <f>Seniori!AH96</f>
        <v>0</v>
      </c>
      <c r="AI159" s="131">
        <f>Seniori!AI96</f>
        <v>0</v>
      </c>
      <c r="AJ159" s="131">
        <f>Seniori!AJ96</f>
        <v>0</v>
      </c>
      <c r="AK159" s="131">
        <f>Seniori!AK96</f>
        <v>0</v>
      </c>
      <c r="AL159" s="131">
        <f>Seniori!AL96</f>
        <v>0</v>
      </c>
      <c r="AM159" s="131">
        <f>Seniori!AM96</f>
        <v>0</v>
      </c>
      <c r="AN159" s="131">
        <f>Seniori!AN96</f>
        <v>0</v>
      </c>
      <c r="AO159" s="131">
        <f>Seniori!AO96</f>
        <v>0</v>
      </c>
      <c r="AP159" s="131">
        <f>Seniori!AP96</f>
        <v>0</v>
      </c>
      <c r="AQ159" s="131">
        <f>Seniori!AQ96</f>
        <v>0</v>
      </c>
      <c r="AR159" s="131">
        <f>Seniori!AR96</f>
        <v>0</v>
      </c>
      <c r="AS159" s="131">
        <f>Seniori!AS96</f>
        <v>0</v>
      </c>
      <c r="AT159" s="131">
        <f>Seniori!AT96</f>
        <v>0</v>
      </c>
      <c r="AU159" s="131">
        <f>Seniori!AU96</f>
        <v>0</v>
      </c>
      <c r="AV159" s="131">
        <f>Seniori!AV96</f>
        <v>0</v>
      </c>
      <c r="AW159" s="131">
        <f>Seniori!AW96</f>
        <v>0</v>
      </c>
      <c r="AX159" s="131">
        <f>Seniori!AX96</f>
        <v>0</v>
      </c>
      <c r="AY159" s="131">
        <f>Seniori!AY96</f>
        <v>0</v>
      </c>
      <c r="AZ159" s="131">
        <f>Seniori!AZ96</f>
        <v>0</v>
      </c>
      <c r="BA159" s="131">
        <f>Seniori!BA96</f>
        <v>0</v>
      </c>
      <c r="BB159" s="131">
        <f>Seniori!BB96</f>
        <v>0</v>
      </c>
      <c r="BC159" s="131">
        <f>Seniori!BC96</f>
        <v>0</v>
      </c>
      <c r="BD159" s="131">
        <f>Seniori!BD96</f>
        <v>0</v>
      </c>
      <c r="BE159" s="131">
        <f>Seniori!BE96</f>
        <v>0</v>
      </c>
      <c r="BF159" s="131">
        <f>Seniori!BF96</f>
        <v>0</v>
      </c>
      <c r="BG159" s="131">
        <f>Seniori!BG96</f>
        <v>0</v>
      </c>
      <c r="BH159" s="131">
        <f>Seniori!BH96</f>
        <v>0</v>
      </c>
      <c r="BI159" s="131">
        <f>Seniori!BI96</f>
        <v>0</v>
      </c>
      <c r="BJ159" s="131">
        <f>Seniori!BJ96</f>
        <v>0</v>
      </c>
      <c r="BK159" s="131">
        <f>Seniori!BK96</f>
        <v>0</v>
      </c>
      <c r="BL159" s="131">
        <f>Seniori!BL96</f>
        <v>0</v>
      </c>
      <c r="BM159" s="131">
        <f>Seniori!BM96</f>
        <v>0</v>
      </c>
      <c r="BN159" s="131">
        <f>Seniori!BN96</f>
        <v>0</v>
      </c>
      <c r="BO159" s="131">
        <f>Seniori!BO96</f>
        <v>0</v>
      </c>
      <c r="BP159" s="131">
        <f>Seniori!BP96</f>
        <v>0</v>
      </c>
      <c r="BQ159" s="131">
        <f>Seniori!BQ96</f>
        <v>0</v>
      </c>
      <c r="BR159" s="131">
        <f>Seniori!BR96</f>
        <v>0</v>
      </c>
      <c r="BS159" s="131">
        <f>Seniori!BS96</f>
        <v>0</v>
      </c>
      <c r="BT159" s="131">
        <f>Seniori!BT96</f>
        <v>0</v>
      </c>
      <c r="BU159" s="131">
        <f>Seniori!BU96</f>
        <v>0</v>
      </c>
      <c r="BV159" s="131">
        <f>Seniori!BV96</f>
        <v>0</v>
      </c>
      <c r="BW159" s="131">
        <f>Seniori!BW96</f>
        <v>0</v>
      </c>
      <c r="BX159" s="131">
        <f>Seniori!BX96</f>
        <v>0</v>
      </c>
      <c r="BY159" s="131">
        <f>Seniori!BY96</f>
        <v>0</v>
      </c>
      <c r="BZ159" s="131">
        <f>Seniori!BZ96</f>
        <v>0</v>
      </c>
      <c r="CA159" s="131">
        <f>Seniori!CA96</f>
        <v>0</v>
      </c>
      <c r="CB159" s="131">
        <f>Seniori!CB96</f>
        <v>0</v>
      </c>
      <c r="CC159" s="131">
        <f>Seniori!CC96</f>
        <v>0</v>
      </c>
      <c r="CD159" s="131">
        <f>Seniori!CD96</f>
        <v>0</v>
      </c>
      <c r="CE159" s="131">
        <f>Seniori!CE96</f>
        <v>0</v>
      </c>
      <c r="CF159" s="131">
        <f>Seniori!CF96</f>
        <v>0</v>
      </c>
      <c r="CG159" s="131">
        <f>Seniori!CG96</f>
        <v>0</v>
      </c>
      <c r="CH159" s="131">
        <f>Seniori!CH96</f>
        <v>0</v>
      </c>
      <c r="CI159" s="131">
        <f>Seniori!CI96</f>
        <v>0</v>
      </c>
      <c r="CJ159" s="131">
        <f>Seniori!CJ96</f>
        <v>0</v>
      </c>
      <c r="CK159" s="131">
        <f>Seniori!CK96</f>
        <v>0</v>
      </c>
      <c r="CL159" s="131">
        <f>Seniori!CL96</f>
        <v>0</v>
      </c>
      <c r="CM159" s="131">
        <f>Seniori!CM96</f>
        <v>0</v>
      </c>
      <c r="CN159" s="131">
        <f>Seniori!CN96</f>
        <v>0</v>
      </c>
      <c r="CO159" s="131">
        <f>Seniori!CO96</f>
        <v>0</v>
      </c>
      <c r="CP159" s="131">
        <f>Seniori!CP96</f>
        <v>0</v>
      </c>
      <c r="CQ159" s="131">
        <f>Seniori!CQ96</f>
        <v>0</v>
      </c>
      <c r="CR159" s="131">
        <f>Seniori!CR96</f>
        <v>0</v>
      </c>
      <c r="CS159" s="131">
        <f>Seniori!CS96</f>
        <v>0</v>
      </c>
      <c r="CT159" s="131">
        <f>Seniori!CT96</f>
        <v>0</v>
      </c>
      <c r="CU159" s="131">
        <f>Seniori!CU96</f>
        <v>0</v>
      </c>
      <c r="CV159" s="131">
        <f>Seniori!CV96</f>
        <v>0</v>
      </c>
      <c r="CW159" s="131">
        <f>Seniori!CW96</f>
        <v>1</v>
      </c>
      <c r="CX159" s="131">
        <f>Seniori!CX96</f>
        <v>0</v>
      </c>
      <c r="CY159" s="131">
        <f>Seniori!CY96</f>
        <v>0</v>
      </c>
      <c r="CZ159" s="131">
        <f>Seniori!CZ96</f>
        <v>0</v>
      </c>
      <c r="DA159" s="131">
        <f>Seniori!DA96</f>
        <v>0</v>
      </c>
      <c r="DB159" s="131">
        <f>Seniori!DB96</f>
        <v>0</v>
      </c>
      <c r="DC159" s="131">
        <f>Seniori!DC96</f>
        <v>0</v>
      </c>
      <c r="DD159" s="131">
        <f>Seniori!DD96</f>
        <v>0</v>
      </c>
      <c r="DE159" s="131">
        <f>Seniori!DE96</f>
        <v>0</v>
      </c>
      <c r="DF159" s="131">
        <f>Seniori!DF96</f>
        <v>0</v>
      </c>
      <c r="DG159" s="131">
        <f>Seniori!DG96</f>
        <v>0</v>
      </c>
      <c r="DH159" s="131">
        <f>Seniori!DH96</f>
        <v>0</v>
      </c>
      <c r="DI159" s="131">
        <f>Seniori!DI96</f>
        <v>0</v>
      </c>
      <c r="DJ159" s="131">
        <f>Seniori!DJ96</f>
        <v>0</v>
      </c>
      <c r="DK159" s="131">
        <f>Seniori!DK96</f>
        <v>0</v>
      </c>
      <c r="DL159" s="131">
        <f>Seniori!DL96</f>
        <v>0</v>
      </c>
      <c r="DM159" s="131">
        <f>Seniori!DM96</f>
        <v>0</v>
      </c>
      <c r="DN159" s="131">
        <f>Seniori!DN96</f>
        <v>0</v>
      </c>
      <c r="DO159" s="131">
        <f>Seniori!DO96</f>
        <v>0</v>
      </c>
      <c r="DP159" s="131">
        <f>Seniori!DP96</f>
        <v>0</v>
      </c>
      <c r="DQ159" s="131">
        <f>Seniori!DQ96</f>
        <v>0</v>
      </c>
      <c r="DR159" s="131">
        <f>Seniori!DR96</f>
        <v>0</v>
      </c>
      <c r="DS159" s="131">
        <f>Seniori!DS96</f>
        <v>0</v>
      </c>
      <c r="DT159" s="131">
        <f>Seniori!DT96</f>
        <v>0</v>
      </c>
      <c r="DU159" s="131">
        <f>Seniori!DU96</f>
        <v>0</v>
      </c>
      <c r="DV159" s="131">
        <f>Seniori!DV96</f>
        <v>0</v>
      </c>
      <c r="DW159" s="131">
        <f>Seniori!DW96</f>
        <v>0</v>
      </c>
      <c r="DX159" s="131">
        <f>Seniori!DX96</f>
        <v>0</v>
      </c>
      <c r="DY159" s="131">
        <f>Seniori!DY96</f>
        <v>0</v>
      </c>
      <c r="DZ159" s="131">
        <f>Seniori!DZ96</f>
        <v>0</v>
      </c>
      <c r="EA159" s="131">
        <f>Seniori!EA96</f>
        <v>0</v>
      </c>
      <c r="EB159" s="131">
        <f>Seniori!EB96</f>
        <v>0</v>
      </c>
      <c r="EC159" s="131">
        <f>Seniori!EC96</f>
        <v>0</v>
      </c>
      <c r="ED159" s="131">
        <f>Seniori!ED96</f>
        <v>0</v>
      </c>
      <c r="EE159" s="131">
        <f>Seniori!EE96</f>
        <v>0</v>
      </c>
      <c r="EF159" s="131">
        <f>Seniori!EF96</f>
        <v>0</v>
      </c>
      <c r="EG159" s="131">
        <f>Seniori!EG96</f>
        <v>0</v>
      </c>
      <c r="EH159" s="131">
        <f>Seniori!EH96</f>
        <v>0</v>
      </c>
      <c r="EI159" s="131">
        <f>Seniori!EI96</f>
        <v>0</v>
      </c>
      <c r="EJ159" s="131">
        <f>Seniori!EJ96</f>
        <v>0</v>
      </c>
      <c r="EK159" s="131">
        <f>Seniori!EK96</f>
        <v>0</v>
      </c>
      <c r="EL159" s="131">
        <f>Seniori!EL96</f>
        <v>0</v>
      </c>
      <c r="EM159" s="131">
        <f>Seniori!EM96</f>
        <v>0</v>
      </c>
      <c r="EN159" s="131">
        <f>Seniori!EN96</f>
        <v>0</v>
      </c>
      <c r="EO159" s="131">
        <f>Seniori!EO96</f>
        <v>0</v>
      </c>
      <c r="EP159" s="131">
        <f>Seniori!EP96</f>
        <v>0</v>
      </c>
      <c r="EQ159" s="131">
        <f>Seniori!EQ96</f>
        <v>0</v>
      </c>
      <c r="ER159" s="131">
        <f>Seniori!ER96</f>
        <v>0</v>
      </c>
      <c r="ES159" s="131">
        <f>Seniori!ES96</f>
        <v>0</v>
      </c>
      <c r="ET159" s="131">
        <f>Seniori!ET96</f>
        <v>0</v>
      </c>
      <c r="EU159" s="131">
        <f>Seniori!EU96</f>
        <v>0</v>
      </c>
      <c r="EV159" s="131">
        <f>Seniori!EV96</f>
        <v>0</v>
      </c>
      <c r="EW159" s="131">
        <f>Seniori!EW96</f>
        <v>0</v>
      </c>
      <c r="EX159" s="131">
        <f>Seniori!EX96</f>
        <v>0</v>
      </c>
      <c r="EY159" s="131">
        <f>Seniori!EY96</f>
        <v>0</v>
      </c>
      <c r="EZ159" s="131">
        <f>Seniori!EZ96</f>
        <v>0</v>
      </c>
      <c r="FA159" s="131">
        <f>Seniori!FA96</f>
        <v>0</v>
      </c>
      <c r="FB159" s="131">
        <f>Seniori!FB96</f>
        <v>0</v>
      </c>
      <c r="FC159" s="131">
        <f>Seniori!FC96</f>
        <v>0</v>
      </c>
      <c r="FD159" s="131">
        <f>Seniori!FD96</f>
        <v>0</v>
      </c>
      <c r="FE159" s="131">
        <f>Seniori!FE96</f>
        <v>0</v>
      </c>
      <c r="FF159" s="131">
        <f>Seniori!FF96</f>
        <v>0</v>
      </c>
      <c r="FG159" s="131">
        <f>Seniori!FG96</f>
        <v>0</v>
      </c>
      <c r="FH159" s="131">
        <f>Seniori!FH96</f>
        <v>0</v>
      </c>
      <c r="FI159" s="131">
        <f>Seniori!FI96</f>
        <v>0</v>
      </c>
      <c r="FJ159" s="131">
        <f>Seniori!FJ96</f>
        <v>0</v>
      </c>
      <c r="FK159" s="131">
        <f>Seniori!FK96</f>
        <v>0</v>
      </c>
      <c r="FL159" s="131">
        <f>Seniori!FL96</f>
        <v>0</v>
      </c>
      <c r="FM159" s="131">
        <f>Seniori!FM96</f>
        <v>0</v>
      </c>
      <c r="FN159" s="131">
        <f>Seniori!FN96</f>
        <v>0</v>
      </c>
      <c r="FO159" s="131">
        <f>Seniori!FO96</f>
        <v>0</v>
      </c>
      <c r="FP159" s="131">
        <f>Seniori!FP96</f>
        <v>0</v>
      </c>
      <c r="FQ159" s="131">
        <f>Seniori!FQ96</f>
        <v>0</v>
      </c>
      <c r="FR159" s="131">
        <f>Seniori!FR96</f>
        <v>0</v>
      </c>
      <c r="FS159" s="131">
        <f>Seniori!FS96</f>
        <v>0</v>
      </c>
      <c r="FT159" s="131">
        <f>Seniori!FT96</f>
        <v>0</v>
      </c>
      <c r="FU159" s="131">
        <f>Seniori!FU96</f>
        <v>0</v>
      </c>
      <c r="FV159" s="131">
        <f>Seniori!FV96</f>
        <v>0</v>
      </c>
      <c r="FW159" s="131">
        <f>Seniori!FW96</f>
        <v>0</v>
      </c>
      <c r="FX159" s="131">
        <f>Seniori!FX96</f>
        <v>0</v>
      </c>
      <c r="FY159" s="131">
        <f>Seniori!FY96</f>
        <v>0</v>
      </c>
      <c r="FZ159" s="131">
        <f>Seniori!FZ96</f>
        <v>0</v>
      </c>
      <c r="GA159" s="131">
        <f>Seniori!GA96</f>
        <v>0</v>
      </c>
      <c r="GB159" s="131">
        <f>Seniori!GB96</f>
        <v>0</v>
      </c>
      <c r="GC159" s="131">
        <f>Seniori!GC96</f>
        <v>0</v>
      </c>
      <c r="GD159" s="131">
        <f>Seniori!GD96</f>
        <v>0</v>
      </c>
      <c r="GE159" s="131">
        <f>Seniori!GE96</f>
        <v>0</v>
      </c>
      <c r="GF159" s="131">
        <f>Seniori!GF96</f>
        <v>0</v>
      </c>
      <c r="GG159" s="131">
        <f>Seniori!GG96</f>
        <v>0</v>
      </c>
      <c r="GH159" s="131">
        <f>Seniori!GH96</f>
        <v>0</v>
      </c>
      <c r="GI159" s="131">
        <f>Seniori!GI96</f>
        <v>0</v>
      </c>
      <c r="GJ159" s="131">
        <f>Seniori!GJ96</f>
        <v>0</v>
      </c>
      <c r="GK159" s="131">
        <f>Seniori!GK96</f>
        <v>0</v>
      </c>
      <c r="GL159" s="131">
        <f>Seniori!GL96</f>
        <v>0</v>
      </c>
      <c r="GM159" s="131">
        <f>Seniori!GM96</f>
        <v>0</v>
      </c>
      <c r="GN159" s="131">
        <f>Seniori!GN96</f>
        <v>0</v>
      </c>
      <c r="GO159" s="131">
        <f>Seniori!GO96</f>
        <v>0</v>
      </c>
      <c r="GP159" s="131">
        <f>Seniori!GP96</f>
        <v>0</v>
      </c>
      <c r="GQ159" s="131">
        <f>Seniori!GQ96</f>
        <v>0</v>
      </c>
      <c r="GR159" s="131">
        <f>Seniori!GR96</f>
        <v>0</v>
      </c>
      <c r="GS159" s="131">
        <f>Seniori!GS96</f>
        <v>0</v>
      </c>
      <c r="GT159" s="131">
        <f>Seniori!GT96</f>
        <v>0</v>
      </c>
      <c r="GU159" s="131">
        <f>Seniori!GU96</f>
        <v>0</v>
      </c>
      <c r="GV159" s="131">
        <f>Seniori!GV96</f>
        <v>0</v>
      </c>
      <c r="GW159" s="131">
        <f>Seniori!GW96</f>
        <v>0</v>
      </c>
      <c r="GX159" s="131">
        <f>Seniori!GX96</f>
        <v>0</v>
      </c>
      <c r="GY159" s="131">
        <f>Seniori!GY96</f>
        <v>0</v>
      </c>
      <c r="GZ159" s="131">
        <f>Seniori!GZ96</f>
        <v>0</v>
      </c>
      <c r="HA159" s="131">
        <f>Seniori!HA96</f>
        <v>0</v>
      </c>
      <c r="HB159" s="131">
        <f>Seniori!HB96</f>
        <v>0</v>
      </c>
      <c r="HC159" s="131">
        <f>Seniori!HC96</f>
        <v>0</v>
      </c>
      <c r="HD159" s="131">
        <f>Seniori!HD96</f>
        <v>0</v>
      </c>
      <c r="HE159" s="131">
        <f>Seniori!HE96</f>
        <v>0</v>
      </c>
      <c r="HF159" s="131">
        <f>Seniori!HF96</f>
        <v>0</v>
      </c>
      <c r="HG159" s="131">
        <f>Seniori!HG96</f>
        <v>0</v>
      </c>
      <c r="HH159" s="131">
        <f>Seniori!HH96</f>
        <v>0</v>
      </c>
      <c r="HI159" s="131">
        <f>Seniori!HI96</f>
        <v>0</v>
      </c>
      <c r="HJ159" s="131">
        <f>Seniori!HJ96</f>
        <v>0</v>
      </c>
      <c r="HK159" s="131">
        <f>Seniori!HK96</f>
        <v>0</v>
      </c>
      <c r="HL159" s="131">
        <f>Seniori!HL96</f>
        <v>0</v>
      </c>
      <c r="HM159" s="131">
        <f>Seniori!HM96</f>
        <v>0</v>
      </c>
      <c r="HN159" s="131">
        <f>Seniori!HN96</f>
        <v>0</v>
      </c>
      <c r="HO159" s="131">
        <f>Seniori!HO96</f>
        <v>0</v>
      </c>
      <c r="HP159" s="131">
        <f>Seniori!HP96</f>
        <v>0</v>
      </c>
      <c r="HQ159" s="131">
        <f>Seniori!HQ96</f>
        <v>0</v>
      </c>
      <c r="HR159" s="131">
        <f>Seniori!HR96</f>
        <v>0</v>
      </c>
      <c r="HS159" s="131">
        <f>Seniori!HS96</f>
        <v>0</v>
      </c>
      <c r="HT159" s="131">
        <f>Seniori!HT96</f>
        <v>0</v>
      </c>
      <c r="HU159" s="131">
        <f>Seniori!HU96</f>
        <v>0</v>
      </c>
      <c r="HV159" s="131">
        <f>Seniori!HV96</f>
        <v>0</v>
      </c>
      <c r="HW159" s="131">
        <f>Seniori!HW96</f>
        <v>0</v>
      </c>
      <c r="HX159" s="131">
        <f>Seniori!HX96</f>
        <v>0</v>
      </c>
      <c r="HY159" s="131">
        <f>Seniori!HY96</f>
        <v>0</v>
      </c>
      <c r="HZ159" s="131">
        <f>Seniori!HZ96</f>
        <v>0</v>
      </c>
      <c r="IA159" s="131">
        <f>Seniori!IA96</f>
        <v>0</v>
      </c>
      <c r="IB159" s="131">
        <f>Seniori!IB96</f>
        <v>0</v>
      </c>
      <c r="IC159" s="131">
        <f>Seniori!IC96</f>
        <v>0</v>
      </c>
      <c r="ID159" s="131">
        <f>Seniori!ID96</f>
        <v>0</v>
      </c>
      <c r="IE159" s="131">
        <f>Seniori!IE96</f>
        <v>0</v>
      </c>
      <c r="IF159" s="131">
        <f>Seniori!IF96</f>
        <v>0</v>
      </c>
      <c r="IG159" s="131">
        <f>Seniori!IG96</f>
        <v>0</v>
      </c>
      <c r="IH159" s="131">
        <f>Seniori!IH96</f>
        <v>0</v>
      </c>
      <c r="II159" s="131">
        <f>Seniori!II96</f>
        <v>0</v>
      </c>
      <c r="IJ159" s="131">
        <f>Seniori!IJ96</f>
        <v>0</v>
      </c>
      <c r="IK159" s="131">
        <f>Seniori!IK96</f>
        <v>0</v>
      </c>
      <c r="IL159" s="131">
        <f>Seniori!IL96</f>
        <v>0</v>
      </c>
      <c r="IM159" s="131">
        <f>Seniori!IM96</f>
        <v>0</v>
      </c>
      <c r="IN159" s="131">
        <f>Seniori!IN96</f>
        <v>0</v>
      </c>
      <c r="IO159" s="131">
        <f>Seniori!IO96</f>
        <v>0</v>
      </c>
      <c r="IP159" s="131">
        <f>Seniori!IP96</f>
        <v>0</v>
      </c>
      <c r="IQ159" s="131">
        <f>Seniori!IQ96</f>
        <v>0</v>
      </c>
      <c r="IR159" s="131">
        <f>Seniori!IR96</f>
        <v>0</v>
      </c>
      <c r="IS159" s="131">
        <f>Seniori!IS96</f>
        <v>0</v>
      </c>
      <c r="IT159" s="131">
        <f>Seniori!IT96</f>
        <v>0</v>
      </c>
      <c r="IU159" s="131">
        <f>Seniori!IU96</f>
        <v>0</v>
      </c>
      <c r="IV159" s="131">
        <f>Seniori!IV96</f>
        <v>0</v>
      </c>
      <c r="IW159" s="131">
        <f>Seniori!IW96</f>
        <v>0</v>
      </c>
      <c r="IX159" s="131">
        <f>Seniori!IX96</f>
        <v>0</v>
      </c>
      <c r="IY159" s="131">
        <f>Seniori!IY96</f>
        <v>0</v>
      </c>
      <c r="IZ159" s="131">
        <f>Seniori!IZ96</f>
        <v>0</v>
      </c>
      <c r="JA159" s="131">
        <f>Seniori!JA96</f>
        <v>0</v>
      </c>
      <c r="JB159" s="131">
        <f>Seniori!JB96</f>
        <v>0</v>
      </c>
      <c r="JC159" s="131">
        <f>Seniori!JC96</f>
        <v>0</v>
      </c>
      <c r="JD159" s="131">
        <f>Seniori!JD96</f>
        <v>0</v>
      </c>
      <c r="JE159" s="131">
        <f>Seniori!JE96</f>
        <v>0</v>
      </c>
      <c r="JF159" s="131">
        <f>Seniori!JF96</f>
        <v>0</v>
      </c>
      <c r="JG159" s="131">
        <f>Seniori!JG96</f>
        <v>0</v>
      </c>
      <c r="JH159" s="131">
        <f>Seniori!JH96</f>
        <v>0</v>
      </c>
      <c r="JI159" s="131">
        <f>Seniori!JI96</f>
        <v>0</v>
      </c>
      <c r="JJ159" s="131">
        <f>Seniori!JJ96</f>
        <v>0</v>
      </c>
      <c r="JK159" s="131">
        <f>Seniori!JK96</f>
        <v>0</v>
      </c>
      <c r="JL159" s="131">
        <f>Seniori!JL96</f>
        <v>0</v>
      </c>
      <c r="JM159" s="131">
        <f>Seniori!JM96</f>
        <v>0</v>
      </c>
      <c r="JN159" s="131">
        <f>Seniori!JN96</f>
        <v>0</v>
      </c>
      <c r="JO159" s="131">
        <f>Seniori!JO96</f>
        <v>0</v>
      </c>
      <c r="JP159" s="131">
        <f>Seniori!JP96</f>
        <v>0</v>
      </c>
      <c r="JQ159" s="131">
        <f>Seniori!JQ96</f>
        <v>0</v>
      </c>
      <c r="JR159" s="131">
        <f>Seniori!JR96</f>
        <v>0</v>
      </c>
      <c r="JS159" s="131">
        <f>Seniori!JS96</f>
        <v>0</v>
      </c>
      <c r="JT159" s="131">
        <f>Seniori!JT96</f>
        <v>0</v>
      </c>
      <c r="JU159" s="131">
        <f>Seniori!JU96</f>
        <v>0</v>
      </c>
      <c r="JV159" s="131">
        <f>Seniori!JV96</f>
        <v>0</v>
      </c>
      <c r="JW159" s="131">
        <f>Seniori!JW96</f>
        <v>0</v>
      </c>
      <c r="JX159" s="131">
        <f>Seniori!JX96</f>
        <v>0</v>
      </c>
      <c r="JY159" s="131">
        <f>Seniori!JY96</f>
        <v>0</v>
      </c>
      <c r="JZ159" s="131">
        <f>Seniori!JZ96</f>
        <v>0</v>
      </c>
      <c r="KA159" s="131">
        <f>Seniori!KA96</f>
        <v>0</v>
      </c>
      <c r="KB159" s="131">
        <f>Seniori!KB96</f>
        <v>0</v>
      </c>
      <c r="KC159" s="131">
        <f>Seniori!KC96</f>
        <v>0</v>
      </c>
      <c r="KD159" s="131">
        <f>Seniori!KD96</f>
        <v>0</v>
      </c>
      <c r="KE159" s="131">
        <f>Seniori!KE96</f>
        <v>0</v>
      </c>
      <c r="KF159" s="131">
        <f>Seniori!KF96</f>
        <v>0</v>
      </c>
      <c r="KG159" s="131">
        <f>Seniori!KG96</f>
        <v>0</v>
      </c>
      <c r="KH159" s="131">
        <f>Seniori!KH96</f>
        <v>0</v>
      </c>
      <c r="KI159" s="131">
        <f>Seniori!KI96</f>
        <v>0</v>
      </c>
      <c r="KJ159" s="131">
        <f>Seniori!KJ96</f>
        <v>0</v>
      </c>
      <c r="KK159" s="131">
        <f>Seniori!KK96</f>
        <v>0</v>
      </c>
      <c r="KL159" s="131">
        <f>Seniori!KL96</f>
        <v>0</v>
      </c>
      <c r="KM159" s="131">
        <f>Seniori!KM96</f>
        <v>0</v>
      </c>
      <c r="KN159" s="131">
        <f>Seniori!KN96</f>
        <v>0</v>
      </c>
      <c r="KO159" s="131">
        <f>Seniori!KO96</f>
        <v>0</v>
      </c>
      <c r="KP159" s="131">
        <f>Seniori!KP96</f>
        <v>0</v>
      </c>
      <c r="KQ159" s="131">
        <f>Seniori!KQ96</f>
        <v>0</v>
      </c>
      <c r="KR159" s="131">
        <f>Seniori!KR96</f>
        <v>0</v>
      </c>
      <c r="KS159" s="131">
        <f>Seniori!KS96</f>
        <v>0</v>
      </c>
      <c r="KT159" s="131">
        <f>Seniori!KT96</f>
        <v>0</v>
      </c>
      <c r="KU159" s="131">
        <f>Seniori!KU96</f>
        <v>0</v>
      </c>
      <c r="KV159" s="131">
        <f>Seniori!KV96</f>
        <v>0</v>
      </c>
      <c r="KW159" s="131">
        <f>Seniori!KW96</f>
        <v>0</v>
      </c>
      <c r="KX159" s="131">
        <f>Seniori!KX96</f>
        <v>0</v>
      </c>
      <c r="KY159" s="131">
        <f>Seniori!KY96</f>
        <v>0</v>
      </c>
      <c r="KZ159" s="131">
        <f>Seniori!KZ96</f>
        <v>0</v>
      </c>
      <c r="LA159" s="131">
        <f>Seniori!LA96</f>
        <v>0</v>
      </c>
      <c r="LB159" s="131">
        <f>Seniori!LB96</f>
        <v>0</v>
      </c>
      <c r="LC159" s="131">
        <f>Seniori!LC96</f>
        <v>0</v>
      </c>
      <c r="LD159" s="131">
        <f>Seniori!LD96</f>
        <v>0</v>
      </c>
      <c r="LE159" s="131">
        <f>Seniori!LE96</f>
        <v>0</v>
      </c>
      <c r="LF159" s="131">
        <f>Seniori!LF96</f>
        <v>0</v>
      </c>
      <c r="LG159" s="131">
        <f>Seniori!LG96</f>
        <v>0</v>
      </c>
      <c r="LH159" s="131">
        <f>Seniori!LH96</f>
        <v>0</v>
      </c>
      <c r="LI159" s="131">
        <f>Seniori!LI96</f>
        <v>0</v>
      </c>
      <c r="LJ159" s="131">
        <f>Seniori!LJ96</f>
        <v>0</v>
      </c>
      <c r="LK159" s="131">
        <f>Seniori!LK96</f>
        <v>0</v>
      </c>
      <c r="LL159" s="131">
        <f>Seniori!LL96</f>
        <v>0</v>
      </c>
      <c r="LM159" s="131">
        <f>Seniori!LM96</f>
        <v>0</v>
      </c>
      <c r="LN159" s="131">
        <f>Seniori!LN96</f>
        <v>0</v>
      </c>
      <c r="LO159" s="131">
        <f>Seniori!LO96</f>
        <v>0</v>
      </c>
      <c r="LP159" s="131">
        <f>Seniori!LP96</f>
        <v>0</v>
      </c>
      <c r="LQ159" s="131">
        <f>Seniori!LQ96</f>
        <v>0</v>
      </c>
      <c r="LR159" s="131">
        <f>Seniori!LR96</f>
        <v>0</v>
      </c>
      <c r="LS159" s="131">
        <f>Seniori!LS96</f>
        <v>0</v>
      </c>
      <c r="LT159" s="131">
        <f>Seniori!LT96</f>
        <v>0</v>
      </c>
      <c r="LU159" s="131">
        <f>Seniori!LU96</f>
        <v>0</v>
      </c>
      <c r="LV159" s="131">
        <f>Seniori!LV96</f>
        <v>0</v>
      </c>
      <c r="LW159" s="131">
        <f>Seniori!LW96</f>
        <v>0</v>
      </c>
      <c r="LX159" s="131">
        <f>Seniori!LX96</f>
        <v>0</v>
      </c>
      <c r="LY159" s="131">
        <f>Seniori!LY96</f>
        <v>0</v>
      </c>
      <c r="LZ159" s="131">
        <f>Seniori!LZ96</f>
        <v>0</v>
      </c>
      <c r="MA159" s="131">
        <f>Seniori!MA96</f>
        <v>0</v>
      </c>
      <c r="MB159" s="131">
        <f>Seniori!MB96</f>
        <v>0</v>
      </c>
      <c r="MC159" s="131">
        <f>Seniori!MC96</f>
        <v>0</v>
      </c>
      <c r="MD159" s="131">
        <f>Seniori!MD96</f>
        <v>0</v>
      </c>
      <c r="ME159" s="131">
        <f>Seniori!ME96</f>
        <v>0</v>
      </c>
    </row>
    <row r="160" spans="1:343" s="1" customFormat="1" ht="19.5" customHeight="1" x14ac:dyDescent="0.2">
      <c r="A160" s="12">
        <v>142</v>
      </c>
      <c r="B160" s="11" t="s">
        <v>86</v>
      </c>
      <c r="C160" s="1">
        <v>11391</v>
      </c>
      <c r="D160" s="1">
        <v>2013</v>
      </c>
      <c r="E160" t="s">
        <v>85</v>
      </c>
      <c r="F160" s="1">
        <v>6753</v>
      </c>
      <c r="G160" s="9" t="s">
        <v>222</v>
      </c>
      <c r="H160" s="4" t="s">
        <v>83</v>
      </c>
      <c r="I160" s="1">
        <f t="shared" si="11"/>
        <v>0</v>
      </c>
      <c r="J160" s="12">
        <f>Tabuľka3[[#This Row],[Stĺpec9]]</f>
        <v>0</v>
      </c>
      <c r="K160" s="131">
        <f>Seniori!K109</f>
        <v>0</v>
      </c>
      <c r="L160" s="131">
        <f>Seniori!L109</f>
        <v>0</v>
      </c>
      <c r="M160" s="131">
        <f>Seniori!M109</f>
        <v>0</v>
      </c>
      <c r="N160" s="131">
        <f>Seniori!N109</f>
        <v>0</v>
      </c>
      <c r="O160" s="131">
        <f>Seniori!O109</f>
        <v>0</v>
      </c>
      <c r="P160" s="131">
        <f>Seniori!P109</f>
        <v>0</v>
      </c>
      <c r="Q160" s="131">
        <f>Seniori!Q109</f>
        <v>0</v>
      </c>
      <c r="R160" s="131">
        <f>Seniori!R109</f>
        <v>0</v>
      </c>
      <c r="S160" s="131">
        <f>Seniori!S109</f>
        <v>0</v>
      </c>
      <c r="T160" s="131">
        <f>Seniori!T109</f>
        <v>0</v>
      </c>
      <c r="U160" s="131">
        <f>Seniori!U109</f>
        <v>0</v>
      </c>
      <c r="V160" s="131">
        <f>Seniori!V109</f>
        <v>0</v>
      </c>
      <c r="W160" s="131">
        <f>Seniori!W109</f>
        <v>0</v>
      </c>
      <c r="X160" s="131">
        <f>Seniori!X109</f>
        <v>0</v>
      </c>
      <c r="Y160" s="131">
        <f>Seniori!Y109</f>
        <v>0</v>
      </c>
      <c r="Z160" s="131">
        <f>Seniori!Z109</f>
        <v>0</v>
      </c>
      <c r="AA160" s="131">
        <f>Seniori!AA109</f>
        <v>0</v>
      </c>
      <c r="AB160" s="131">
        <f>Seniori!AB109</f>
        <v>0</v>
      </c>
      <c r="AC160" s="131">
        <f>Seniori!AC109</f>
        <v>0</v>
      </c>
      <c r="AD160" s="131">
        <f>Seniori!AD109</f>
        <v>0</v>
      </c>
      <c r="AE160" s="131">
        <f>Seniori!AE109</f>
        <v>0</v>
      </c>
      <c r="AF160" s="131">
        <f>Seniori!AF109</f>
        <v>0</v>
      </c>
      <c r="AG160" s="131">
        <f>Seniori!AG109</f>
        <v>0</v>
      </c>
      <c r="AH160" s="131">
        <f>Seniori!AH109</f>
        <v>0</v>
      </c>
      <c r="AI160" s="131">
        <f>Seniori!AI109</f>
        <v>0</v>
      </c>
      <c r="AJ160" s="131">
        <f>Seniori!AJ109</f>
        <v>0</v>
      </c>
      <c r="AK160" s="131">
        <f>Seniori!AK109</f>
        <v>0</v>
      </c>
      <c r="AL160" s="131" t="str">
        <f>Seniori!AL109</f>
        <v>x</v>
      </c>
      <c r="AM160" s="131">
        <f>Seniori!AM109</f>
        <v>0</v>
      </c>
      <c r="AN160" s="131">
        <f>Seniori!AN109</f>
        <v>0</v>
      </c>
      <c r="AO160" s="131">
        <f>Seniori!AO109</f>
        <v>0</v>
      </c>
      <c r="AP160" s="131">
        <f>Seniori!AP109</f>
        <v>0</v>
      </c>
      <c r="AQ160" s="131">
        <f>Seniori!AQ109</f>
        <v>0</v>
      </c>
      <c r="AR160" s="131">
        <f>Seniori!AR109</f>
        <v>0</v>
      </c>
      <c r="AS160" s="131">
        <f>Seniori!AS109</f>
        <v>0</v>
      </c>
      <c r="AT160" s="131">
        <f>Seniori!AT109</f>
        <v>0</v>
      </c>
      <c r="AU160" s="131">
        <f>Seniori!AU109</f>
        <v>0</v>
      </c>
      <c r="AV160" s="131">
        <f>Seniori!AV109</f>
        <v>0</v>
      </c>
      <c r="AW160" s="131">
        <f>Seniori!AW109</f>
        <v>0</v>
      </c>
      <c r="AX160" s="131">
        <f>Seniori!AX109</f>
        <v>0</v>
      </c>
      <c r="AY160" s="131">
        <f>Seniori!AY109</f>
        <v>0</v>
      </c>
      <c r="AZ160" s="131">
        <f>Seniori!AZ109</f>
        <v>0</v>
      </c>
      <c r="BA160" s="131">
        <f>Seniori!BA109</f>
        <v>0</v>
      </c>
      <c r="BB160" s="131">
        <f>Seniori!BB109</f>
        <v>0</v>
      </c>
      <c r="BC160" s="131">
        <f>Seniori!BC109</f>
        <v>0</v>
      </c>
      <c r="BD160" s="131">
        <f>Seniori!BD109</f>
        <v>0</v>
      </c>
      <c r="BE160" s="131">
        <f>Seniori!BE109</f>
        <v>0</v>
      </c>
      <c r="BF160" s="131">
        <f>Seniori!BF109</f>
        <v>0</v>
      </c>
      <c r="BG160" s="131">
        <f>Seniori!BG109</f>
        <v>0</v>
      </c>
      <c r="BH160" s="131">
        <f>Seniori!BH109</f>
        <v>0</v>
      </c>
      <c r="BI160" s="131">
        <f>Seniori!BI109</f>
        <v>0</v>
      </c>
      <c r="BJ160" s="131">
        <f>Seniori!BJ109</f>
        <v>0</v>
      </c>
      <c r="BK160" s="131">
        <f>Seniori!BK109</f>
        <v>0</v>
      </c>
      <c r="BL160" s="131">
        <f>Seniori!BL109</f>
        <v>0</v>
      </c>
      <c r="BM160" s="131">
        <f>Seniori!BM109</f>
        <v>0</v>
      </c>
      <c r="BN160" s="131">
        <f>Seniori!BN109</f>
        <v>0</v>
      </c>
      <c r="BO160" s="131">
        <f>Seniori!BO109</f>
        <v>0</v>
      </c>
      <c r="BP160" s="131">
        <f>Seniori!BP109</f>
        <v>0</v>
      </c>
      <c r="BQ160" s="131">
        <f>Seniori!BQ109</f>
        <v>0</v>
      </c>
      <c r="BR160" s="131">
        <f>Seniori!BR109</f>
        <v>0</v>
      </c>
      <c r="BS160" s="131">
        <f>Seniori!BS109</f>
        <v>0</v>
      </c>
      <c r="BT160" s="131">
        <f>Seniori!BT109</f>
        <v>0</v>
      </c>
      <c r="BU160" s="131">
        <f>Seniori!BU109</f>
        <v>0</v>
      </c>
      <c r="BV160" s="131">
        <f>Seniori!BV109</f>
        <v>0</v>
      </c>
      <c r="BW160" s="131">
        <f>Seniori!BW109</f>
        <v>0</v>
      </c>
      <c r="BX160" s="131">
        <f>Seniori!BX109</f>
        <v>0</v>
      </c>
      <c r="BY160" s="131">
        <f>Seniori!BY109</f>
        <v>0</v>
      </c>
      <c r="BZ160" s="131">
        <f>Seniori!BZ109</f>
        <v>0</v>
      </c>
      <c r="CA160" s="131">
        <f>Seniori!CA109</f>
        <v>0</v>
      </c>
      <c r="CB160" s="131">
        <f>Seniori!CB109</f>
        <v>0</v>
      </c>
      <c r="CC160" s="131">
        <f>Seniori!CC109</f>
        <v>0</v>
      </c>
      <c r="CD160" s="131">
        <f>Seniori!CD109</f>
        <v>0</v>
      </c>
      <c r="CE160" s="131">
        <f>Seniori!CE109</f>
        <v>0</v>
      </c>
      <c r="CF160" s="131">
        <f>Seniori!CF109</f>
        <v>0</v>
      </c>
      <c r="CG160" s="131">
        <f>Seniori!CG109</f>
        <v>0</v>
      </c>
      <c r="CH160" s="131">
        <f>Seniori!CH109</f>
        <v>0</v>
      </c>
      <c r="CI160" s="131">
        <f>Seniori!CI109</f>
        <v>0</v>
      </c>
      <c r="CJ160" s="131">
        <f>Seniori!CJ109</f>
        <v>0</v>
      </c>
      <c r="CK160" s="131">
        <f>Seniori!CK109</f>
        <v>0</v>
      </c>
      <c r="CL160" s="131">
        <f>Seniori!CL109</f>
        <v>0</v>
      </c>
      <c r="CM160" s="131">
        <f>Seniori!CM109</f>
        <v>0</v>
      </c>
      <c r="CN160" s="131">
        <f>Seniori!CN109</f>
        <v>0</v>
      </c>
      <c r="CO160" s="131">
        <f>Seniori!CO109</f>
        <v>0</v>
      </c>
      <c r="CP160" s="131">
        <f>Seniori!CP109</f>
        <v>0</v>
      </c>
      <c r="CQ160" s="131">
        <f>Seniori!CQ109</f>
        <v>0</v>
      </c>
      <c r="CR160" s="131">
        <f>Seniori!CR109</f>
        <v>0</v>
      </c>
      <c r="CS160" s="131">
        <f>Seniori!CS109</f>
        <v>0</v>
      </c>
      <c r="CT160" s="131">
        <f>Seniori!CT109</f>
        <v>0</v>
      </c>
      <c r="CU160" s="131">
        <f>Seniori!CU109</f>
        <v>0</v>
      </c>
      <c r="CV160" s="131">
        <f>Seniori!CV109</f>
        <v>0</v>
      </c>
      <c r="CW160" s="131">
        <f>Seniori!CW109</f>
        <v>0</v>
      </c>
      <c r="CX160" s="131">
        <f>Seniori!CX109</f>
        <v>0</v>
      </c>
      <c r="CY160" s="131">
        <f>Seniori!CY109</f>
        <v>0</v>
      </c>
      <c r="CZ160" s="131">
        <f>Seniori!CZ109</f>
        <v>0</v>
      </c>
      <c r="DA160" s="131">
        <f>Seniori!DA109</f>
        <v>0</v>
      </c>
      <c r="DB160" s="131">
        <f>Seniori!DB109</f>
        <v>0</v>
      </c>
      <c r="DC160" s="131">
        <f>Seniori!DC109</f>
        <v>0</v>
      </c>
      <c r="DD160" s="131">
        <f>Seniori!DD109</f>
        <v>0</v>
      </c>
      <c r="DE160" s="131">
        <f>Seniori!DE109</f>
        <v>0</v>
      </c>
      <c r="DF160" s="131">
        <f>Seniori!DF109</f>
        <v>0</v>
      </c>
      <c r="DG160" s="131">
        <f>Seniori!DG109</f>
        <v>0</v>
      </c>
      <c r="DH160" s="131">
        <f>Seniori!DH109</f>
        <v>0</v>
      </c>
      <c r="DI160" s="131">
        <f>Seniori!DI109</f>
        <v>0</v>
      </c>
      <c r="DJ160" s="131">
        <f>Seniori!DJ109</f>
        <v>0</v>
      </c>
      <c r="DK160" s="131">
        <f>Seniori!DK109</f>
        <v>0</v>
      </c>
      <c r="DL160" s="131">
        <f>Seniori!DL109</f>
        <v>0</v>
      </c>
      <c r="DM160" s="131">
        <f>Seniori!DM109</f>
        <v>0</v>
      </c>
      <c r="DN160" s="131">
        <f>Seniori!DN109</f>
        <v>0</v>
      </c>
      <c r="DO160" s="131">
        <f>Seniori!DO109</f>
        <v>0</v>
      </c>
      <c r="DP160" s="131">
        <f>Seniori!DP109</f>
        <v>0</v>
      </c>
      <c r="DQ160" s="131">
        <f>Seniori!DQ109</f>
        <v>0</v>
      </c>
      <c r="DR160" s="131">
        <f>Seniori!DR109</f>
        <v>0</v>
      </c>
      <c r="DS160" s="131">
        <f>Seniori!DS109</f>
        <v>0</v>
      </c>
      <c r="DT160" s="131">
        <f>Seniori!DT109</f>
        <v>0</v>
      </c>
      <c r="DU160" s="131">
        <f>Seniori!DU109</f>
        <v>0</v>
      </c>
      <c r="DV160" s="131">
        <f>Seniori!DV109</f>
        <v>0</v>
      </c>
      <c r="DW160" s="131">
        <f>Seniori!DW109</f>
        <v>0</v>
      </c>
      <c r="DX160" s="131">
        <f>Seniori!DX109</f>
        <v>0</v>
      </c>
      <c r="DY160" s="131">
        <f>Seniori!DY109</f>
        <v>0</v>
      </c>
      <c r="DZ160" s="131">
        <f>Seniori!DZ109</f>
        <v>0</v>
      </c>
      <c r="EA160" s="131">
        <f>Seniori!EA109</f>
        <v>0</v>
      </c>
      <c r="EB160" s="131">
        <f>Seniori!EB109</f>
        <v>0</v>
      </c>
      <c r="EC160" s="131">
        <f>Seniori!EC109</f>
        <v>0</v>
      </c>
      <c r="ED160" s="131">
        <f>Seniori!ED109</f>
        <v>0</v>
      </c>
      <c r="EE160" s="131">
        <f>Seniori!EE109</f>
        <v>0</v>
      </c>
      <c r="EF160" s="131">
        <f>Seniori!EF109</f>
        <v>0</v>
      </c>
      <c r="EG160" s="131">
        <f>Seniori!EG109</f>
        <v>0</v>
      </c>
      <c r="EH160" s="131">
        <f>Seniori!EH109</f>
        <v>0</v>
      </c>
      <c r="EI160" s="131">
        <f>Seniori!EI109</f>
        <v>0</v>
      </c>
      <c r="EJ160" s="131">
        <f>Seniori!EJ109</f>
        <v>0</v>
      </c>
      <c r="EK160" s="131">
        <f>Seniori!EK109</f>
        <v>0</v>
      </c>
      <c r="EL160" s="131">
        <f>Seniori!EL109</f>
        <v>0</v>
      </c>
      <c r="EM160" s="131">
        <f>Seniori!EM109</f>
        <v>0</v>
      </c>
      <c r="EN160" s="131">
        <f>Seniori!EN109</f>
        <v>0</v>
      </c>
      <c r="EO160" s="131">
        <f>Seniori!EO109</f>
        <v>0</v>
      </c>
      <c r="EP160" s="131">
        <f>Seniori!EP109</f>
        <v>0</v>
      </c>
      <c r="EQ160" s="131">
        <f>Seniori!EQ109</f>
        <v>0</v>
      </c>
      <c r="ER160" s="131">
        <f>Seniori!ER109</f>
        <v>0</v>
      </c>
      <c r="ES160" s="131">
        <f>Seniori!ES109</f>
        <v>0</v>
      </c>
      <c r="ET160" s="131">
        <f>Seniori!ET109</f>
        <v>0</v>
      </c>
      <c r="EU160" s="131">
        <f>Seniori!EU109</f>
        <v>0</v>
      </c>
      <c r="EV160" s="131">
        <f>Seniori!EV109</f>
        <v>0</v>
      </c>
      <c r="EW160" s="131">
        <f>Seniori!EW109</f>
        <v>0</v>
      </c>
      <c r="EX160" s="131">
        <f>Seniori!EX109</f>
        <v>0</v>
      </c>
      <c r="EY160" s="131">
        <f>Seniori!EY109</f>
        <v>0</v>
      </c>
      <c r="EZ160" s="131">
        <f>Seniori!EZ109</f>
        <v>0</v>
      </c>
      <c r="FA160" s="131">
        <f>Seniori!FA109</f>
        <v>0</v>
      </c>
      <c r="FB160" s="131">
        <f>Seniori!FB109</f>
        <v>0</v>
      </c>
      <c r="FC160" s="131">
        <f>Seniori!FC109</f>
        <v>0</v>
      </c>
      <c r="FD160" s="131">
        <f>Seniori!FD109</f>
        <v>0</v>
      </c>
      <c r="FE160" s="131">
        <f>Seniori!FE109</f>
        <v>0</v>
      </c>
      <c r="FF160" s="131">
        <f>Seniori!FF109</f>
        <v>0</v>
      </c>
      <c r="FG160" s="131">
        <f>Seniori!FG109</f>
        <v>0</v>
      </c>
      <c r="FH160" s="131">
        <f>Seniori!FH109</f>
        <v>0</v>
      </c>
      <c r="FI160" s="131">
        <f>Seniori!FI109</f>
        <v>0</v>
      </c>
      <c r="FJ160" s="131">
        <f>Seniori!FJ109</f>
        <v>0</v>
      </c>
      <c r="FK160" s="131">
        <f>Seniori!FK109</f>
        <v>0</v>
      </c>
      <c r="FL160" s="131">
        <f>Seniori!FL109</f>
        <v>0</v>
      </c>
      <c r="FM160" s="131">
        <f>Seniori!FM109</f>
        <v>0</v>
      </c>
      <c r="FN160" s="131">
        <f>Seniori!FN109</f>
        <v>0</v>
      </c>
      <c r="FO160" s="131">
        <f>Seniori!FO109</f>
        <v>0</v>
      </c>
      <c r="FP160" s="131">
        <f>Seniori!FP109</f>
        <v>0</v>
      </c>
      <c r="FQ160" s="131">
        <f>Seniori!FQ109</f>
        <v>0</v>
      </c>
      <c r="FR160" s="131">
        <f>Seniori!FR109</f>
        <v>0</v>
      </c>
      <c r="FS160" s="131">
        <f>Seniori!FS109</f>
        <v>0</v>
      </c>
      <c r="FT160" s="131">
        <f>Seniori!FT109</f>
        <v>0</v>
      </c>
      <c r="FU160" s="131">
        <f>Seniori!FU109</f>
        <v>0</v>
      </c>
      <c r="FV160" s="131">
        <f>Seniori!FV109</f>
        <v>0</v>
      </c>
      <c r="FW160" s="131">
        <f>Seniori!FW109</f>
        <v>0</v>
      </c>
      <c r="FX160" s="131">
        <f>Seniori!FX109</f>
        <v>0</v>
      </c>
      <c r="FY160" s="131">
        <f>Seniori!FY109</f>
        <v>0</v>
      </c>
      <c r="FZ160" s="131">
        <f>Seniori!FZ109</f>
        <v>0</v>
      </c>
      <c r="GA160" s="131">
        <f>Seniori!GA109</f>
        <v>0</v>
      </c>
      <c r="GB160" s="131">
        <f>Seniori!GB109</f>
        <v>0</v>
      </c>
      <c r="GC160" s="131">
        <f>Seniori!GC109</f>
        <v>0</v>
      </c>
      <c r="GD160" s="131">
        <f>Seniori!GD109</f>
        <v>0</v>
      </c>
      <c r="GE160" s="131">
        <f>Seniori!GE109</f>
        <v>0</v>
      </c>
      <c r="GF160" s="131">
        <f>Seniori!GF109</f>
        <v>0</v>
      </c>
      <c r="GG160" s="131">
        <f>Seniori!GG109</f>
        <v>0</v>
      </c>
      <c r="GH160" s="131">
        <f>Seniori!GH109</f>
        <v>0</v>
      </c>
      <c r="GI160" s="131">
        <f>Seniori!GI109</f>
        <v>0</v>
      </c>
      <c r="GJ160" s="131">
        <f>Seniori!GJ109</f>
        <v>0</v>
      </c>
      <c r="GK160" s="131">
        <f>Seniori!GK109</f>
        <v>0</v>
      </c>
      <c r="GL160" s="131">
        <f>Seniori!GL109</f>
        <v>0</v>
      </c>
      <c r="GM160" s="131">
        <f>Seniori!GM109</f>
        <v>0</v>
      </c>
      <c r="GN160" s="131">
        <f>Seniori!GN109</f>
        <v>0</v>
      </c>
      <c r="GO160" s="131">
        <f>Seniori!GO109</f>
        <v>0</v>
      </c>
      <c r="GP160" s="131">
        <f>Seniori!GP109</f>
        <v>0</v>
      </c>
      <c r="GQ160" s="131">
        <f>Seniori!GQ109</f>
        <v>0</v>
      </c>
      <c r="GR160" s="131">
        <f>Seniori!GR109</f>
        <v>0</v>
      </c>
      <c r="GS160" s="131">
        <f>Seniori!GS109</f>
        <v>0</v>
      </c>
      <c r="GT160" s="131">
        <f>Seniori!GT109</f>
        <v>0</v>
      </c>
      <c r="GU160" s="131">
        <f>Seniori!GU109</f>
        <v>0</v>
      </c>
      <c r="GV160" s="131">
        <f>Seniori!GV109</f>
        <v>0</v>
      </c>
      <c r="GW160" s="131">
        <f>Seniori!GW109</f>
        <v>0</v>
      </c>
      <c r="GX160" s="131">
        <f>Seniori!GX109</f>
        <v>0</v>
      </c>
      <c r="GY160" s="131">
        <f>Seniori!GY109</f>
        <v>0</v>
      </c>
      <c r="GZ160" s="131">
        <f>Seniori!GZ109</f>
        <v>0</v>
      </c>
      <c r="HA160" s="131">
        <f>Seniori!HA109</f>
        <v>0</v>
      </c>
      <c r="HB160" s="131">
        <f>Seniori!HB109</f>
        <v>0</v>
      </c>
      <c r="HC160" s="131">
        <f>Seniori!HC109</f>
        <v>0</v>
      </c>
      <c r="HD160" s="131">
        <f>Seniori!HD109</f>
        <v>0</v>
      </c>
      <c r="HE160" s="131">
        <f>Seniori!HE109</f>
        <v>0</v>
      </c>
      <c r="HF160" s="131">
        <f>Seniori!HF109</f>
        <v>0</v>
      </c>
      <c r="HG160" s="131">
        <f>Seniori!HG109</f>
        <v>0</v>
      </c>
      <c r="HH160" s="131">
        <f>Seniori!HH109</f>
        <v>0</v>
      </c>
      <c r="HI160" s="131">
        <f>Seniori!HI109</f>
        <v>0</v>
      </c>
      <c r="HJ160" s="131">
        <f>Seniori!HJ109</f>
        <v>0</v>
      </c>
      <c r="HK160" s="131">
        <f>Seniori!HK109</f>
        <v>0</v>
      </c>
      <c r="HL160" s="131">
        <f>Seniori!HL109</f>
        <v>0</v>
      </c>
      <c r="HM160" s="131">
        <f>Seniori!HM109</f>
        <v>0</v>
      </c>
      <c r="HN160" s="131">
        <f>Seniori!HN109</f>
        <v>0</v>
      </c>
      <c r="HO160" s="131">
        <f>Seniori!HO109</f>
        <v>0</v>
      </c>
      <c r="HP160" s="131">
        <f>Seniori!HP109</f>
        <v>0</v>
      </c>
      <c r="HQ160" s="131">
        <f>Seniori!HQ109</f>
        <v>0</v>
      </c>
      <c r="HR160" s="131">
        <f>Seniori!HR109</f>
        <v>0</v>
      </c>
      <c r="HS160" s="131">
        <f>Seniori!HS109</f>
        <v>0</v>
      </c>
      <c r="HT160" s="131">
        <f>Seniori!HT109</f>
        <v>0</v>
      </c>
      <c r="HU160" s="131">
        <f>Seniori!HU109</f>
        <v>0</v>
      </c>
      <c r="HV160" s="131">
        <f>Seniori!HV109</f>
        <v>0</v>
      </c>
      <c r="HW160" s="131">
        <f>Seniori!HW109</f>
        <v>0</v>
      </c>
      <c r="HX160" s="131">
        <f>Seniori!HX109</f>
        <v>0</v>
      </c>
      <c r="HY160" s="131">
        <f>Seniori!HY109</f>
        <v>0</v>
      </c>
      <c r="HZ160" s="131">
        <f>Seniori!HZ109</f>
        <v>0</v>
      </c>
      <c r="IA160" s="131">
        <f>Seniori!IA109</f>
        <v>0</v>
      </c>
      <c r="IB160" s="131">
        <f>Seniori!IB109</f>
        <v>0</v>
      </c>
      <c r="IC160" s="131">
        <f>Seniori!IC109</f>
        <v>0</v>
      </c>
      <c r="ID160" s="131">
        <f>Seniori!ID109</f>
        <v>0</v>
      </c>
      <c r="IE160" s="131">
        <f>Seniori!IE109</f>
        <v>0</v>
      </c>
      <c r="IF160" s="131">
        <f>Seniori!IF109</f>
        <v>0</v>
      </c>
      <c r="IG160" s="131">
        <f>Seniori!IG109</f>
        <v>0</v>
      </c>
      <c r="IH160" s="131">
        <f>Seniori!IH109</f>
        <v>0</v>
      </c>
      <c r="II160" s="131">
        <f>Seniori!II109</f>
        <v>0</v>
      </c>
      <c r="IJ160" s="131">
        <f>Seniori!IJ109</f>
        <v>0</v>
      </c>
      <c r="IK160" s="131">
        <f>Seniori!IK109</f>
        <v>0</v>
      </c>
      <c r="IL160" s="131">
        <f>Seniori!IL109</f>
        <v>0</v>
      </c>
      <c r="IM160" s="131">
        <f>Seniori!IM109</f>
        <v>0</v>
      </c>
      <c r="IN160" s="131">
        <f>Seniori!IN109</f>
        <v>0</v>
      </c>
      <c r="IO160" s="131">
        <f>Seniori!IO109</f>
        <v>0</v>
      </c>
      <c r="IP160" s="131">
        <f>Seniori!IP109</f>
        <v>0</v>
      </c>
      <c r="IQ160" s="131">
        <f>Seniori!IQ109</f>
        <v>0</v>
      </c>
      <c r="IR160" s="131">
        <f>Seniori!IR109</f>
        <v>0</v>
      </c>
      <c r="IS160" s="131">
        <f>Seniori!IS109</f>
        <v>0</v>
      </c>
      <c r="IT160" s="131">
        <f>Seniori!IT109</f>
        <v>0</v>
      </c>
      <c r="IU160" s="131">
        <f>Seniori!IU109</f>
        <v>0</v>
      </c>
      <c r="IV160" s="131">
        <f>Seniori!IV109</f>
        <v>0</v>
      </c>
      <c r="IW160" s="131">
        <f>Seniori!IW109</f>
        <v>0</v>
      </c>
      <c r="IX160" s="131">
        <f>Seniori!IX109</f>
        <v>0</v>
      </c>
      <c r="IY160" s="131">
        <f>Seniori!IY109</f>
        <v>0</v>
      </c>
      <c r="IZ160" s="131">
        <f>Seniori!IZ109</f>
        <v>0</v>
      </c>
      <c r="JA160" s="131">
        <f>Seniori!JA109</f>
        <v>0</v>
      </c>
      <c r="JB160" s="131">
        <f>Seniori!JB109</f>
        <v>0</v>
      </c>
      <c r="JC160" s="131">
        <f>Seniori!JC109</f>
        <v>0</v>
      </c>
      <c r="JD160" s="131">
        <f>Seniori!JD109</f>
        <v>0</v>
      </c>
      <c r="JE160" s="131">
        <f>Seniori!JE109</f>
        <v>0</v>
      </c>
      <c r="JF160" s="131">
        <f>Seniori!JF109</f>
        <v>0</v>
      </c>
      <c r="JG160" s="131">
        <f>Seniori!JG109</f>
        <v>0</v>
      </c>
      <c r="JH160" s="131">
        <f>Seniori!JH109</f>
        <v>0</v>
      </c>
      <c r="JI160" s="131">
        <f>Seniori!JI109</f>
        <v>0</v>
      </c>
      <c r="JJ160" s="131">
        <f>Seniori!JJ109</f>
        <v>0</v>
      </c>
      <c r="JK160" s="131">
        <f>Seniori!JK109</f>
        <v>0</v>
      </c>
      <c r="JL160" s="131">
        <f>Seniori!JL109</f>
        <v>0</v>
      </c>
      <c r="JM160" s="131">
        <f>Seniori!JM109</f>
        <v>0</v>
      </c>
      <c r="JN160" s="131">
        <f>Seniori!JN109</f>
        <v>0</v>
      </c>
      <c r="JO160" s="131">
        <f>Seniori!JO109</f>
        <v>0</v>
      </c>
      <c r="JP160" s="131">
        <f>Seniori!JP109</f>
        <v>0</v>
      </c>
      <c r="JQ160" s="131">
        <f>Seniori!JQ109</f>
        <v>0</v>
      </c>
      <c r="JR160" s="131">
        <f>Seniori!JR109</f>
        <v>0</v>
      </c>
      <c r="JS160" s="131">
        <f>Seniori!JS109</f>
        <v>0</v>
      </c>
      <c r="JT160" s="131">
        <f>Seniori!JT109</f>
        <v>0</v>
      </c>
      <c r="JU160" s="131">
        <f>Seniori!JU109</f>
        <v>0</v>
      </c>
      <c r="JV160" s="131">
        <f>Seniori!JV109</f>
        <v>0</v>
      </c>
      <c r="JW160" s="131">
        <f>Seniori!JW109</f>
        <v>0</v>
      </c>
      <c r="JX160" s="131">
        <f>Seniori!JX109</f>
        <v>0</v>
      </c>
      <c r="JY160" s="131">
        <f>Seniori!JY109</f>
        <v>0</v>
      </c>
      <c r="JZ160" s="131">
        <f>Seniori!JZ109</f>
        <v>0</v>
      </c>
      <c r="KA160" s="131">
        <f>Seniori!KA109</f>
        <v>0</v>
      </c>
      <c r="KB160" s="131">
        <f>Seniori!KB109</f>
        <v>0</v>
      </c>
      <c r="KC160" s="131">
        <f>Seniori!KC109</f>
        <v>0</v>
      </c>
      <c r="KD160" s="131">
        <f>Seniori!KD109</f>
        <v>0</v>
      </c>
      <c r="KE160" s="131">
        <f>Seniori!KE109</f>
        <v>0</v>
      </c>
      <c r="KF160" s="131">
        <f>Seniori!KF109</f>
        <v>0</v>
      </c>
      <c r="KG160" s="131">
        <f>Seniori!KG109</f>
        <v>0</v>
      </c>
      <c r="KH160" s="131">
        <f>Seniori!KH109</f>
        <v>0</v>
      </c>
      <c r="KI160" s="131">
        <f>Seniori!KI109</f>
        <v>0</v>
      </c>
      <c r="KJ160" s="131">
        <f>Seniori!KJ109</f>
        <v>0</v>
      </c>
      <c r="KK160" s="131">
        <f>Seniori!KK109</f>
        <v>0</v>
      </c>
      <c r="KL160" s="131">
        <f>Seniori!KL109</f>
        <v>0</v>
      </c>
      <c r="KM160" s="131">
        <f>Seniori!KM109</f>
        <v>0</v>
      </c>
      <c r="KN160" s="131">
        <f>Seniori!KN109</f>
        <v>0</v>
      </c>
      <c r="KO160" s="131">
        <f>Seniori!KO109</f>
        <v>0</v>
      </c>
      <c r="KP160" s="131">
        <f>Seniori!KP109</f>
        <v>0</v>
      </c>
      <c r="KQ160" s="131">
        <f>Seniori!KQ109</f>
        <v>0</v>
      </c>
      <c r="KR160" s="131">
        <f>Seniori!KR109</f>
        <v>0</v>
      </c>
      <c r="KS160" s="131">
        <f>Seniori!KS109</f>
        <v>0</v>
      </c>
      <c r="KT160" s="131">
        <f>Seniori!KT109</f>
        <v>0</v>
      </c>
      <c r="KU160" s="131">
        <f>Seniori!KU109</f>
        <v>0</v>
      </c>
      <c r="KV160" s="131">
        <f>Seniori!KV109</f>
        <v>0</v>
      </c>
      <c r="KW160" s="131">
        <f>Seniori!KW109</f>
        <v>0</v>
      </c>
      <c r="KX160" s="131">
        <f>Seniori!KX109</f>
        <v>0</v>
      </c>
      <c r="KY160" s="131">
        <f>Seniori!KY109</f>
        <v>0</v>
      </c>
      <c r="KZ160" s="131">
        <f>Seniori!KZ109</f>
        <v>0</v>
      </c>
      <c r="LA160" s="131">
        <f>Seniori!LA109</f>
        <v>0</v>
      </c>
      <c r="LB160" s="131">
        <f>Seniori!LB109</f>
        <v>0</v>
      </c>
      <c r="LC160" s="131">
        <f>Seniori!LC109</f>
        <v>0</v>
      </c>
      <c r="LD160" s="131">
        <f>Seniori!LD109</f>
        <v>0</v>
      </c>
      <c r="LE160" s="131">
        <f>Seniori!LE109</f>
        <v>0</v>
      </c>
      <c r="LF160" s="131">
        <f>Seniori!LF109</f>
        <v>0</v>
      </c>
      <c r="LG160" s="131">
        <f>Seniori!LG109</f>
        <v>0</v>
      </c>
      <c r="LH160" s="131">
        <f>Seniori!LH109</f>
        <v>0</v>
      </c>
      <c r="LI160" s="131">
        <f>Seniori!LI109</f>
        <v>0</v>
      </c>
      <c r="LJ160" s="131">
        <f>Seniori!LJ109</f>
        <v>0</v>
      </c>
      <c r="LK160" s="131">
        <f>Seniori!LK109</f>
        <v>0</v>
      </c>
      <c r="LL160" s="131">
        <f>Seniori!LL109</f>
        <v>0</v>
      </c>
      <c r="LM160" s="131">
        <f>Seniori!LM109</f>
        <v>0</v>
      </c>
      <c r="LN160" s="131">
        <f>Seniori!LN109</f>
        <v>0</v>
      </c>
      <c r="LO160" s="131">
        <f>Seniori!LO109</f>
        <v>0</v>
      </c>
      <c r="LP160" s="131">
        <f>Seniori!LP109</f>
        <v>0</v>
      </c>
      <c r="LQ160" s="131">
        <f>Seniori!LQ109</f>
        <v>0</v>
      </c>
      <c r="LR160" s="131">
        <f>Seniori!LR109</f>
        <v>0</v>
      </c>
      <c r="LS160" s="131">
        <f>Seniori!LS109</f>
        <v>0</v>
      </c>
      <c r="LT160" s="131">
        <f>Seniori!LT109</f>
        <v>0</v>
      </c>
      <c r="LU160" s="131">
        <f>Seniori!LU109</f>
        <v>0</v>
      </c>
      <c r="LV160" s="131">
        <f>Seniori!LV109</f>
        <v>0</v>
      </c>
      <c r="LW160" s="131">
        <f>Seniori!LW109</f>
        <v>0</v>
      </c>
      <c r="LX160" s="131">
        <f>Seniori!LX109</f>
        <v>0</v>
      </c>
      <c r="LY160" s="131">
        <f>Seniori!LY109</f>
        <v>0</v>
      </c>
      <c r="LZ160" s="131">
        <f>Seniori!LZ109</f>
        <v>0</v>
      </c>
      <c r="MA160" s="131">
        <f>Seniori!MA109</f>
        <v>0</v>
      </c>
      <c r="MB160" s="131">
        <f>Seniori!MB109</f>
        <v>0</v>
      </c>
      <c r="MC160" s="131">
        <f>Seniori!MC109</f>
        <v>0</v>
      </c>
      <c r="MD160" s="131">
        <f>Seniori!MD109</f>
        <v>0</v>
      </c>
      <c r="ME160" s="131">
        <f>Seniori!ME109</f>
        <v>0</v>
      </c>
    </row>
    <row r="161" spans="1:343" s="1" customFormat="1" ht="19.5" customHeight="1" x14ac:dyDescent="0.2">
      <c r="A161" s="12">
        <v>142</v>
      </c>
      <c r="B161" s="11" t="s">
        <v>188</v>
      </c>
      <c r="C161" s="1">
        <v>9994</v>
      </c>
      <c r="E161" s="4" t="s">
        <v>456</v>
      </c>
      <c r="F161" s="1">
        <v>9226</v>
      </c>
      <c r="G161" s="9" t="s">
        <v>222</v>
      </c>
      <c r="H161" s="4" t="s">
        <v>80</v>
      </c>
      <c r="I161" s="1">
        <f t="shared" si="11"/>
        <v>0</v>
      </c>
      <c r="J161" s="12">
        <f>Tabuľka3[[#This Row],[Stĺpec9]]</f>
        <v>0</v>
      </c>
      <c r="K161" s="131">
        <f>Seniori!K113</f>
        <v>0</v>
      </c>
      <c r="L161" s="131">
        <f>Seniori!L113</f>
        <v>0</v>
      </c>
      <c r="M161" s="131">
        <f>Seniori!M113</f>
        <v>0</v>
      </c>
      <c r="N161" s="131">
        <f>Seniori!N113</f>
        <v>0</v>
      </c>
      <c r="O161" s="131">
        <f>Seniori!O113</f>
        <v>0</v>
      </c>
      <c r="P161" s="131">
        <f>Seniori!P113</f>
        <v>0</v>
      </c>
      <c r="Q161" s="131">
        <f>Seniori!Q113</f>
        <v>0</v>
      </c>
      <c r="R161" s="131">
        <f>Seniori!R113</f>
        <v>0</v>
      </c>
      <c r="S161" s="131">
        <f>Seniori!S113</f>
        <v>0</v>
      </c>
      <c r="T161" s="131">
        <f>Seniori!T113</f>
        <v>0</v>
      </c>
      <c r="U161" s="131">
        <f>Seniori!U113</f>
        <v>0</v>
      </c>
      <c r="V161" s="131">
        <f>Seniori!V113</f>
        <v>0</v>
      </c>
      <c r="W161" s="131">
        <f>Seniori!W113</f>
        <v>0</v>
      </c>
      <c r="X161" s="131">
        <f>Seniori!X113</f>
        <v>0</v>
      </c>
      <c r="Y161" s="131">
        <f>Seniori!Y113</f>
        <v>0</v>
      </c>
      <c r="Z161" s="131">
        <f>Seniori!Z113</f>
        <v>0</v>
      </c>
      <c r="AA161" s="131">
        <f>Seniori!AA113</f>
        <v>0</v>
      </c>
      <c r="AB161" s="131">
        <f>Seniori!AB113</f>
        <v>0</v>
      </c>
      <c r="AC161" s="131">
        <f>Seniori!AC113</f>
        <v>0</v>
      </c>
      <c r="AD161" s="131">
        <f>Seniori!AD113</f>
        <v>0</v>
      </c>
      <c r="AE161" s="131">
        <f>Seniori!AE113</f>
        <v>0</v>
      </c>
      <c r="AF161" s="131">
        <f>Seniori!AF113</f>
        <v>0</v>
      </c>
      <c r="AG161" s="131">
        <f>Seniori!AG113</f>
        <v>0</v>
      </c>
      <c r="AH161" s="131">
        <f>Seniori!AH113</f>
        <v>0</v>
      </c>
      <c r="AI161" s="131">
        <f>Seniori!AI113</f>
        <v>0</v>
      </c>
      <c r="AJ161" s="131">
        <f>Seniori!AJ113</f>
        <v>0</v>
      </c>
      <c r="AK161" s="131">
        <f>Seniori!AK113</f>
        <v>0</v>
      </c>
      <c r="AL161" s="131">
        <f>Seniori!AL113</f>
        <v>0</v>
      </c>
      <c r="AM161" s="131">
        <f>Seniori!AM113</f>
        <v>0</v>
      </c>
      <c r="AN161" s="131">
        <f>Seniori!AN113</f>
        <v>0</v>
      </c>
      <c r="AO161" s="131">
        <f>Seniori!AO113</f>
        <v>0</v>
      </c>
      <c r="AP161" s="131">
        <f>Seniori!AP113</f>
        <v>0</v>
      </c>
      <c r="AQ161" s="131">
        <f>Seniori!AQ113</f>
        <v>0</v>
      </c>
      <c r="AR161" s="131">
        <f>Seniori!AR113</f>
        <v>0</v>
      </c>
      <c r="AS161" s="131">
        <f>Seniori!AS113</f>
        <v>0</v>
      </c>
      <c r="AT161" s="131">
        <f>Seniori!AT113</f>
        <v>0</v>
      </c>
      <c r="AU161" s="131">
        <f>Seniori!AU113</f>
        <v>0</v>
      </c>
      <c r="AV161" s="131">
        <f>Seniori!AV113</f>
        <v>0</v>
      </c>
      <c r="AW161" s="131">
        <f>Seniori!AW113</f>
        <v>0</v>
      </c>
      <c r="AX161" s="131">
        <f>Seniori!AX113</f>
        <v>0</v>
      </c>
      <c r="AY161" s="131">
        <f>Seniori!AY113</f>
        <v>0</v>
      </c>
      <c r="AZ161" s="131">
        <f>Seniori!AZ113</f>
        <v>0</v>
      </c>
      <c r="BA161" s="131">
        <f>Seniori!BA113</f>
        <v>0</v>
      </c>
      <c r="BB161" s="131">
        <f>Seniori!BB113</f>
        <v>0</v>
      </c>
      <c r="BC161" s="131">
        <f>Seniori!BC113</f>
        <v>0</v>
      </c>
      <c r="BD161" s="131">
        <f>Seniori!BD113</f>
        <v>0</v>
      </c>
      <c r="BE161" s="131">
        <f>Seniori!BE113</f>
        <v>0</v>
      </c>
      <c r="BF161" s="131">
        <f>Seniori!BF113</f>
        <v>0</v>
      </c>
      <c r="BG161" s="131">
        <f>Seniori!BG113</f>
        <v>0</v>
      </c>
      <c r="BH161" s="131">
        <f>Seniori!BH113</f>
        <v>0</v>
      </c>
      <c r="BI161" s="131">
        <f>Seniori!BI113</f>
        <v>0</v>
      </c>
      <c r="BJ161" s="131">
        <f>Seniori!BJ113</f>
        <v>0</v>
      </c>
      <c r="BK161" s="131">
        <f>Seniori!BK113</f>
        <v>0</v>
      </c>
      <c r="BL161" s="131">
        <f>Seniori!BL113</f>
        <v>0</v>
      </c>
      <c r="BM161" s="131">
        <f>Seniori!BM113</f>
        <v>0</v>
      </c>
      <c r="BN161" s="131">
        <f>Seniori!BN113</f>
        <v>0</v>
      </c>
      <c r="BO161" s="131">
        <f>Seniori!BO113</f>
        <v>0</v>
      </c>
      <c r="BP161" s="131">
        <f>Seniori!BP113</f>
        <v>0</v>
      </c>
      <c r="BQ161" s="131">
        <f>Seniori!BQ113</f>
        <v>0</v>
      </c>
      <c r="BR161" s="131">
        <f>Seniori!BR113</f>
        <v>0</v>
      </c>
      <c r="BS161" s="131">
        <f>Seniori!BS113</f>
        <v>0</v>
      </c>
      <c r="BT161" s="131">
        <f>Seniori!BT113</f>
        <v>0</v>
      </c>
      <c r="BU161" s="131">
        <f>Seniori!BU113</f>
        <v>0</v>
      </c>
      <c r="BV161" s="131">
        <f>Seniori!BV113</f>
        <v>0</v>
      </c>
      <c r="BW161" s="131">
        <f>Seniori!BW113</f>
        <v>0</v>
      </c>
      <c r="BX161" s="131">
        <f>Seniori!BX113</f>
        <v>0</v>
      </c>
      <c r="BY161" s="131">
        <f>Seniori!BY113</f>
        <v>0</v>
      </c>
      <c r="BZ161" s="131">
        <f>Seniori!BZ113</f>
        <v>0</v>
      </c>
      <c r="CA161" s="131">
        <f>Seniori!CA113</f>
        <v>0</v>
      </c>
      <c r="CB161" s="131">
        <f>Seniori!CB113</f>
        <v>0</v>
      </c>
      <c r="CC161" s="131">
        <f>Seniori!CC113</f>
        <v>0</v>
      </c>
      <c r="CD161" s="131">
        <f>Seniori!CD113</f>
        <v>0</v>
      </c>
      <c r="CE161" s="131">
        <f>Seniori!CE113</f>
        <v>0</v>
      </c>
      <c r="CF161" s="131">
        <f>Seniori!CF113</f>
        <v>0</v>
      </c>
      <c r="CG161" s="131">
        <f>Seniori!CG113</f>
        <v>0</v>
      </c>
      <c r="CH161" s="131">
        <f>Seniori!CH113</f>
        <v>0</v>
      </c>
      <c r="CI161" s="131">
        <f>Seniori!CI113</f>
        <v>0</v>
      </c>
      <c r="CJ161" s="131">
        <f>Seniori!CJ113</f>
        <v>0</v>
      </c>
      <c r="CK161" s="131">
        <f>Seniori!CK113</f>
        <v>0</v>
      </c>
      <c r="CL161" s="131">
        <f>Seniori!CL113</f>
        <v>0</v>
      </c>
      <c r="CM161" s="131">
        <f>Seniori!CM113</f>
        <v>0</v>
      </c>
      <c r="CN161" s="131">
        <f>Seniori!CN113</f>
        <v>0</v>
      </c>
      <c r="CO161" s="131">
        <f>Seniori!CO113</f>
        <v>0</v>
      </c>
      <c r="CP161" s="131">
        <f>Seniori!CP113</f>
        <v>0</v>
      </c>
      <c r="CQ161" s="131">
        <f>Seniori!CQ113</f>
        <v>0</v>
      </c>
      <c r="CR161" s="131">
        <f>Seniori!CR113</f>
        <v>0</v>
      </c>
      <c r="CS161" s="131">
        <f>Seniori!CS113</f>
        <v>0</v>
      </c>
      <c r="CT161" s="131">
        <f>Seniori!CT113</f>
        <v>0</v>
      </c>
      <c r="CU161" s="131">
        <f>Seniori!CU113</f>
        <v>0</v>
      </c>
      <c r="CV161" s="131">
        <f>Seniori!CV113</f>
        <v>0</v>
      </c>
      <c r="CW161" s="131">
        <f>Seniori!CW113</f>
        <v>0</v>
      </c>
      <c r="CX161" s="131">
        <f>Seniori!CX113</f>
        <v>0</v>
      </c>
      <c r="CY161" s="131">
        <f>Seniori!CY113</f>
        <v>0</v>
      </c>
      <c r="CZ161" s="131">
        <f>Seniori!CZ113</f>
        <v>0</v>
      </c>
      <c r="DA161" s="131">
        <f>Seniori!DA113</f>
        <v>0</v>
      </c>
      <c r="DB161" s="131">
        <f>Seniori!DB113</f>
        <v>0</v>
      </c>
      <c r="DC161" s="131">
        <f>Seniori!DC113</f>
        <v>0</v>
      </c>
      <c r="DD161" s="131">
        <f>Seniori!DD113</f>
        <v>0</v>
      </c>
      <c r="DE161" s="131">
        <f>Seniori!DE113</f>
        <v>0</v>
      </c>
      <c r="DF161" s="131">
        <f>Seniori!DF113</f>
        <v>0</v>
      </c>
      <c r="DG161" s="131">
        <f>Seniori!DG113</f>
        <v>0</v>
      </c>
      <c r="DH161" s="131">
        <f>Seniori!DH113</f>
        <v>0</v>
      </c>
      <c r="DI161" s="131">
        <f>Seniori!DI113</f>
        <v>0</v>
      </c>
      <c r="DJ161" s="131">
        <f>Seniori!DJ113</f>
        <v>0</v>
      </c>
      <c r="DK161" s="131">
        <f>Seniori!DK113</f>
        <v>0</v>
      </c>
      <c r="DL161" s="131">
        <f>Seniori!DL113</f>
        <v>0</v>
      </c>
      <c r="DM161" s="131">
        <f>Seniori!DM113</f>
        <v>0</v>
      </c>
      <c r="DN161" s="131">
        <f>Seniori!DN113</f>
        <v>0</v>
      </c>
      <c r="DO161" s="131">
        <f>Seniori!DO113</f>
        <v>0</v>
      </c>
      <c r="DP161" s="131">
        <f>Seniori!DP113</f>
        <v>0</v>
      </c>
      <c r="DQ161" s="131">
        <f>Seniori!DQ113</f>
        <v>0</v>
      </c>
      <c r="DR161" s="131">
        <f>Seniori!DR113</f>
        <v>0</v>
      </c>
      <c r="DS161" s="131">
        <f>Seniori!DS113</f>
        <v>0</v>
      </c>
      <c r="DT161" s="131">
        <f>Seniori!DT113</f>
        <v>0</v>
      </c>
      <c r="DU161" s="131">
        <f>Seniori!DU113</f>
        <v>0</v>
      </c>
      <c r="DV161" s="131">
        <f>Seniori!DV113</f>
        <v>0</v>
      </c>
      <c r="DW161" s="131">
        <f>Seniori!DW113</f>
        <v>0</v>
      </c>
      <c r="DX161" s="131">
        <f>Seniori!DX113</f>
        <v>0</v>
      </c>
      <c r="DY161" s="131">
        <f>Seniori!DY113</f>
        <v>0</v>
      </c>
      <c r="DZ161" s="131">
        <f>Seniori!DZ113</f>
        <v>0</v>
      </c>
      <c r="EA161" s="131">
        <f>Seniori!EA113</f>
        <v>0</v>
      </c>
      <c r="EB161" s="131">
        <f>Seniori!EB113</f>
        <v>0</v>
      </c>
      <c r="EC161" s="131">
        <f>Seniori!EC113</f>
        <v>0</v>
      </c>
      <c r="ED161" s="131">
        <f>Seniori!ED113</f>
        <v>0</v>
      </c>
      <c r="EE161" s="131">
        <f>Seniori!EE113</f>
        <v>0</v>
      </c>
      <c r="EF161" s="131">
        <f>Seniori!EF113</f>
        <v>0</v>
      </c>
      <c r="EG161" s="131">
        <f>Seniori!EG113</f>
        <v>0</v>
      </c>
      <c r="EH161" s="131">
        <f>Seniori!EH113</f>
        <v>0</v>
      </c>
      <c r="EI161" s="131">
        <f>Seniori!EI113</f>
        <v>0</v>
      </c>
      <c r="EJ161" s="131">
        <f>Seniori!EJ113</f>
        <v>0</v>
      </c>
      <c r="EK161" s="131">
        <f>Seniori!EK113</f>
        <v>0</v>
      </c>
      <c r="EL161" s="131">
        <f>Seniori!EL113</f>
        <v>0</v>
      </c>
      <c r="EM161" s="131">
        <f>Seniori!EM113</f>
        <v>0</v>
      </c>
      <c r="EN161" s="131">
        <f>Seniori!EN113</f>
        <v>0</v>
      </c>
      <c r="EO161" s="131">
        <f>Seniori!EO113</f>
        <v>0</v>
      </c>
      <c r="EP161" s="131">
        <f>Seniori!EP113</f>
        <v>0</v>
      </c>
      <c r="EQ161" s="131" t="str">
        <f>Seniori!EQ113</f>
        <v>x</v>
      </c>
      <c r="ER161" s="131">
        <f>Seniori!ER113</f>
        <v>0</v>
      </c>
      <c r="ES161" s="131">
        <f>Seniori!ES113</f>
        <v>0</v>
      </c>
      <c r="ET161" s="131">
        <f>Seniori!ET113</f>
        <v>0</v>
      </c>
      <c r="EU161" s="131">
        <f>Seniori!EU113</f>
        <v>0</v>
      </c>
      <c r="EV161" s="131">
        <f>Seniori!EV113</f>
        <v>0</v>
      </c>
      <c r="EW161" s="131">
        <f>Seniori!EW113</f>
        <v>0</v>
      </c>
      <c r="EX161" s="131">
        <f>Seniori!EX113</f>
        <v>0</v>
      </c>
      <c r="EY161" s="131">
        <f>Seniori!EY113</f>
        <v>0</v>
      </c>
      <c r="EZ161" s="131">
        <f>Seniori!EZ113</f>
        <v>0</v>
      </c>
      <c r="FA161" s="131">
        <f>Seniori!FA113</f>
        <v>0</v>
      </c>
      <c r="FB161" s="131">
        <f>Seniori!FB113</f>
        <v>0</v>
      </c>
      <c r="FC161" s="131">
        <f>Seniori!FC113</f>
        <v>0</v>
      </c>
      <c r="FD161" s="131">
        <f>Seniori!FD113</f>
        <v>0</v>
      </c>
      <c r="FE161" s="131">
        <f>Seniori!FE113</f>
        <v>0</v>
      </c>
      <c r="FF161" s="131">
        <f>Seniori!FF113</f>
        <v>0</v>
      </c>
      <c r="FG161" s="131">
        <f>Seniori!FG113</f>
        <v>0</v>
      </c>
      <c r="FH161" s="131">
        <f>Seniori!FH113</f>
        <v>0</v>
      </c>
      <c r="FI161" s="131">
        <f>Seniori!FI113</f>
        <v>0</v>
      </c>
      <c r="FJ161" s="131">
        <f>Seniori!FJ113</f>
        <v>0</v>
      </c>
      <c r="FK161" s="131">
        <f>Seniori!FK113</f>
        <v>0</v>
      </c>
      <c r="FL161" s="131">
        <f>Seniori!FL113</f>
        <v>0</v>
      </c>
      <c r="FM161" s="131">
        <f>Seniori!FM113</f>
        <v>0</v>
      </c>
      <c r="FN161" s="131">
        <f>Seniori!FN113</f>
        <v>0</v>
      </c>
      <c r="FO161" s="131">
        <f>Seniori!FO113</f>
        <v>0</v>
      </c>
      <c r="FP161" s="131">
        <f>Seniori!FP113</f>
        <v>0</v>
      </c>
      <c r="FQ161" s="131">
        <f>Seniori!FQ113</f>
        <v>0</v>
      </c>
      <c r="FR161" s="131">
        <f>Seniori!FR113</f>
        <v>0</v>
      </c>
      <c r="FS161" s="131">
        <f>Seniori!FS113</f>
        <v>0</v>
      </c>
      <c r="FT161" s="131" t="str">
        <f>Seniori!FT113</f>
        <v>x</v>
      </c>
      <c r="FU161" s="131">
        <f>Seniori!FU113</f>
        <v>0</v>
      </c>
      <c r="FV161" s="131">
        <f>Seniori!FV113</f>
        <v>0</v>
      </c>
      <c r="FW161" s="131">
        <f>Seniori!FW113</f>
        <v>0</v>
      </c>
      <c r="FX161" s="131">
        <f>Seniori!FX113</f>
        <v>0</v>
      </c>
      <c r="FY161" s="131">
        <f>Seniori!FY113</f>
        <v>0</v>
      </c>
      <c r="FZ161" s="131">
        <f>Seniori!FZ113</f>
        <v>0</v>
      </c>
      <c r="GA161" s="131">
        <f>Seniori!GA113</f>
        <v>0</v>
      </c>
      <c r="GB161" s="131">
        <f>Seniori!GB113</f>
        <v>0</v>
      </c>
      <c r="GC161" s="131">
        <f>Seniori!GC113</f>
        <v>0</v>
      </c>
      <c r="GD161" s="131">
        <f>Seniori!GD113</f>
        <v>0</v>
      </c>
      <c r="GE161" s="131">
        <f>Seniori!GE113</f>
        <v>0</v>
      </c>
      <c r="GF161" s="131">
        <f>Seniori!GF113</f>
        <v>0</v>
      </c>
      <c r="GG161" s="131" t="str">
        <f>Seniori!GG113</f>
        <v>x</v>
      </c>
      <c r="GH161" s="131">
        <f>Seniori!GH113</f>
        <v>0</v>
      </c>
      <c r="GI161" s="131">
        <f>Seniori!GI113</f>
        <v>0</v>
      </c>
      <c r="GJ161" s="131">
        <f>Seniori!GJ113</f>
        <v>0</v>
      </c>
      <c r="GK161" s="131">
        <f>Seniori!GK113</f>
        <v>0</v>
      </c>
      <c r="GL161" s="131">
        <f>Seniori!GL113</f>
        <v>0</v>
      </c>
      <c r="GM161" s="131">
        <f>Seniori!GM113</f>
        <v>0</v>
      </c>
      <c r="GN161" s="131">
        <f>Seniori!GN113</f>
        <v>0</v>
      </c>
      <c r="GO161" s="131">
        <f>Seniori!GO113</f>
        <v>0</v>
      </c>
      <c r="GP161" s="131">
        <f>Seniori!GP113</f>
        <v>0</v>
      </c>
      <c r="GQ161" s="131">
        <f>Seniori!GQ113</f>
        <v>0</v>
      </c>
      <c r="GR161" s="131">
        <f>Seniori!GR113</f>
        <v>0</v>
      </c>
      <c r="GS161" s="131">
        <f>Seniori!GS113</f>
        <v>0</v>
      </c>
      <c r="GT161" s="131">
        <f>Seniori!GT113</f>
        <v>0</v>
      </c>
      <c r="GU161" s="131">
        <f>Seniori!GU113</f>
        <v>0</v>
      </c>
      <c r="GV161" s="131">
        <f>Seniori!GV113</f>
        <v>0</v>
      </c>
      <c r="GW161" s="131">
        <f>Seniori!GW113</f>
        <v>0</v>
      </c>
      <c r="GX161" s="131">
        <f>Seniori!GX113</f>
        <v>0</v>
      </c>
      <c r="GY161" s="131">
        <f>Seniori!GY113</f>
        <v>0</v>
      </c>
      <c r="GZ161" s="131">
        <f>Seniori!GZ113</f>
        <v>0</v>
      </c>
      <c r="HA161" s="131">
        <f>Seniori!HA113</f>
        <v>0</v>
      </c>
      <c r="HB161" s="131">
        <f>Seniori!HB113</f>
        <v>0</v>
      </c>
      <c r="HC161" s="131">
        <f>Seniori!HC113</f>
        <v>0</v>
      </c>
      <c r="HD161" s="131">
        <f>Seniori!HD113</f>
        <v>0</v>
      </c>
      <c r="HE161" s="131">
        <f>Seniori!HE113</f>
        <v>0</v>
      </c>
      <c r="HF161" s="131">
        <f>Seniori!HF113</f>
        <v>0</v>
      </c>
      <c r="HG161" s="131">
        <f>Seniori!HG113</f>
        <v>0</v>
      </c>
      <c r="HH161" s="131">
        <f>Seniori!HH113</f>
        <v>0</v>
      </c>
      <c r="HI161" s="131">
        <f>Seniori!HI113</f>
        <v>0</v>
      </c>
      <c r="HJ161" s="131">
        <f>Seniori!HJ113</f>
        <v>0</v>
      </c>
      <c r="HK161" s="131">
        <f>Seniori!HK113</f>
        <v>0</v>
      </c>
      <c r="HL161" s="131">
        <f>Seniori!HL113</f>
        <v>0</v>
      </c>
      <c r="HM161" s="131">
        <f>Seniori!HM113</f>
        <v>0</v>
      </c>
      <c r="HN161" s="131">
        <f>Seniori!HN113</f>
        <v>0</v>
      </c>
      <c r="HO161" s="131">
        <f>Seniori!HO113</f>
        <v>0</v>
      </c>
      <c r="HP161" s="131">
        <f>Seniori!HP113</f>
        <v>0</v>
      </c>
      <c r="HQ161" s="131">
        <f>Seniori!HQ113</f>
        <v>0</v>
      </c>
      <c r="HR161" s="131">
        <f>Seniori!HR113</f>
        <v>0</v>
      </c>
      <c r="HS161" s="131">
        <f>Seniori!HS113</f>
        <v>0</v>
      </c>
      <c r="HT161" s="131">
        <f>Seniori!HT113</f>
        <v>0</v>
      </c>
      <c r="HU161" s="131">
        <f>Seniori!HU113</f>
        <v>0</v>
      </c>
      <c r="HV161" s="131">
        <f>Seniori!HV113</f>
        <v>0</v>
      </c>
      <c r="HW161" s="131">
        <f>Seniori!HW113</f>
        <v>0</v>
      </c>
      <c r="HX161" s="131">
        <f>Seniori!HX113</f>
        <v>0</v>
      </c>
      <c r="HY161" s="131">
        <f>Seniori!HY113</f>
        <v>0</v>
      </c>
      <c r="HZ161" s="131">
        <f>Seniori!HZ113</f>
        <v>0</v>
      </c>
      <c r="IA161" s="131">
        <f>Seniori!IA113</f>
        <v>0</v>
      </c>
      <c r="IB161" s="131">
        <f>Seniori!IB113</f>
        <v>0</v>
      </c>
      <c r="IC161" s="131">
        <f>Seniori!IC113</f>
        <v>0</v>
      </c>
      <c r="ID161" s="131">
        <f>Seniori!ID113</f>
        <v>0</v>
      </c>
      <c r="IE161" s="131">
        <f>Seniori!IE113</f>
        <v>0</v>
      </c>
      <c r="IF161" s="131">
        <f>Seniori!IF113</f>
        <v>0</v>
      </c>
      <c r="IG161" s="131">
        <f>Seniori!IG113</f>
        <v>0</v>
      </c>
      <c r="IH161" s="131">
        <f>Seniori!IH113</f>
        <v>0</v>
      </c>
      <c r="II161" s="131">
        <f>Seniori!II113</f>
        <v>0</v>
      </c>
      <c r="IJ161" s="131">
        <f>Seniori!IJ113</f>
        <v>0</v>
      </c>
      <c r="IK161" s="131">
        <f>Seniori!IK113</f>
        <v>0</v>
      </c>
      <c r="IL161" s="131">
        <f>Seniori!IL113</f>
        <v>0</v>
      </c>
      <c r="IM161" s="131">
        <f>Seniori!IM113</f>
        <v>0</v>
      </c>
      <c r="IN161" s="131">
        <f>Seniori!IN113</f>
        <v>0</v>
      </c>
      <c r="IO161" s="131">
        <f>Seniori!IO113</f>
        <v>0</v>
      </c>
      <c r="IP161" s="131">
        <f>Seniori!IP113</f>
        <v>0</v>
      </c>
      <c r="IQ161" s="131">
        <f>Seniori!IQ113</f>
        <v>0</v>
      </c>
      <c r="IR161" s="131">
        <f>Seniori!IR113</f>
        <v>0</v>
      </c>
      <c r="IS161" s="131">
        <f>Seniori!IS113</f>
        <v>0</v>
      </c>
      <c r="IT161" s="131">
        <f>Seniori!IT113</f>
        <v>0</v>
      </c>
      <c r="IU161" s="131">
        <f>Seniori!IU113</f>
        <v>0</v>
      </c>
      <c r="IV161" s="131">
        <f>Seniori!IV113</f>
        <v>0</v>
      </c>
      <c r="IW161" s="131">
        <f>Seniori!IW113</f>
        <v>0</v>
      </c>
      <c r="IX161" s="131">
        <f>Seniori!IX113</f>
        <v>0</v>
      </c>
      <c r="IY161" s="131">
        <f>Seniori!IY113</f>
        <v>0</v>
      </c>
      <c r="IZ161" s="131">
        <f>Seniori!IZ113</f>
        <v>0</v>
      </c>
      <c r="JA161" s="131">
        <f>Seniori!JA113</f>
        <v>0</v>
      </c>
      <c r="JB161" s="131">
        <f>Seniori!JB113</f>
        <v>0</v>
      </c>
      <c r="JC161" s="131">
        <f>Seniori!JC113</f>
        <v>0</v>
      </c>
      <c r="JD161" s="131">
        <f>Seniori!JD113</f>
        <v>0</v>
      </c>
      <c r="JE161" s="131">
        <f>Seniori!JE113</f>
        <v>0</v>
      </c>
      <c r="JF161" s="131">
        <f>Seniori!JF113</f>
        <v>0</v>
      </c>
      <c r="JG161" s="131">
        <f>Seniori!JG113</f>
        <v>0</v>
      </c>
      <c r="JH161" s="131">
        <f>Seniori!JH113</f>
        <v>0</v>
      </c>
      <c r="JI161" s="131">
        <f>Seniori!JI113</f>
        <v>0</v>
      </c>
      <c r="JJ161" s="131">
        <f>Seniori!JJ113</f>
        <v>0</v>
      </c>
      <c r="JK161" s="131">
        <f>Seniori!JK113</f>
        <v>0</v>
      </c>
      <c r="JL161" s="131">
        <f>Seniori!JL113</f>
        <v>0</v>
      </c>
      <c r="JM161" s="131">
        <f>Seniori!JM113</f>
        <v>0</v>
      </c>
      <c r="JN161" s="131">
        <f>Seniori!JN113</f>
        <v>0</v>
      </c>
      <c r="JO161" s="131">
        <f>Seniori!JO113</f>
        <v>0</v>
      </c>
      <c r="JP161" s="131">
        <f>Seniori!JP113</f>
        <v>0</v>
      </c>
      <c r="JQ161" s="131">
        <f>Seniori!JQ113</f>
        <v>0</v>
      </c>
      <c r="JR161" s="131">
        <f>Seniori!JR113</f>
        <v>0</v>
      </c>
      <c r="JS161" s="131">
        <f>Seniori!JS113</f>
        <v>0</v>
      </c>
      <c r="JT161" s="131">
        <f>Seniori!JT113</f>
        <v>0</v>
      </c>
      <c r="JU161" s="131">
        <f>Seniori!JU113</f>
        <v>0</v>
      </c>
      <c r="JV161" s="131">
        <f>Seniori!JV113</f>
        <v>0</v>
      </c>
      <c r="JW161" s="131">
        <f>Seniori!JW113</f>
        <v>0</v>
      </c>
      <c r="JX161" s="131">
        <f>Seniori!JX113</f>
        <v>0</v>
      </c>
      <c r="JY161" s="131">
        <f>Seniori!JY113</f>
        <v>0</v>
      </c>
      <c r="JZ161" s="131">
        <f>Seniori!JZ113</f>
        <v>0</v>
      </c>
      <c r="KA161" s="131">
        <f>Seniori!KA113</f>
        <v>0</v>
      </c>
      <c r="KB161" s="131">
        <f>Seniori!KB113</f>
        <v>0</v>
      </c>
      <c r="KC161" s="131">
        <f>Seniori!KC113</f>
        <v>0</v>
      </c>
      <c r="KD161" s="131">
        <f>Seniori!KD113</f>
        <v>0</v>
      </c>
      <c r="KE161" s="131">
        <f>Seniori!KE113</f>
        <v>0</v>
      </c>
      <c r="KF161" s="131">
        <f>Seniori!KF113</f>
        <v>0</v>
      </c>
      <c r="KG161" s="131">
        <f>Seniori!KG113</f>
        <v>0</v>
      </c>
      <c r="KH161" s="131">
        <f>Seniori!KH113</f>
        <v>0</v>
      </c>
      <c r="KI161" s="131">
        <f>Seniori!KI113</f>
        <v>0</v>
      </c>
      <c r="KJ161" s="131">
        <f>Seniori!KJ113</f>
        <v>0</v>
      </c>
      <c r="KK161" s="131">
        <f>Seniori!KK113</f>
        <v>0</v>
      </c>
      <c r="KL161" s="131">
        <f>Seniori!KL113</f>
        <v>0</v>
      </c>
      <c r="KM161" s="131">
        <f>Seniori!KM113</f>
        <v>0</v>
      </c>
      <c r="KN161" s="131">
        <f>Seniori!KN113</f>
        <v>0</v>
      </c>
      <c r="KO161" s="131">
        <f>Seniori!KO113</f>
        <v>0</v>
      </c>
      <c r="KP161" s="131">
        <f>Seniori!KP113</f>
        <v>0</v>
      </c>
      <c r="KQ161" s="131">
        <f>Seniori!KQ113</f>
        <v>0</v>
      </c>
      <c r="KR161" s="131">
        <f>Seniori!KR113</f>
        <v>0</v>
      </c>
      <c r="KS161" s="131">
        <f>Seniori!KS113</f>
        <v>0</v>
      </c>
      <c r="KT161" s="131">
        <f>Seniori!KT113</f>
        <v>0</v>
      </c>
      <c r="KU161" s="131">
        <f>Seniori!KU113</f>
        <v>0</v>
      </c>
      <c r="KV161" s="131">
        <f>Seniori!KV113</f>
        <v>0</v>
      </c>
      <c r="KW161" s="131">
        <f>Seniori!KW113</f>
        <v>0</v>
      </c>
      <c r="KX161" s="131">
        <f>Seniori!KX113</f>
        <v>0</v>
      </c>
      <c r="KY161" s="131">
        <f>Seniori!KY113</f>
        <v>0</v>
      </c>
      <c r="KZ161" s="131">
        <f>Seniori!KZ113</f>
        <v>0</v>
      </c>
      <c r="LA161" s="131">
        <f>Seniori!LA113</f>
        <v>0</v>
      </c>
      <c r="LB161" s="131">
        <f>Seniori!LB113</f>
        <v>0</v>
      </c>
      <c r="LC161" s="131">
        <f>Seniori!LC113</f>
        <v>0</v>
      </c>
      <c r="LD161" s="131">
        <f>Seniori!LD113</f>
        <v>0</v>
      </c>
      <c r="LE161" s="131">
        <f>Seniori!LE113</f>
        <v>0</v>
      </c>
      <c r="LF161" s="131">
        <f>Seniori!LF113</f>
        <v>0</v>
      </c>
      <c r="LG161" s="131">
        <f>Seniori!LG113</f>
        <v>0</v>
      </c>
      <c r="LH161" s="131">
        <f>Seniori!LH113</f>
        <v>0</v>
      </c>
      <c r="LI161" s="131">
        <f>Seniori!LI113</f>
        <v>0</v>
      </c>
      <c r="LJ161" s="131">
        <f>Seniori!LJ113</f>
        <v>0</v>
      </c>
      <c r="LK161" s="131">
        <f>Seniori!LK113</f>
        <v>0</v>
      </c>
      <c r="LL161" s="131">
        <f>Seniori!LL113</f>
        <v>0</v>
      </c>
      <c r="LM161" s="131">
        <f>Seniori!LM113</f>
        <v>0</v>
      </c>
      <c r="LN161" s="131">
        <f>Seniori!LN113</f>
        <v>0</v>
      </c>
      <c r="LO161" s="131">
        <f>Seniori!LO113</f>
        <v>0</v>
      </c>
      <c r="LP161" s="131">
        <f>Seniori!LP113</f>
        <v>0</v>
      </c>
      <c r="LQ161" s="131">
        <f>Seniori!LQ113</f>
        <v>0</v>
      </c>
      <c r="LR161" s="131">
        <f>Seniori!LR113</f>
        <v>0</v>
      </c>
      <c r="LS161" s="131">
        <f>Seniori!LS113</f>
        <v>0</v>
      </c>
      <c r="LT161" s="131">
        <f>Seniori!LT113</f>
        <v>0</v>
      </c>
      <c r="LU161" s="131">
        <f>Seniori!LU113</f>
        <v>0</v>
      </c>
      <c r="LV161" s="131">
        <f>Seniori!LV113</f>
        <v>0</v>
      </c>
      <c r="LW161" s="131">
        <f>Seniori!LW113</f>
        <v>0</v>
      </c>
      <c r="LX161" s="131">
        <f>Seniori!LX113</f>
        <v>0</v>
      </c>
      <c r="LY161" s="131">
        <f>Seniori!LY113</f>
        <v>0</v>
      </c>
      <c r="LZ161" s="131">
        <f>Seniori!LZ113</f>
        <v>0</v>
      </c>
      <c r="MA161" s="131">
        <f>Seniori!MA113</f>
        <v>0</v>
      </c>
      <c r="MB161" s="131">
        <f>Seniori!MB113</f>
        <v>0</v>
      </c>
      <c r="MC161" s="131">
        <f>Seniori!MC113</f>
        <v>0</v>
      </c>
      <c r="MD161" s="131">
        <f>Seniori!MD113</f>
        <v>0</v>
      </c>
      <c r="ME161" s="131">
        <f>Seniori!ME113</f>
        <v>0</v>
      </c>
    </row>
    <row r="162" spans="1:343" s="1" customFormat="1" ht="19.5" customHeight="1" x14ac:dyDescent="0.2">
      <c r="A162" s="12">
        <v>142</v>
      </c>
      <c r="B162" s="11" t="s">
        <v>467</v>
      </c>
      <c r="C162" s="1">
        <v>10253</v>
      </c>
      <c r="D162" s="1">
        <v>2003</v>
      </c>
      <c r="E162" s="4" t="s">
        <v>130</v>
      </c>
      <c r="F162" s="1">
        <v>5701</v>
      </c>
      <c r="G162" s="9" t="s">
        <v>224</v>
      </c>
      <c r="H162" s="4" t="s">
        <v>132</v>
      </c>
      <c r="I162" s="1">
        <f t="shared" si="11"/>
        <v>0</v>
      </c>
      <c r="J162" s="12">
        <f>Tabuľka3[[#This Row],[Stĺpec9]]</f>
        <v>0</v>
      </c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</row>
    <row r="163" spans="1:343" s="1" customFormat="1" ht="19.5" customHeight="1" x14ac:dyDescent="0.2">
      <c r="A163" s="12"/>
      <c r="B163" s="11"/>
      <c r="E163" s="4" t="s">
        <v>527</v>
      </c>
      <c r="F163" s="1">
        <v>9051</v>
      </c>
      <c r="G163" s="9" t="s">
        <v>220</v>
      </c>
      <c r="H163" s="4" t="s">
        <v>524</v>
      </c>
      <c r="I163" s="1">
        <f t="shared" si="11"/>
        <v>0</v>
      </c>
      <c r="J163" s="39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</row>
    <row r="164" spans="1:343" s="1" customFormat="1" ht="18" customHeight="1" x14ac:dyDescent="0.2">
      <c r="A164" s="12">
        <v>142</v>
      </c>
      <c r="B164" s="11" t="s">
        <v>473</v>
      </c>
      <c r="C164" s="1">
        <v>11746</v>
      </c>
      <c r="E164" s="4" t="s">
        <v>484</v>
      </c>
      <c r="F164" s="1">
        <v>8882</v>
      </c>
      <c r="G164" s="9" t="s">
        <v>225</v>
      </c>
      <c r="H164" s="4" t="s">
        <v>485</v>
      </c>
      <c r="I164" s="1">
        <f t="shared" si="11"/>
        <v>0</v>
      </c>
      <c r="J164" s="12">
        <f>Tabuľka3[[#This Row],[Stĺpec9]]</f>
        <v>0</v>
      </c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6" t="s">
        <v>241</v>
      </c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</row>
    <row r="165" spans="1:343" s="1" customFormat="1" ht="18" customHeight="1" x14ac:dyDescent="0.2">
      <c r="A165" s="12">
        <v>142</v>
      </c>
      <c r="B165" s="11" t="s">
        <v>486</v>
      </c>
      <c r="C165" s="1">
        <v>9096</v>
      </c>
      <c r="E165" s="4" t="s">
        <v>484</v>
      </c>
      <c r="F165" s="1">
        <v>8882</v>
      </c>
      <c r="G165" s="9" t="s">
        <v>225</v>
      </c>
      <c r="H165" s="4" t="s">
        <v>485</v>
      </c>
      <c r="I165" s="1">
        <f t="shared" si="11"/>
        <v>0</v>
      </c>
      <c r="J165" s="12">
        <f>Tabuľka3[[#This Row],[Stĺpec9]]</f>
        <v>0</v>
      </c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6" t="s">
        <v>241</v>
      </c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</row>
    <row r="166" spans="1:343" s="1" customFormat="1" ht="18" customHeight="1" x14ac:dyDescent="0.2">
      <c r="A166" s="12">
        <v>142</v>
      </c>
      <c r="B166" s="11" t="s">
        <v>62</v>
      </c>
      <c r="C166" s="1">
        <v>10808</v>
      </c>
      <c r="D166" s="1">
        <v>2012</v>
      </c>
      <c r="E166" t="s">
        <v>226</v>
      </c>
      <c r="F166" s="1">
        <v>6122</v>
      </c>
      <c r="G166" s="1" t="s">
        <v>222</v>
      </c>
      <c r="H166" t="s">
        <v>75</v>
      </c>
      <c r="I166" s="1">
        <f t="shared" si="11"/>
        <v>0</v>
      </c>
      <c r="J166" s="12">
        <f>Tabuľka3[[#This Row],[Stĺpec9]]</f>
        <v>0</v>
      </c>
      <c r="K166" s="131">
        <f>Seniori!K108</f>
        <v>0</v>
      </c>
      <c r="L166" s="131">
        <f>Seniori!L108</f>
        <v>0</v>
      </c>
      <c r="M166" s="131">
        <f>Seniori!M108</f>
        <v>0</v>
      </c>
      <c r="N166" s="131">
        <f>Seniori!N108</f>
        <v>0</v>
      </c>
      <c r="O166" s="131">
        <f>Seniori!O108</f>
        <v>0</v>
      </c>
      <c r="P166" s="131">
        <f>Seniori!P108</f>
        <v>0</v>
      </c>
      <c r="Q166" s="131">
        <f>Seniori!Q108</f>
        <v>0</v>
      </c>
      <c r="R166" s="131">
        <f>Seniori!R108</f>
        <v>0</v>
      </c>
      <c r="S166" s="131">
        <f>Seniori!S108</f>
        <v>0</v>
      </c>
      <c r="T166" s="131">
        <f>Seniori!T108</f>
        <v>0</v>
      </c>
      <c r="U166" s="131">
        <f>Seniori!U108</f>
        <v>0</v>
      </c>
      <c r="V166" s="131">
        <f>Seniori!V108</f>
        <v>0</v>
      </c>
      <c r="W166" s="131">
        <f>Seniori!W108</f>
        <v>0</v>
      </c>
      <c r="X166" s="131">
        <f>Seniori!X108</f>
        <v>0</v>
      </c>
      <c r="Y166" s="131">
        <f>Seniori!Y108</f>
        <v>0</v>
      </c>
      <c r="Z166" s="131">
        <f>Seniori!Z108</f>
        <v>0</v>
      </c>
      <c r="AA166" s="131">
        <f>Seniori!AA108</f>
        <v>0</v>
      </c>
      <c r="AB166" s="131">
        <f>Seniori!AB108</f>
        <v>0</v>
      </c>
      <c r="AC166" s="131">
        <f>Seniori!AC108</f>
        <v>0</v>
      </c>
      <c r="AD166" s="131">
        <f>Seniori!AD108</f>
        <v>0</v>
      </c>
      <c r="AE166" s="131">
        <f>Seniori!AE108</f>
        <v>0</v>
      </c>
      <c r="AF166" s="131">
        <f>Seniori!AF108</f>
        <v>0</v>
      </c>
      <c r="AG166" s="131">
        <f>Seniori!AG108</f>
        <v>0</v>
      </c>
      <c r="AH166" s="131">
        <f>Seniori!AH108</f>
        <v>0</v>
      </c>
      <c r="AI166" s="131" t="str">
        <f>Seniori!AI108</f>
        <v>x</v>
      </c>
      <c r="AJ166" s="131">
        <f>Seniori!AJ108</f>
        <v>0</v>
      </c>
      <c r="AK166" s="131" t="str">
        <f>Seniori!AK108</f>
        <v>x</v>
      </c>
      <c r="AL166" s="131">
        <f>Seniori!AL108</f>
        <v>0</v>
      </c>
      <c r="AM166" s="131">
        <f>Seniori!AM108</f>
        <v>0</v>
      </c>
      <c r="AN166" s="131">
        <f>Seniori!AN108</f>
        <v>0</v>
      </c>
      <c r="AO166" s="131">
        <f>Seniori!AO108</f>
        <v>0</v>
      </c>
      <c r="AP166" s="131">
        <f>Seniori!AP108</f>
        <v>0</v>
      </c>
      <c r="AQ166" s="131">
        <f>Seniori!AQ108</f>
        <v>0</v>
      </c>
      <c r="AR166" s="131">
        <f>Seniori!AR108</f>
        <v>0</v>
      </c>
      <c r="AS166" s="131">
        <f>Seniori!AS108</f>
        <v>0</v>
      </c>
      <c r="AT166" s="131">
        <f>Seniori!AT108</f>
        <v>0</v>
      </c>
      <c r="AU166" s="131">
        <f>Seniori!AU108</f>
        <v>0</v>
      </c>
      <c r="AV166" s="131">
        <f>Seniori!AV108</f>
        <v>0</v>
      </c>
      <c r="AW166" s="131">
        <f>Seniori!AW108</f>
        <v>0</v>
      </c>
      <c r="AX166" s="131">
        <f>Seniori!AX108</f>
        <v>0</v>
      </c>
      <c r="AY166" s="131">
        <f>Seniori!AY108</f>
        <v>0</v>
      </c>
      <c r="AZ166" s="131">
        <f>Seniori!AZ108</f>
        <v>0</v>
      </c>
      <c r="BA166" s="131">
        <f>Seniori!BA108</f>
        <v>0</v>
      </c>
      <c r="BB166" s="131">
        <f>Seniori!BB108</f>
        <v>0</v>
      </c>
      <c r="BC166" s="131">
        <f>Seniori!BC108</f>
        <v>0</v>
      </c>
      <c r="BD166" s="131">
        <f>Seniori!BD108</f>
        <v>0</v>
      </c>
      <c r="BE166" s="131">
        <f>Seniori!BE108</f>
        <v>0</v>
      </c>
      <c r="BF166" s="131">
        <f>Seniori!BF108</f>
        <v>0</v>
      </c>
      <c r="BG166" s="131">
        <f>Seniori!BG108</f>
        <v>0</v>
      </c>
      <c r="BH166" s="131">
        <f>Seniori!BH108</f>
        <v>0</v>
      </c>
      <c r="BI166" s="131">
        <f>Seniori!BI108</f>
        <v>0</v>
      </c>
      <c r="BJ166" s="131">
        <f>Seniori!BJ108</f>
        <v>0</v>
      </c>
      <c r="BK166" s="131">
        <f>Seniori!BK108</f>
        <v>0</v>
      </c>
      <c r="BL166" s="131">
        <f>Seniori!BL108</f>
        <v>0</v>
      </c>
      <c r="BM166" s="131">
        <f>Seniori!BM108</f>
        <v>0</v>
      </c>
      <c r="BN166" s="131">
        <f>Seniori!BN108</f>
        <v>0</v>
      </c>
      <c r="BO166" s="131">
        <f>Seniori!BO108</f>
        <v>0</v>
      </c>
      <c r="BP166" s="131">
        <f>Seniori!BP108</f>
        <v>0</v>
      </c>
      <c r="BQ166" s="131">
        <f>Seniori!BQ108</f>
        <v>0</v>
      </c>
      <c r="BR166" s="131">
        <f>Seniori!BR108</f>
        <v>0</v>
      </c>
      <c r="BS166" s="131">
        <f>Seniori!BS108</f>
        <v>0</v>
      </c>
      <c r="BT166" s="131">
        <f>Seniori!BT108</f>
        <v>0</v>
      </c>
      <c r="BU166" s="131">
        <f>Seniori!BU108</f>
        <v>0</v>
      </c>
      <c r="BV166" s="131">
        <f>Seniori!BV108</f>
        <v>0</v>
      </c>
      <c r="BW166" s="131">
        <f>Seniori!BW108</f>
        <v>0</v>
      </c>
      <c r="BX166" s="131">
        <f>Seniori!BX108</f>
        <v>0</v>
      </c>
      <c r="BY166" s="131">
        <f>Seniori!BY108</f>
        <v>0</v>
      </c>
      <c r="BZ166" s="131">
        <f>Seniori!BZ108</f>
        <v>0</v>
      </c>
      <c r="CA166" s="131">
        <f>Seniori!CA108</f>
        <v>0</v>
      </c>
      <c r="CB166" s="131">
        <f>Seniori!CB108</f>
        <v>0</v>
      </c>
      <c r="CC166" s="131">
        <f>Seniori!CC108</f>
        <v>0</v>
      </c>
      <c r="CD166" s="131">
        <f>Seniori!CD108</f>
        <v>0</v>
      </c>
      <c r="CE166" s="131">
        <f>Seniori!CE108</f>
        <v>0</v>
      </c>
      <c r="CF166" s="131">
        <f>Seniori!CF108</f>
        <v>0</v>
      </c>
      <c r="CG166" s="131">
        <f>Seniori!CG108</f>
        <v>0</v>
      </c>
      <c r="CH166" s="131">
        <f>Seniori!CH108</f>
        <v>0</v>
      </c>
      <c r="CI166" s="131">
        <f>Seniori!CI108</f>
        <v>0</v>
      </c>
      <c r="CJ166" s="131">
        <f>Seniori!CJ108</f>
        <v>0</v>
      </c>
      <c r="CK166" s="131">
        <f>Seniori!CK108</f>
        <v>0</v>
      </c>
      <c r="CL166" s="131">
        <f>Seniori!CL108</f>
        <v>0</v>
      </c>
      <c r="CM166" s="131">
        <f>Seniori!CM108</f>
        <v>0</v>
      </c>
      <c r="CN166" s="131">
        <f>Seniori!CN108</f>
        <v>0</v>
      </c>
      <c r="CO166" s="131">
        <f>Seniori!CO108</f>
        <v>0</v>
      </c>
      <c r="CP166" s="131">
        <f>Seniori!CP108</f>
        <v>0</v>
      </c>
      <c r="CQ166" s="131">
        <f>Seniori!CQ108</f>
        <v>0</v>
      </c>
      <c r="CR166" s="131">
        <f>Seniori!CR108</f>
        <v>0</v>
      </c>
      <c r="CS166" s="131">
        <f>Seniori!CS108</f>
        <v>0</v>
      </c>
      <c r="CT166" s="131">
        <f>Seniori!CT108</f>
        <v>0</v>
      </c>
      <c r="CU166" s="131">
        <f>Seniori!CU108</f>
        <v>0</v>
      </c>
      <c r="CV166" s="131">
        <f>Seniori!CV108</f>
        <v>0</v>
      </c>
      <c r="CW166" s="131">
        <f>Seniori!CW108</f>
        <v>0</v>
      </c>
      <c r="CX166" s="131">
        <f>Seniori!CX108</f>
        <v>0</v>
      </c>
      <c r="CY166" s="131">
        <f>Seniori!CY108</f>
        <v>0</v>
      </c>
      <c r="CZ166" s="131">
        <f>Seniori!CZ108</f>
        <v>0</v>
      </c>
      <c r="DA166" s="131">
        <f>Seniori!DA108</f>
        <v>0</v>
      </c>
      <c r="DB166" s="131">
        <f>Seniori!DB108</f>
        <v>0</v>
      </c>
      <c r="DC166" s="131">
        <f>Seniori!DC108</f>
        <v>0</v>
      </c>
      <c r="DD166" s="131">
        <f>Seniori!DD108</f>
        <v>0</v>
      </c>
      <c r="DE166" s="131">
        <f>Seniori!DE108</f>
        <v>0</v>
      </c>
      <c r="DF166" s="131">
        <f>Seniori!DF108</f>
        <v>0</v>
      </c>
      <c r="DG166" s="131">
        <f>Seniori!DG108</f>
        <v>0</v>
      </c>
      <c r="DH166" s="131">
        <f>Seniori!DH108</f>
        <v>0</v>
      </c>
      <c r="DI166" s="131">
        <f>Seniori!DI108</f>
        <v>0</v>
      </c>
      <c r="DJ166" s="131">
        <f>Seniori!DJ108</f>
        <v>0</v>
      </c>
      <c r="DK166" s="131">
        <f>Seniori!DK108</f>
        <v>0</v>
      </c>
      <c r="DL166" s="131">
        <f>Seniori!DL108</f>
        <v>0</v>
      </c>
      <c r="DM166" s="131">
        <f>Seniori!DM108</f>
        <v>0</v>
      </c>
      <c r="DN166" s="131">
        <f>Seniori!DN108</f>
        <v>0</v>
      </c>
      <c r="DO166" s="131">
        <f>Seniori!DO108</f>
        <v>0</v>
      </c>
      <c r="DP166" s="131">
        <f>Seniori!DP108</f>
        <v>0</v>
      </c>
      <c r="DQ166" s="131">
        <f>Seniori!DQ108</f>
        <v>0</v>
      </c>
      <c r="DR166" s="131">
        <f>Seniori!DR108</f>
        <v>0</v>
      </c>
      <c r="DS166" s="131">
        <f>Seniori!DS108</f>
        <v>0</v>
      </c>
      <c r="DT166" s="131">
        <f>Seniori!DT108</f>
        <v>0</v>
      </c>
      <c r="DU166" s="131">
        <f>Seniori!DU108</f>
        <v>0</v>
      </c>
      <c r="DV166" s="131">
        <f>Seniori!DV108</f>
        <v>0</v>
      </c>
      <c r="DW166" s="131">
        <f>Seniori!DW108</f>
        <v>0</v>
      </c>
      <c r="DX166" s="131">
        <f>Seniori!DX108</f>
        <v>0</v>
      </c>
      <c r="DY166" s="131">
        <f>Seniori!DY108</f>
        <v>0</v>
      </c>
      <c r="DZ166" s="131">
        <f>Seniori!DZ108</f>
        <v>0</v>
      </c>
      <c r="EA166" s="131">
        <f>Seniori!EA108</f>
        <v>0</v>
      </c>
      <c r="EB166" s="131">
        <f>Seniori!EB108</f>
        <v>0</v>
      </c>
      <c r="EC166" s="131">
        <f>Seniori!EC108</f>
        <v>0</v>
      </c>
      <c r="ED166" s="131">
        <f>Seniori!ED108</f>
        <v>0</v>
      </c>
      <c r="EE166" s="131">
        <f>Seniori!EE108</f>
        <v>0</v>
      </c>
      <c r="EF166" s="131">
        <f>Seniori!EF108</f>
        <v>0</v>
      </c>
      <c r="EG166" s="131">
        <f>Seniori!EG108</f>
        <v>0</v>
      </c>
      <c r="EH166" s="131">
        <f>Seniori!EH108</f>
        <v>0</v>
      </c>
      <c r="EI166" s="131">
        <f>Seniori!EI108</f>
        <v>0</v>
      </c>
      <c r="EJ166" s="131">
        <f>Seniori!EJ108</f>
        <v>0</v>
      </c>
      <c r="EK166" s="131">
        <f>Seniori!EK108</f>
        <v>0</v>
      </c>
      <c r="EL166" s="131">
        <f>Seniori!EL108</f>
        <v>0</v>
      </c>
      <c r="EM166" s="131">
        <f>Seniori!EM108</f>
        <v>0</v>
      </c>
      <c r="EN166" s="131">
        <f>Seniori!EN108</f>
        <v>0</v>
      </c>
      <c r="EO166" s="131">
        <f>Seniori!EO108</f>
        <v>0</v>
      </c>
      <c r="EP166" s="131">
        <f>Seniori!EP108</f>
        <v>0</v>
      </c>
      <c r="EQ166" s="131">
        <f>Seniori!EQ108</f>
        <v>0</v>
      </c>
      <c r="ER166" s="131">
        <f>Seniori!ER108</f>
        <v>0</v>
      </c>
      <c r="ES166" s="131">
        <f>Seniori!ES108</f>
        <v>0</v>
      </c>
      <c r="ET166" s="131">
        <f>Seniori!ET108</f>
        <v>0</v>
      </c>
      <c r="EU166" s="131">
        <f>Seniori!EU108</f>
        <v>0</v>
      </c>
      <c r="EV166" s="131">
        <f>Seniori!EV108</f>
        <v>0</v>
      </c>
      <c r="EW166" s="131">
        <f>Seniori!EW108</f>
        <v>0</v>
      </c>
      <c r="EX166" s="131">
        <f>Seniori!EX108</f>
        <v>0</v>
      </c>
      <c r="EY166" s="131">
        <f>Seniori!EY108</f>
        <v>0</v>
      </c>
      <c r="EZ166" s="131">
        <f>Seniori!EZ108</f>
        <v>0</v>
      </c>
      <c r="FA166" s="131">
        <f>Seniori!FA108</f>
        <v>0</v>
      </c>
      <c r="FB166" s="131">
        <f>Seniori!FB108</f>
        <v>0</v>
      </c>
      <c r="FC166" s="131">
        <f>Seniori!FC108</f>
        <v>0</v>
      </c>
      <c r="FD166" s="131">
        <f>Seniori!FD108</f>
        <v>0</v>
      </c>
      <c r="FE166" s="131">
        <f>Seniori!FE108</f>
        <v>0</v>
      </c>
      <c r="FF166" s="131">
        <f>Seniori!FF108</f>
        <v>0</v>
      </c>
      <c r="FG166" s="131">
        <f>Seniori!FG108</f>
        <v>0</v>
      </c>
      <c r="FH166" s="131">
        <f>Seniori!FH108</f>
        <v>0</v>
      </c>
      <c r="FI166" s="131">
        <f>Seniori!FI108</f>
        <v>0</v>
      </c>
      <c r="FJ166" s="131">
        <f>Seniori!FJ108</f>
        <v>0</v>
      </c>
      <c r="FK166" s="131">
        <f>Seniori!FK108</f>
        <v>0</v>
      </c>
      <c r="FL166" s="131">
        <f>Seniori!FL108</f>
        <v>0</v>
      </c>
      <c r="FM166" s="131">
        <f>Seniori!FM108</f>
        <v>0</v>
      </c>
      <c r="FN166" s="131">
        <f>Seniori!FN108</f>
        <v>0</v>
      </c>
      <c r="FO166" s="131">
        <f>Seniori!FO108</f>
        <v>0</v>
      </c>
      <c r="FP166" s="131">
        <f>Seniori!FP108</f>
        <v>0</v>
      </c>
      <c r="FQ166" s="131">
        <f>Seniori!FQ108</f>
        <v>0</v>
      </c>
      <c r="FR166" s="131">
        <f>Seniori!FR108</f>
        <v>0</v>
      </c>
      <c r="FS166" s="131">
        <f>Seniori!FS108</f>
        <v>0</v>
      </c>
      <c r="FT166" s="131">
        <f>Seniori!FT108</f>
        <v>0</v>
      </c>
      <c r="FU166" s="131">
        <f>Seniori!FU108</f>
        <v>0</v>
      </c>
      <c r="FV166" s="131">
        <f>Seniori!FV108</f>
        <v>0</v>
      </c>
      <c r="FW166" s="131">
        <f>Seniori!FW108</f>
        <v>0</v>
      </c>
      <c r="FX166" s="131">
        <f>Seniori!FX108</f>
        <v>0</v>
      </c>
      <c r="FY166" s="131">
        <f>Seniori!FY108</f>
        <v>0</v>
      </c>
      <c r="FZ166" s="131">
        <f>Seniori!FZ108</f>
        <v>0</v>
      </c>
      <c r="GA166" s="131">
        <f>Seniori!GA108</f>
        <v>0</v>
      </c>
      <c r="GB166" s="131">
        <f>Seniori!GB108</f>
        <v>0</v>
      </c>
      <c r="GC166" s="131">
        <f>Seniori!GC108</f>
        <v>0</v>
      </c>
      <c r="GD166" s="131">
        <f>Seniori!GD108</f>
        <v>0</v>
      </c>
      <c r="GE166" s="131">
        <f>Seniori!GE108</f>
        <v>0</v>
      </c>
      <c r="GF166" s="131">
        <f>Seniori!GF108</f>
        <v>0</v>
      </c>
      <c r="GG166" s="131">
        <f>Seniori!GG108</f>
        <v>0</v>
      </c>
      <c r="GH166" s="131">
        <f>Seniori!GH108</f>
        <v>0</v>
      </c>
      <c r="GI166" s="131">
        <f>Seniori!GI108</f>
        <v>0</v>
      </c>
      <c r="GJ166" s="131">
        <f>Seniori!GJ108</f>
        <v>0</v>
      </c>
      <c r="GK166" s="131">
        <f>Seniori!GK108</f>
        <v>0</v>
      </c>
      <c r="GL166" s="131">
        <f>Seniori!GL108</f>
        <v>0</v>
      </c>
      <c r="GM166" s="131">
        <f>Seniori!GM108</f>
        <v>0</v>
      </c>
      <c r="GN166" s="131">
        <f>Seniori!GN108</f>
        <v>0</v>
      </c>
      <c r="GO166" s="131">
        <f>Seniori!GO108</f>
        <v>0</v>
      </c>
      <c r="GP166" s="131">
        <f>Seniori!GP108</f>
        <v>0</v>
      </c>
      <c r="GQ166" s="131">
        <f>Seniori!GQ108</f>
        <v>0</v>
      </c>
      <c r="GR166" s="131">
        <f>Seniori!GR108</f>
        <v>0</v>
      </c>
      <c r="GS166" s="131">
        <f>Seniori!GS108</f>
        <v>0</v>
      </c>
      <c r="GT166" s="131">
        <f>Seniori!GT108</f>
        <v>0</v>
      </c>
      <c r="GU166" s="131">
        <f>Seniori!GU108</f>
        <v>0</v>
      </c>
      <c r="GV166" s="131">
        <f>Seniori!GV108</f>
        <v>0</v>
      </c>
      <c r="GW166" s="131">
        <f>Seniori!GW108</f>
        <v>0</v>
      </c>
      <c r="GX166" s="131">
        <f>Seniori!GX108</f>
        <v>0</v>
      </c>
      <c r="GY166" s="131">
        <f>Seniori!GY108</f>
        <v>0</v>
      </c>
      <c r="GZ166" s="131">
        <f>Seniori!GZ108</f>
        <v>0</v>
      </c>
      <c r="HA166" s="131">
        <f>Seniori!HA108</f>
        <v>0</v>
      </c>
      <c r="HB166" s="131">
        <f>Seniori!HB108</f>
        <v>0</v>
      </c>
      <c r="HC166" s="131">
        <f>Seniori!HC108</f>
        <v>0</v>
      </c>
      <c r="HD166" s="131">
        <f>Seniori!HD108</f>
        <v>0</v>
      </c>
      <c r="HE166" s="131">
        <f>Seniori!HE108</f>
        <v>0</v>
      </c>
      <c r="HF166" s="131">
        <f>Seniori!HF108</f>
        <v>0</v>
      </c>
      <c r="HG166" s="131">
        <f>Seniori!HG108</f>
        <v>0</v>
      </c>
      <c r="HH166" s="131">
        <f>Seniori!HH108</f>
        <v>0</v>
      </c>
      <c r="HI166" s="131">
        <f>Seniori!HI108</f>
        <v>0</v>
      </c>
      <c r="HJ166" s="131">
        <f>Seniori!HJ108</f>
        <v>0</v>
      </c>
      <c r="HK166" s="131">
        <f>Seniori!HK108</f>
        <v>0</v>
      </c>
      <c r="HL166" s="131">
        <f>Seniori!HL108</f>
        <v>0</v>
      </c>
      <c r="HM166" s="131">
        <f>Seniori!HM108</f>
        <v>0</v>
      </c>
      <c r="HN166" s="131">
        <f>Seniori!HN108</f>
        <v>0</v>
      </c>
      <c r="HO166" s="131">
        <f>Seniori!HO108</f>
        <v>0</v>
      </c>
      <c r="HP166" s="131">
        <f>Seniori!HP108</f>
        <v>0</v>
      </c>
      <c r="HQ166" s="131">
        <f>Seniori!HQ108</f>
        <v>0</v>
      </c>
      <c r="HR166" s="131">
        <f>Seniori!HR108</f>
        <v>0</v>
      </c>
      <c r="HS166" s="131">
        <f>Seniori!HS108</f>
        <v>0</v>
      </c>
      <c r="HT166" s="131">
        <f>Seniori!HT108</f>
        <v>0</v>
      </c>
      <c r="HU166" s="131">
        <f>Seniori!HU108</f>
        <v>0</v>
      </c>
      <c r="HV166" s="131">
        <f>Seniori!HV108</f>
        <v>0</v>
      </c>
      <c r="HW166" s="131">
        <f>Seniori!HW108</f>
        <v>0</v>
      </c>
      <c r="HX166" s="131">
        <f>Seniori!HX108</f>
        <v>0</v>
      </c>
      <c r="HY166" s="131">
        <f>Seniori!HY108</f>
        <v>0</v>
      </c>
      <c r="HZ166" s="131">
        <f>Seniori!HZ108</f>
        <v>0</v>
      </c>
      <c r="IA166" s="131">
        <f>Seniori!IA108</f>
        <v>0</v>
      </c>
      <c r="IB166" s="131">
        <f>Seniori!IB108</f>
        <v>0</v>
      </c>
      <c r="IC166" s="131">
        <f>Seniori!IC108</f>
        <v>0</v>
      </c>
      <c r="ID166" s="131">
        <f>Seniori!ID108</f>
        <v>0</v>
      </c>
      <c r="IE166" s="131">
        <f>Seniori!IE108</f>
        <v>0</v>
      </c>
      <c r="IF166" s="131">
        <f>Seniori!IF108</f>
        <v>0</v>
      </c>
      <c r="IG166" s="131">
        <f>Seniori!IG108</f>
        <v>0</v>
      </c>
      <c r="IH166" s="131">
        <f>Seniori!IH108</f>
        <v>0</v>
      </c>
      <c r="II166" s="131">
        <f>Seniori!II108</f>
        <v>0</v>
      </c>
      <c r="IJ166" s="131">
        <f>Seniori!IJ108</f>
        <v>0</v>
      </c>
      <c r="IK166" s="131">
        <f>Seniori!IK108</f>
        <v>0</v>
      </c>
      <c r="IL166" s="131">
        <f>Seniori!IL108</f>
        <v>0</v>
      </c>
      <c r="IM166" s="131">
        <f>Seniori!IM108</f>
        <v>0</v>
      </c>
      <c r="IN166" s="131">
        <f>Seniori!IN108</f>
        <v>0</v>
      </c>
      <c r="IO166" s="131">
        <f>Seniori!IO108</f>
        <v>0</v>
      </c>
      <c r="IP166" s="131">
        <f>Seniori!IP108</f>
        <v>0</v>
      </c>
      <c r="IQ166" s="131">
        <f>Seniori!IQ108</f>
        <v>0</v>
      </c>
      <c r="IR166" s="131">
        <f>Seniori!IR108</f>
        <v>0</v>
      </c>
      <c r="IS166" s="131">
        <f>Seniori!IS108</f>
        <v>0</v>
      </c>
      <c r="IT166" s="131">
        <f>Seniori!IT108</f>
        <v>0</v>
      </c>
      <c r="IU166" s="131">
        <f>Seniori!IU108</f>
        <v>0</v>
      </c>
      <c r="IV166" s="131">
        <f>Seniori!IV108</f>
        <v>0</v>
      </c>
      <c r="IW166" s="131">
        <f>Seniori!IW108</f>
        <v>0</v>
      </c>
      <c r="IX166" s="131">
        <f>Seniori!IX108</f>
        <v>0</v>
      </c>
      <c r="IY166" s="131">
        <f>Seniori!IY108</f>
        <v>0</v>
      </c>
      <c r="IZ166" s="131">
        <f>Seniori!IZ108</f>
        <v>0</v>
      </c>
      <c r="JA166" s="131">
        <f>Seniori!JA108</f>
        <v>0</v>
      </c>
      <c r="JB166" s="131">
        <f>Seniori!JB108</f>
        <v>0</v>
      </c>
      <c r="JC166" s="131">
        <f>Seniori!JC108</f>
        <v>0</v>
      </c>
      <c r="JD166" s="131">
        <f>Seniori!JD108</f>
        <v>0</v>
      </c>
      <c r="JE166" s="131">
        <f>Seniori!JE108</f>
        <v>0</v>
      </c>
      <c r="JF166" s="131">
        <f>Seniori!JF108</f>
        <v>0</v>
      </c>
      <c r="JG166" s="131">
        <f>Seniori!JG108</f>
        <v>0</v>
      </c>
      <c r="JH166" s="131">
        <f>Seniori!JH108</f>
        <v>0</v>
      </c>
      <c r="JI166" s="131">
        <f>Seniori!JI108</f>
        <v>0</v>
      </c>
      <c r="JJ166" s="131">
        <f>Seniori!JJ108</f>
        <v>0</v>
      </c>
      <c r="JK166" s="131">
        <f>Seniori!JK108</f>
        <v>0</v>
      </c>
      <c r="JL166" s="131">
        <f>Seniori!JL108</f>
        <v>0</v>
      </c>
      <c r="JM166" s="131">
        <f>Seniori!JM108</f>
        <v>0</v>
      </c>
      <c r="JN166" s="131">
        <f>Seniori!JN108</f>
        <v>0</v>
      </c>
      <c r="JO166" s="131">
        <f>Seniori!JO108</f>
        <v>0</v>
      </c>
      <c r="JP166" s="131">
        <f>Seniori!JP108</f>
        <v>0</v>
      </c>
      <c r="JQ166" s="131">
        <f>Seniori!JQ108</f>
        <v>0</v>
      </c>
      <c r="JR166" s="131">
        <f>Seniori!JR108</f>
        <v>0</v>
      </c>
      <c r="JS166" s="131">
        <f>Seniori!JS108</f>
        <v>0</v>
      </c>
      <c r="JT166" s="131">
        <f>Seniori!JT108</f>
        <v>0</v>
      </c>
      <c r="JU166" s="131">
        <f>Seniori!JU108</f>
        <v>0</v>
      </c>
      <c r="JV166" s="131">
        <f>Seniori!JV108</f>
        <v>0</v>
      </c>
      <c r="JW166" s="131">
        <f>Seniori!JW108</f>
        <v>0</v>
      </c>
      <c r="JX166" s="131">
        <f>Seniori!JX108</f>
        <v>0</v>
      </c>
      <c r="JY166" s="131">
        <f>Seniori!JY108</f>
        <v>0</v>
      </c>
      <c r="JZ166" s="131">
        <f>Seniori!JZ108</f>
        <v>0</v>
      </c>
      <c r="KA166" s="131">
        <f>Seniori!KA108</f>
        <v>0</v>
      </c>
      <c r="KB166" s="131">
        <f>Seniori!KB108</f>
        <v>0</v>
      </c>
      <c r="KC166" s="131">
        <f>Seniori!KC108</f>
        <v>0</v>
      </c>
      <c r="KD166" s="131">
        <f>Seniori!KD108</f>
        <v>0</v>
      </c>
      <c r="KE166" s="131">
        <f>Seniori!KE108</f>
        <v>0</v>
      </c>
      <c r="KF166" s="131">
        <f>Seniori!KF108</f>
        <v>0</v>
      </c>
      <c r="KG166" s="131">
        <f>Seniori!KG108</f>
        <v>0</v>
      </c>
      <c r="KH166" s="131">
        <f>Seniori!KH108</f>
        <v>0</v>
      </c>
      <c r="KI166" s="131">
        <f>Seniori!KI108</f>
        <v>0</v>
      </c>
      <c r="KJ166" s="131">
        <f>Seniori!KJ108</f>
        <v>0</v>
      </c>
      <c r="KK166" s="131">
        <f>Seniori!KK108</f>
        <v>0</v>
      </c>
      <c r="KL166" s="131">
        <f>Seniori!KL108</f>
        <v>0</v>
      </c>
      <c r="KM166" s="131">
        <f>Seniori!KM108</f>
        <v>0</v>
      </c>
      <c r="KN166" s="131">
        <f>Seniori!KN108</f>
        <v>0</v>
      </c>
      <c r="KO166" s="131">
        <f>Seniori!KO108</f>
        <v>0</v>
      </c>
      <c r="KP166" s="131">
        <f>Seniori!KP108</f>
        <v>0</v>
      </c>
      <c r="KQ166" s="131">
        <f>Seniori!KQ108</f>
        <v>0</v>
      </c>
      <c r="KR166" s="131">
        <f>Seniori!KR108</f>
        <v>0</v>
      </c>
      <c r="KS166" s="131">
        <f>Seniori!KS108</f>
        <v>0</v>
      </c>
      <c r="KT166" s="131">
        <f>Seniori!KT108</f>
        <v>0</v>
      </c>
      <c r="KU166" s="131">
        <f>Seniori!KU108</f>
        <v>0</v>
      </c>
      <c r="KV166" s="131">
        <f>Seniori!KV108</f>
        <v>0</v>
      </c>
      <c r="KW166" s="131">
        <f>Seniori!KW108</f>
        <v>0</v>
      </c>
      <c r="KX166" s="131">
        <f>Seniori!KX108</f>
        <v>0</v>
      </c>
      <c r="KY166" s="131">
        <f>Seniori!KY108</f>
        <v>0</v>
      </c>
      <c r="KZ166" s="131">
        <f>Seniori!KZ108</f>
        <v>0</v>
      </c>
      <c r="LA166" s="131">
        <f>Seniori!LA108</f>
        <v>0</v>
      </c>
      <c r="LB166" s="131">
        <f>Seniori!LB108</f>
        <v>0</v>
      </c>
      <c r="LC166" s="131">
        <f>Seniori!LC108</f>
        <v>0</v>
      </c>
      <c r="LD166" s="131">
        <f>Seniori!LD108</f>
        <v>0</v>
      </c>
      <c r="LE166" s="131">
        <f>Seniori!LE108</f>
        <v>0</v>
      </c>
      <c r="LF166" s="131">
        <f>Seniori!LF108</f>
        <v>0</v>
      </c>
      <c r="LG166" s="131">
        <f>Seniori!LG108</f>
        <v>0</v>
      </c>
      <c r="LH166" s="131">
        <f>Seniori!LH108</f>
        <v>0</v>
      </c>
      <c r="LI166" s="131">
        <f>Seniori!LI108</f>
        <v>0</v>
      </c>
      <c r="LJ166" s="131">
        <f>Seniori!LJ108</f>
        <v>0</v>
      </c>
      <c r="LK166" s="131">
        <f>Seniori!LK108</f>
        <v>0</v>
      </c>
      <c r="LL166" s="131">
        <f>Seniori!LL108</f>
        <v>0</v>
      </c>
      <c r="LM166" s="131">
        <f>Seniori!LM108</f>
        <v>0</v>
      </c>
      <c r="LN166" s="131">
        <f>Seniori!LN108</f>
        <v>0</v>
      </c>
      <c r="LO166" s="131">
        <f>Seniori!LO108</f>
        <v>0</v>
      </c>
      <c r="LP166" s="131">
        <f>Seniori!LP108</f>
        <v>0</v>
      </c>
      <c r="LQ166" s="131">
        <f>Seniori!LQ108</f>
        <v>0</v>
      </c>
      <c r="LR166" s="131">
        <f>Seniori!LR108</f>
        <v>0</v>
      </c>
      <c r="LS166" s="131">
        <f>Seniori!LS108</f>
        <v>0</v>
      </c>
      <c r="LT166" s="131">
        <f>Seniori!LT108</f>
        <v>0</v>
      </c>
      <c r="LU166" s="131">
        <f>Seniori!LU108</f>
        <v>0</v>
      </c>
      <c r="LV166" s="131">
        <f>Seniori!LV108</f>
        <v>0</v>
      </c>
      <c r="LW166" s="131">
        <f>Seniori!LW108</f>
        <v>0</v>
      </c>
      <c r="LX166" s="131">
        <f>Seniori!LX108</f>
        <v>0</v>
      </c>
      <c r="LY166" s="131">
        <f>Seniori!LY108</f>
        <v>0</v>
      </c>
      <c r="LZ166" s="131">
        <f>Seniori!LZ108</f>
        <v>0</v>
      </c>
      <c r="MA166" s="131">
        <f>Seniori!MA108</f>
        <v>0</v>
      </c>
      <c r="MB166" s="131">
        <f>Seniori!MB108</f>
        <v>0</v>
      </c>
      <c r="MC166" s="131">
        <f>Seniori!MC108</f>
        <v>0</v>
      </c>
      <c r="MD166" s="131">
        <f>Seniori!MD108</f>
        <v>0</v>
      </c>
      <c r="ME166" s="131">
        <f>Seniori!ME108</f>
        <v>0</v>
      </c>
    </row>
    <row r="167" spans="1:343" s="1" customFormat="1" ht="18" customHeight="1" x14ac:dyDescent="0.2">
      <c r="A167" s="12">
        <v>142</v>
      </c>
      <c r="B167" s="11" t="s">
        <v>82</v>
      </c>
      <c r="C167" s="1">
        <v>10515</v>
      </c>
      <c r="D167" s="1">
        <v>2013</v>
      </c>
      <c r="E167" t="s">
        <v>81</v>
      </c>
      <c r="F167" s="1">
        <v>5985</v>
      </c>
      <c r="G167" s="9" t="s">
        <v>222</v>
      </c>
      <c r="H167" s="4" t="s">
        <v>83</v>
      </c>
      <c r="I167" s="1">
        <f t="shared" si="11"/>
        <v>0</v>
      </c>
      <c r="J167" s="12">
        <f>Tabuľka3[[#This Row],[Stĺpec9]]</f>
        <v>0</v>
      </c>
      <c r="K167" s="131">
        <f>Seniori!K87</f>
        <v>0</v>
      </c>
      <c r="L167" s="131">
        <f>Seniori!L87</f>
        <v>0</v>
      </c>
      <c r="M167" s="131">
        <f>Seniori!M87</f>
        <v>0</v>
      </c>
      <c r="N167" s="131">
        <f>Seniori!N87</f>
        <v>0</v>
      </c>
      <c r="O167" s="131">
        <f>Seniori!O87</f>
        <v>0</v>
      </c>
      <c r="P167" s="131">
        <f>Seniori!P87</f>
        <v>0</v>
      </c>
      <c r="Q167" s="131">
        <f>Seniori!Q87</f>
        <v>0</v>
      </c>
      <c r="R167" s="131">
        <f>Seniori!R87</f>
        <v>0</v>
      </c>
      <c r="S167" s="131">
        <f>Seniori!S87</f>
        <v>0</v>
      </c>
      <c r="T167" s="131">
        <f>Seniori!T87</f>
        <v>0</v>
      </c>
      <c r="U167" s="131">
        <f>Seniori!U87</f>
        <v>0</v>
      </c>
      <c r="V167" s="131">
        <f>Seniori!V87</f>
        <v>0</v>
      </c>
      <c r="W167" s="131">
        <f>Seniori!W87</f>
        <v>0</v>
      </c>
      <c r="X167" s="131">
        <f>Seniori!X87</f>
        <v>0</v>
      </c>
      <c r="Y167" s="131">
        <f>Seniori!Y87</f>
        <v>0</v>
      </c>
      <c r="Z167" s="131">
        <f>Seniori!Z87</f>
        <v>0</v>
      </c>
      <c r="AA167" s="131">
        <f>Seniori!AA87</f>
        <v>0</v>
      </c>
      <c r="AB167" s="131">
        <f>Seniori!AB87</f>
        <v>0</v>
      </c>
      <c r="AC167" s="131">
        <f>Seniori!AC87</f>
        <v>0</v>
      </c>
      <c r="AD167" s="131">
        <f>Seniori!AD87</f>
        <v>0</v>
      </c>
      <c r="AE167" s="131">
        <f>Seniori!AE87</f>
        <v>0</v>
      </c>
      <c r="AF167" s="131">
        <f>Seniori!AF87</f>
        <v>0</v>
      </c>
      <c r="AG167" s="131">
        <f>Seniori!AG87</f>
        <v>0</v>
      </c>
      <c r="AH167" s="131">
        <f>Seniori!AH87</f>
        <v>0</v>
      </c>
      <c r="AI167" s="131" t="str">
        <f>Seniori!AI87</f>
        <v>x</v>
      </c>
      <c r="AJ167" s="131">
        <f>Seniori!AJ87</f>
        <v>0</v>
      </c>
      <c r="AK167" s="131" t="str">
        <f>Seniori!AK87</f>
        <v>x</v>
      </c>
      <c r="AL167" s="131">
        <f>Seniori!AL87</f>
        <v>0</v>
      </c>
      <c r="AM167" s="131">
        <f>Seniori!AM87</f>
        <v>0</v>
      </c>
      <c r="AN167" s="131">
        <f>Seniori!AN87</f>
        <v>0</v>
      </c>
      <c r="AO167" s="131">
        <f>Seniori!AO87</f>
        <v>0</v>
      </c>
      <c r="AP167" s="131">
        <f>Seniori!AP87</f>
        <v>0</v>
      </c>
      <c r="AQ167" s="131">
        <f>Seniori!AQ87</f>
        <v>0</v>
      </c>
      <c r="AR167" s="131">
        <f>Seniori!AR87</f>
        <v>0</v>
      </c>
      <c r="AS167" s="131">
        <f>Seniori!AS87</f>
        <v>0</v>
      </c>
      <c r="AT167" s="131">
        <f>Seniori!AT87</f>
        <v>0</v>
      </c>
      <c r="AU167" s="131">
        <f>Seniori!AU87</f>
        <v>0</v>
      </c>
      <c r="AV167" s="131">
        <f>Seniori!AV87</f>
        <v>0</v>
      </c>
      <c r="AW167" s="131">
        <f>Seniori!AW87</f>
        <v>0</v>
      </c>
      <c r="AX167" s="131">
        <f>Seniori!AX87</f>
        <v>0</v>
      </c>
      <c r="AY167" s="131">
        <f>Seniori!AY87</f>
        <v>0</v>
      </c>
      <c r="AZ167" s="131">
        <f>Seniori!AZ87</f>
        <v>0</v>
      </c>
      <c r="BA167" s="131">
        <f>Seniori!BA87</f>
        <v>0</v>
      </c>
      <c r="BB167" s="131">
        <f>Seniori!BB87</f>
        <v>0</v>
      </c>
      <c r="BC167" s="131">
        <f>Seniori!BC87</f>
        <v>0</v>
      </c>
      <c r="BD167" s="131">
        <f>Seniori!BD87</f>
        <v>0</v>
      </c>
      <c r="BE167" s="131">
        <f>Seniori!BE87</f>
        <v>0</v>
      </c>
      <c r="BF167" s="131">
        <f>Seniori!BF87</f>
        <v>0</v>
      </c>
      <c r="BG167" s="131">
        <f>Seniori!BG87</f>
        <v>0</v>
      </c>
      <c r="BH167" s="131">
        <f>Seniori!BH87</f>
        <v>0</v>
      </c>
      <c r="BI167" s="131">
        <f>Seniori!BI87</f>
        <v>0</v>
      </c>
      <c r="BJ167" s="131">
        <f>Seniori!BJ87</f>
        <v>0</v>
      </c>
      <c r="BK167" s="131">
        <f>Seniori!BK87</f>
        <v>0</v>
      </c>
      <c r="BL167" s="131">
        <f>Seniori!BL87</f>
        <v>0</v>
      </c>
      <c r="BM167" s="131">
        <f>Seniori!BM87</f>
        <v>0</v>
      </c>
      <c r="BN167" s="131">
        <f>Seniori!BN87</f>
        <v>0</v>
      </c>
      <c r="BO167" s="131">
        <f>Seniori!BO87</f>
        <v>0</v>
      </c>
      <c r="BP167" s="131">
        <f>Seniori!BP87</f>
        <v>0</v>
      </c>
      <c r="BQ167" s="131">
        <f>Seniori!BQ87</f>
        <v>0</v>
      </c>
      <c r="BR167" s="131">
        <f>Seniori!BR87</f>
        <v>0</v>
      </c>
      <c r="BS167" s="131">
        <f>Seniori!BS87</f>
        <v>0</v>
      </c>
      <c r="BT167" s="131">
        <f>Seniori!BT87</f>
        <v>0</v>
      </c>
      <c r="BU167" s="131">
        <f>Seniori!BU87</f>
        <v>0</v>
      </c>
      <c r="BV167" s="131">
        <f>Seniori!BV87</f>
        <v>0</v>
      </c>
      <c r="BW167" s="131">
        <f>Seniori!BW87</f>
        <v>0</v>
      </c>
      <c r="BX167" s="131">
        <f>Seniori!BX87</f>
        <v>0</v>
      </c>
      <c r="BY167" s="131">
        <f>Seniori!BY87</f>
        <v>0</v>
      </c>
      <c r="BZ167" s="131">
        <f>Seniori!BZ87</f>
        <v>0</v>
      </c>
      <c r="CA167" s="131">
        <f>Seniori!CA87</f>
        <v>0</v>
      </c>
      <c r="CB167" s="131">
        <f>Seniori!CB87</f>
        <v>0</v>
      </c>
      <c r="CC167" s="131">
        <f>Seniori!CC87</f>
        <v>0</v>
      </c>
      <c r="CD167" s="131">
        <f>Seniori!CD87</f>
        <v>0</v>
      </c>
      <c r="CE167" s="131">
        <f>Seniori!CE87</f>
        <v>0</v>
      </c>
      <c r="CF167" s="131">
        <f>Seniori!CF87</f>
        <v>0</v>
      </c>
      <c r="CG167" s="131">
        <f>Seniori!CG87</f>
        <v>0</v>
      </c>
      <c r="CH167" s="131">
        <f>Seniori!CH87</f>
        <v>0</v>
      </c>
      <c r="CI167" s="131">
        <f>Seniori!CI87</f>
        <v>0</v>
      </c>
      <c r="CJ167" s="131">
        <f>Seniori!CJ87</f>
        <v>0</v>
      </c>
      <c r="CK167" s="131">
        <f>Seniori!CK87</f>
        <v>0</v>
      </c>
      <c r="CL167" s="131">
        <f>Seniori!CL87</f>
        <v>0</v>
      </c>
      <c r="CM167" s="131">
        <f>Seniori!CM87</f>
        <v>0</v>
      </c>
      <c r="CN167" s="131">
        <f>Seniori!CN87</f>
        <v>0</v>
      </c>
      <c r="CO167" s="131">
        <f>Seniori!CO87</f>
        <v>0</v>
      </c>
      <c r="CP167" s="131">
        <f>Seniori!CP87</f>
        <v>0</v>
      </c>
      <c r="CQ167" s="131">
        <f>Seniori!CQ87</f>
        <v>0</v>
      </c>
      <c r="CR167" s="131">
        <f>Seniori!CR87</f>
        <v>0</v>
      </c>
      <c r="CS167" s="131">
        <f>Seniori!CS87</f>
        <v>0</v>
      </c>
      <c r="CT167" s="131">
        <f>Seniori!CT87</f>
        <v>0</v>
      </c>
      <c r="CU167" s="131">
        <f>Seniori!CU87</f>
        <v>0</v>
      </c>
      <c r="CV167" s="131">
        <f>Seniori!CV87</f>
        <v>0</v>
      </c>
      <c r="CW167" s="131">
        <f>Seniori!CW87</f>
        <v>0</v>
      </c>
      <c r="CX167" s="131">
        <f>Seniori!CX87</f>
        <v>0</v>
      </c>
      <c r="CY167" s="131">
        <f>Seniori!CY87</f>
        <v>0</v>
      </c>
      <c r="CZ167" s="131">
        <f>Seniori!CZ87</f>
        <v>0</v>
      </c>
      <c r="DA167" s="131">
        <f>Seniori!DA87</f>
        <v>0</v>
      </c>
      <c r="DB167" s="131">
        <f>Seniori!DB87</f>
        <v>0</v>
      </c>
      <c r="DC167" s="131">
        <f>Seniori!DC87</f>
        <v>0</v>
      </c>
      <c r="DD167" s="131">
        <f>Seniori!DD87</f>
        <v>0</v>
      </c>
      <c r="DE167" s="131">
        <f>Seniori!DE87</f>
        <v>0</v>
      </c>
      <c r="DF167" s="131">
        <f>Seniori!DF87</f>
        <v>0</v>
      </c>
      <c r="DG167" s="131">
        <f>Seniori!DG87</f>
        <v>0</v>
      </c>
      <c r="DH167" s="131">
        <f>Seniori!DH87</f>
        <v>0</v>
      </c>
      <c r="DI167" s="131">
        <f>Seniori!DI87</f>
        <v>0</v>
      </c>
      <c r="DJ167" s="131">
        <f>Seniori!DJ87</f>
        <v>0</v>
      </c>
      <c r="DK167" s="131">
        <f>Seniori!DK87</f>
        <v>0</v>
      </c>
      <c r="DL167" s="131">
        <f>Seniori!DL87</f>
        <v>0</v>
      </c>
      <c r="DM167" s="131">
        <f>Seniori!DM87</f>
        <v>0</v>
      </c>
      <c r="DN167" s="131">
        <f>Seniori!DN87</f>
        <v>0</v>
      </c>
      <c r="DO167" s="131">
        <f>Seniori!DO87</f>
        <v>0</v>
      </c>
      <c r="DP167" s="131">
        <f>Seniori!DP87</f>
        <v>0</v>
      </c>
      <c r="DQ167" s="131">
        <f>Seniori!DQ87</f>
        <v>0</v>
      </c>
      <c r="DR167" s="131">
        <f>Seniori!DR87</f>
        <v>0</v>
      </c>
      <c r="DS167" s="131">
        <f>Seniori!DS87</f>
        <v>0</v>
      </c>
      <c r="DT167" s="131">
        <f>Seniori!DT87</f>
        <v>0</v>
      </c>
      <c r="DU167" s="131">
        <f>Seniori!DU87</f>
        <v>0</v>
      </c>
      <c r="DV167" s="131">
        <f>Seniori!DV87</f>
        <v>0</v>
      </c>
      <c r="DW167" s="131">
        <f>Seniori!DW87</f>
        <v>0</v>
      </c>
      <c r="DX167" s="131">
        <f>Seniori!DX87</f>
        <v>0</v>
      </c>
      <c r="DY167" s="131">
        <f>Seniori!DY87</f>
        <v>0</v>
      </c>
      <c r="DZ167" s="131">
        <f>Seniori!DZ87</f>
        <v>0</v>
      </c>
      <c r="EA167" s="131">
        <f>Seniori!EA87</f>
        <v>0</v>
      </c>
      <c r="EB167" s="131">
        <f>Seniori!EB87</f>
        <v>0</v>
      </c>
      <c r="EC167" s="131">
        <f>Seniori!EC87</f>
        <v>0</v>
      </c>
      <c r="ED167" s="131">
        <f>Seniori!ED87</f>
        <v>0</v>
      </c>
      <c r="EE167" s="131">
        <f>Seniori!EE87</f>
        <v>0</v>
      </c>
      <c r="EF167" s="131">
        <f>Seniori!EF87</f>
        <v>0</v>
      </c>
      <c r="EG167" s="131">
        <f>Seniori!EG87</f>
        <v>0</v>
      </c>
      <c r="EH167" s="131">
        <f>Seniori!EH87</f>
        <v>0</v>
      </c>
      <c r="EI167" s="131">
        <f>Seniori!EI87</f>
        <v>0</v>
      </c>
      <c r="EJ167" s="131">
        <f>Seniori!EJ87</f>
        <v>0</v>
      </c>
      <c r="EK167" s="131">
        <f>Seniori!EK87</f>
        <v>0</v>
      </c>
      <c r="EL167" s="131">
        <f>Seniori!EL87</f>
        <v>0</v>
      </c>
      <c r="EM167" s="131">
        <f>Seniori!EM87</f>
        <v>0</v>
      </c>
      <c r="EN167" s="131">
        <f>Seniori!EN87</f>
        <v>0</v>
      </c>
      <c r="EO167" s="131">
        <f>Seniori!EO87</f>
        <v>0</v>
      </c>
      <c r="EP167" s="131">
        <f>Seniori!EP87</f>
        <v>0</v>
      </c>
      <c r="EQ167" s="131">
        <f>Seniori!EQ87</f>
        <v>0</v>
      </c>
      <c r="ER167" s="131">
        <f>Seniori!ER87</f>
        <v>0</v>
      </c>
      <c r="ES167" s="131">
        <f>Seniori!ES87</f>
        <v>0</v>
      </c>
      <c r="ET167" s="131">
        <f>Seniori!ET87</f>
        <v>0</v>
      </c>
      <c r="EU167" s="131">
        <f>Seniori!EU87</f>
        <v>0</v>
      </c>
      <c r="EV167" s="131">
        <f>Seniori!EV87</f>
        <v>0</v>
      </c>
      <c r="EW167" s="131">
        <f>Seniori!EW87</f>
        <v>0</v>
      </c>
      <c r="EX167" s="131">
        <f>Seniori!EX87</f>
        <v>0</v>
      </c>
      <c r="EY167" s="131">
        <f>Seniori!EY87</f>
        <v>0</v>
      </c>
      <c r="EZ167" s="131">
        <f>Seniori!EZ87</f>
        <v>0</v>
      </c>
      <c r="FA167" s="131">
        <f>Seniori!FA87</f>
        <v>0</v>
      </c>
      <c r="FB167" s="131">
        <f>Seniori!FB87</f>
        <v>0</v>
      </c>
      <c r="FC167" s="131">
        <f>Seniori!FC87</f>
        <v>0</v>
      </c>
      <c r="FD167" s="131">
        <f>Seniori!FD87</f>
        <v>0</v>
      </c>
      <c r="FE167" s="131">
        <f>Seniori!FE87</f>
        <v>0</v>
      </c>
      <c r="FF167" s="131">
        <f>Seniori!FF87</f>
        <v>0</v>
      </c>
      <c r="FG167" s="131">
        <f>Seniori!FG87</f>
        <v>0</v>
      </c>
      <c r="FH167" s="131">
        <f>Seniori!FH87</f>
        <v>0</v>
      </c>
      <c r="FI167" s="131">
        <f>Seniori!FI87</f>
        <v>0</v>
      </c>
      <c r="FJ167" s="131">
        <f>Seniori!FJ87</f>
        <v>0</v>
      </c>
      <c r="FK167" s="131">
        <f>Seniori!FK87</f>
        <v>0</v>
      </c>
      <c r="FL167" s="131">
        <f>Seniori!FL87</f>
        <v>0</v>
      </c>
      <c r="FM167" s="131">
        <f>Seniori!FM87</f>
        <v>0</v>
      </c>
      <c r="FN167" s="131">
        <f>Seniori!FN87</f>
        <v>0</v>
      </c>
      <c r="FO167" s="131">
        <f>Seniori!FO87</f>
        <v>0</v>
      </c>
      <c r="FP167" s="131">
        <f>Seniori!FP87</f>
        <v>0</v>
      </c>
      <c r="FQ167" s="131">
        <f>Seniori!FQ87</f>
        <v>0</v>
      </c>
      <c r="FR167" s="131">
        <f>Seniori!FR87</f>
        <v>0</v>
      </c>
      <c r="FS167" s="131">
        <f>Seniori!FS87</f>
        <v>0</v>
      </c>
      <c r="FT167" s="131">
        <f>Seniori!FT87</f>
        <v>0</v>
      </c>
      <c r="FU167" s="131">
        <f>Seniori!FU87</f>
        <v>0</v>
      </c>
      <c r="FV167" s="131">
        <f>Seniori!FV87</f>
        <v>0</v>
      </c>
      <c r="FW167" s="131">
        <f>Seniori!FW87</f>
        <v>0</v>
      </c>
      <c r="FX167" s="131">
        <f>Seniori!FX87</f>
        <v>0</v>
      </c>
      <c r="FY167" s="131">
        <f>Seniori!FY87</f>
        <v>0</v>
      </c>
      <c r="FZ167" s="131">
        <f>Seniori!FZ87</f>
        <v>0</v>
      </c>
      <c r="GA167" s="131">
        <f>Seniori!GA87</f>
        <v>0</v>
      </c>
      <c r="GB167" s="131">
        <f>Seniori!GB87</f>
        <v>0</v>
      </c>
      <c r="GC167" s="131">
        <f>Seniori!GC87</f>
        <v>0</v>
      </c>
      <c r="GD167" s="131">
        <f>Seniori!GD87</f>
        <v>0</v>
      </c>
      <c r="GE167" s="131">
        <f>Seniori!GE87</f>
        <v>0</v>
      </c>
      <c r="GF167" s="131">
        <f>Seniori!GF87</f>
        <v>0</v>
      </c>
      <c r="GG167" s="131">
        <f>Seniori!GG87</f>
        <v>0</v>
      </c>
      <c r="GH167" s="131">
        <f>Seniori!GH87</f>
        <v>0</v>
      </c>
      <c r="GI167" s="131">
        <f>Seniori!GI87</f>
        <v>0</v>
      </c>
      <c r="GJ167" s="131">
        <f>Seniori!GJ87</f>
        <v>0</v>
      </c>
      <c r="GK167" s="131">
        <f>Seniori!GK87</f>
        <v>0</v>
      </c>
      <c r="GL167" s="131">
        <f>Seniori!GL87</f>
        <v>0</v>
      </c>
      <c r="GM167" s="131">
        <f>Seniori!GM87</f>
        <v>0</v>
      </c>
      <c r="GN167" s="131">
        <f>Seniori!GN87</f>
        <v>0</v>
      </c>
      <c r="GO167" s="131">
        <f>Seniori!GO87</f>
        <v>0</v>
      </c>
      <c r="GP167" s="131">
        <f>Seniori!GP87</f>
        <v>0</v>
      </c>
      <c r="GQ167" s="131">
        <f>Seniori!GQ87</f>
        <v>0</v>
      </c>
      <c r="GR167" s="131">
        <f>Seniori!GR87</f>
        <v>0</v>
      </c>
      <c r="GS167" s="131">
        <f>Seniori!GS87</f>
        <v>0</v>
      </c>
      <c r="GT167" s="131">
        <f>Seniori!GT87</f>
        <v>0</v>
      </c>
      <c r="GU167" s="131">
        <f>Seniori!GU87</f>
        <v>0</v>
      </c>
      <c r="GV167" s="131">
        <f>Seniori!GV87</f>
        <v>0</v>
      </c>
      <c r="GW167" s="131">
        <f>Seniori!GW87</f>
        <v>0</v>
      </c>
      <c r="GX167" s="131">
        <f>Seniori!GX87</f>
        <v>0</v>
      </c>
      <c r="GY167" s="131">
        <f>Seniori!GY87</f>
        <v>0</v>
      </c>
      <c r="GZ167" s="131">
        <f>Seniori!GZ87</f>
        <v>0</v>
      </c>
      <c r="HA167" s="131">
        <f>Seniori!HA87</f>
        <v>0</v>
      </c>
      <c r="HB167" s="131">
        <f>Seniori!HB87</f>
        <v>0</v>
      </c>
      <c r="HC167" s="131">
        <f>Seniori!HC87</f>
        <v>0</v>
      </c>
      <c r="HD167" s="131">
        <f>Seniori!HD87</f>
        <v>0</v>
      </c>
      <c r="HE167" s="131">
        <f>Seniori!HE87</f>
        <v>0</v>
      </c>
      <c r="HF167" s="131">
        <f>Seniori!HF87</f>
        <v>0</v>
      </c>
      <c r="HG167" s="131">
        <f>Seniori!HG87</f>
        <v>0</v>
      </c>
      <c r="HH167" s="131">
        <f>Seniori!HH87</f>
        <v>0</v>
      </c>
      <c r="HI167" s="131">
        <f>Seniori!HI87</f>
        <v>0</v>
      </c>
      <c r="HJ167" s="131">
        <f>Seniori!HJ87</f>
        <v>0</v>
      </c>
      <c r="HK167" s="131">
        <f>Seniori!HK87</f>
        <v>0</v>
      </c>
      <c r="HL167" s="131">
        <f>Seniori!HL87</f>
        <v>0</v>
      </c>
      <c r="HM167" s="131">
        <f>Seniori!HM87</f>
        <v>0</v>
      </c>
      <c r="HN167" s="131">
        <f>Seniori!HN87</f>
        <v>0</v>
      </c>
      <c r="HO167" s="131">
        <f>Seniori!HO87</f>
        <v>0</v>
      </c>
      <c r="HP167" s="131">
        <f>Seniori!HP87</f>
        <v>0</v>
      </c>
      <c r="HQ167" s="131">
        <f>Seniori!HQ87</f>
        <v>0</v>
      </c>
      <c r="HR167" s="131">
        <f>Seniori!HR87</f>
        <v>0</v>
      </c>
      <c r="HS167" s="131">
        <f>Seniori!HS87</f>
        <v>0</v>
      </c>
      <c r="HT167" s="131">
        <f>Seniori!HT87</f>
        <v>0</v>
      </c>
      <c r="HU167" s="131">
        <f>Seniori!HU87</f>
        <v>0</v>
      </c>
      <c r="HV167" s="131">
        <f>Seniori!HV87</f>
        <v>0</v>
      </c>
      <c r="HW167" s="131">
        <f>Seniori!HW87</f>
        <v>0</v>
      </c>
      <c r="HX167" s="131">
        <f>Seniori!HX87</f>
        <v>0</v>
      </c>
      <c r="HY167" s="131">
        <f>Seniori!HY87</f>
        <v>0</v>
      </c>
      <c r="HZ167" s="131">
        <f>Seniori!HZ87</f>
        <v>0</v>
      </c>
      <c r="IA167" s="131">
        <f>Seniori!IA87</f>
        <v>0</v>
      </c>
      <c r="IB167" s="131">
        <f>Seniori!IB87</f>
        <v>0</v>
      </c>
      <c r="IC167" s="131">
        <f>Seniori!IC87</f>
        <v>0</v>
      </c>
      <c r="ID167" s="131">
        <f>Seniori!ID87</f>
        <v>0</v>
      </c>
      <c r="IE167" s="131">
        <f>Seniori!IE87</f>
        <v>0</v>
      </c>
      <c r="IF167" s="131">
        <f>Seniori!IF87</f>
        <v>0</v>
      </c>
      <c r="IG167" s="131">
        <f>Seniori!IG87</f>
        <v>0</v>
      </c>
      <c r="IH167" s="131">
        <f>Seniori!IH87</f>
        <v>0</v>
      </c>
      <c r="II167" s="131">
        <f>Seniori!II87</f>
        <v>0</v>
      </c>
      <c r="IJ167" s="131">
        <f>Seniori!IJ87</f>
        <v>0</v>
      </c>
      <c r="IK167" s="131">
        <f>Seniori!IK87</f>
        <v>0</v>
      </c>
      <c r="IL167" s="131">
        <f>Seniori!IL87</f>
        <v>0</v>
      </c>
      <c r="IM167" s="131">
        <f>Seniori!IM87</f>
        <v>0</v>
      </c>
      <c r="IN167" s="131">
        <f>Seniori!IN87</f>
        <v>0</v>
      </c>
      <c r="IO167" s="131">
        <f>Seniori!IO87</f>
        <v>0</v>
      </c>
      <c r="IP167" s="131">
        <f>Seniori!IP87</f>
        <v>0</v>
      </c>
      <c r="IQ167" s="131">
        <f>Seniori!IQ87</f>
        <v>0</v>
      </c>
      <c r="IR167" s="131">
        <f>Seniori!IR87</f>
        <v>0</v>
      </c>
      <c r="IS167" s="131">
        <f>Seniori!IS87</f>
        <v>0</v>
      </c>
      <c r="IT167" s="131">
        <f>Seniori!IT87</f>
        <v>0</v>
      </c>
      <c r="IU167" s="131">
        <f>Seniori!IU87</f>
        <v>0</v>
      </c>
      <c r="IV167" s="131">
        <f>Seniori!IV87</f>
        <v>0</v>
      </c>
      <c r="IW167" s="131">
        <f>Seniori!IW87</f>
        <v>0</v>
      </c>
      <c r="IX167" s="131">
        <f>Seniori!IX87</f>
        <v>0</v>
      </c>
      <c r="IY167" s="131">
        <f>Seniori!IY87</f>
        <v>0</v>
      </c>
      <c r="IZ167" s="131">
        <f>Seniori!IZ87</f>
        <v>0</v>
      </c>
      <c r="JA167" s="131">
        <f>Seniori!JA87</f>
        <v>0</v>
      </c>
      <c r="JB167" s="131">
        <f>Seniori!JB87</f>
        <v>0</v>
      </c>
      <c r="JC167" s="131">
        <f>Seniori!JC87</f>
        <v>0</v>
      </c>
      <c r="JD167" s="131">
        <f>Seniori!JD87</f>
        <v>0</v>
      </c>
      <c r="JE167" s="131">
        <f>Seniori!JE87</f>
        <v>0</v>
      </c>
      <c r="JF167" s="131">
        <f>Seniori!JF87</f>
        <v>0</v>
      </c>
      <c r="JG167" s="131">
        <f>Seniori!JG87</f>
        <v>0</v>
      </c>
      <c r="JH167" s="131">
        <f>Seniori!JH87</f>
        <v>0</v>
      </c>
      <c r="JI167" s="131">
        <f>Seniori!JI87</f>
        <v>0</v>
      </c>
      <c r="JJ167" s="131">
        <f>Seniori!JJ87</f>
        <v>0</v>
      </c>
      <c r="JK167" s="131">
        <f>Seniori!JK87</f>
        <v>0</v>
      </c>
      <c r="JL167" s="131">
        <f>Seniori!JL87</f>
        <v>0</v>
      </c>
      <c r="JM167" s="131">
        <f>Seniori!JM87</f>
        <v>0</v>
      </c>
      <c r="JN167" s="131">
        <f>Seniori!JN87</f>
        <v>0</v>
      </c>
      <c r="JO167" s="131">
        <f>Seniori!JO87</f>
        <v>0</v>
      </c>
      <c r="JP167" s="131">
        <f>Seniori!JP87</f>
        <v>0</v>
      </c>
      <c r="JQ167" s="131">
        <f>Seniori!JQ87</f>
        <v>0</v>
      </c>
      <c r="JR167" s="131">
        <f>Seniori!JR87</f>
        <v>0</v>
      </c>
      <c r="JS167" s="131">
        <f>Seniori!JS87</f>
        <v>0</v>
      </c>
      <c r="JT167" s="131">
        <f>Seniori!JT87</f>
        <v>0</v>
      </c>
      <c r="JU167" s="131">
        <f>Seniori!JU87</f>
        <v>0</v>
      </c>
      <c r="JV167" s="131">
        <f>Seniori!JV87</f>
        <v>0</v>
      </c>
      <c r="JW167" s="131">
        <f>Seniori!JW87</f>
        <v>0</v>
      </c>
      <c r="JX167" s="131">
        <f>Seniori!JX87</f>
        <v>0</v>
      </c>
      <c r="JY167" s="131">
        <f>Seniori!JY87</f>
        <v>0</v>
      </c>
      <c r="JZ167" s="131">
        <f>Seniori!JZ87</f>
        <v>0</v>
      </c>
      <c r="KA167" s="131">
        <f>Seniori!KA87</f>
        <v>0</v>
      </c>
      <c r="KB167" s="131">
        <f>Seniori!KB87</f>
        <v>0</v>
      </c>
      <c r="KC167" s="131">
        <f>Seniori!KC87</f>
        <v>0</v>
      </c>
      <c r="KD167" s="131">
        <f>Seniori!KD87</f>
        <v>0</v>
      </c>
      <c r="KE167" s="131">
        <f>Seniori!KE87</f>
        <v>0</v>
      </c>
      <c r="KF167" s="131">
        <f>Seniori!KF87</f>
        <v>0</v>
      </c>
      <c r="KG167" s="131">
        <f>Seniori!KG87</f>
        <v>0</v>
      </c>
      <c r="KH167" s="131">
        <f>Seniori!KH87</f>
        <v>0</v>
      </c>
      <c r="KI167" s="131">
        <f>Seniori!KI87</f>
        <v>0</v>
      </c>
      <c r="KJ167" s="131">
        <f>Seniori!KJ87</f>
        <v>0</v>
      </c>
      <c r="KK167" s="131">
        <f>Seniori!KK87</f>
        <v>0</v>
      </c>
      <c r="KL167" s="131">
        <f>Seniori!KL87</f>
        <v>0</v>
      </c>
      <c r="KM167" s="131">
        <f>Seniori!KM87</f>
        <v>0</v>
      </c>
      <c r="KN167" s="131">
        <f>Seniori!KN87</f>
        <v>0</v>
      </c>
      <c r="KO167" s="131">
        <f>Seniori!KO87</f>
        <v>0</v>
      </c>
      <c r="KP167" s="131">
        <f>Seniori!KP87</f>
        <v>0</v>
      </c>
      <c r="KQ167" s="131">
        <f>Seniori!KQ87</f>
        <v>0</v>
      </c>
      <c r="KR167" s="131">
        <f>Seniori!KR87</f>
        <v>0</v>
      </c>
      <c r="KS167" s="131">
        <f>Seniori!KS87</f>
        <v>0</v>
      </c>
      <c r="KT167" s="131">
        <f>Seniori!KT87</f>
        <v>0</v>
      </c>
      <c r="KU167" s="131">
        <f>Seniori!KU87</f>
        <v>0</v>
      </c>
      <c r="KV167" s="131">
        <f>Seniori!KV87</f>
        <v>0</v>
      </c>
      <c r="KW167" s="131">
        <f>Seniori!KW87</f>
        <v>0</v>
      </c>
      <c r="KX167" s="131">
        <f>Seniori!KX87</f>
        <v>0</v>
      </c>
      <c r="KY167" s="131">
        <f>Seniori!KY87</f>
        <v>0</v>
      </c>
      <c r="KZ167" s="131">
        <f>Seniori!KZ87</f>
        <v>0</v>
      </c>
      <c r="LA167" s="131">
        <f>Seniori!LA87</f>
        <v>0</v>
      </c>
      <c r="LB167" s="131">
        <f>Seniori!LB87</f>
        <v>0</v>
      </c>
      <c r="LC167" s="131">
        <f>Seniori!LC87</f>
        <v>0</v>
      </c>
      <c r="LD167" s="131">
        <f>Seniori!LD87</f>
        <v>0</v>
      </c>
      <c r="LE167" s="131">
        <f>Seniori!LE87</f>
        <v>0</v>
      </c>
      <c r="LF167" s="131">
        <f>Seniori!LF87</f>
        <v>0</v>
      </c>
      <c r="LG167" s="131">
        <f>Seniori!LG87</f>
        <v>0</v>
      </c>
      <c r="LH167" s="131">
        <f>Seniori!LH87</f>
        <v>0</v>
      </c>
      <c r="LI167" s="131">
        <f>Seniori!LI87</f>
        <v>0</v>
      </c>
      <c r="LJ167" s="131">
        <f>Seniori!LJ87</f>
        <v>0</v>
      </c>
      <c r="LK167" s="131">
        <f>Seniori!LK87</f>
        <v>0</v>
      </c>
      <c r="LL167" s="131">
        <f>Seniori!LL87</f>
        <v>0</v>
      </c>
      <c r="LM167" s="131">
        <f>Seniori!LM87</f>
        <v>0</v>
      </c>
      <c r="LN167" s="131">
        <f>Seniori!LN87</f>
        <v>0</v>
      </c>
      <c r="LO167" s="131">
        <f>Seniori!LO87</f>
        <v>0</v>
      </c>
      <c r="LP167" s="131">
        <f>Seniori!LP87</f>
        <v>0</v>
      </c>
      <c r="LQ167" s="131">
        <f>Seniori!LQ87</f>
        <v>0</v>
      </c>
      <c r="LR167" s="131">
        <f>Seniori!LR87</f>
        <v>0</v>
      </c>
      <c r="LS167" s="131">
        <f>Seniori!LS87</f>
        <v>0</v>
      </c>
      <c r="LT167" s="131">
        <f>Seniori!LT87</f>
        <v>0</v>
      </c>
      <c r="LU167" s="131">
        <f>Seniori!LU87</f>
        <v>0</v>
      </c>
      <c r="LV167" s="131">
        <f>Seniori!LV87</f>
        <v>0</v>
      </c>
      <c r="LW167" s="131">
        <f>Seniori!LW87</f>
        <v>0</v>
      </c>
      <c r="LX167" s="131">
        <f>Seniori!LX87</f>
        <v>0</v>
      </c>
      <c r="LY167" s="131">
        <f>Seniori!LY87</f>
        <v>0</v>
      </c>
      <c r="LZ167" s="131">
        <f>Seniori!LZ87</f>
        <v>0</v>
      </c>
      <c r="MA167" s="131">
        <f>Seniori!MA87</f>
        <v>0</v>
      </c>
      <c r="MB167" s="131">
        <f>Seniori!MB87</f>
        <v>0</v>
      </c>
      <c r="MC167" s="131">
        <f>Seniori!MC87</f>
        <v>0</v>
      </c>
      <c r="MD167" s="131">
        <f>Seniori!MD87</f>
        <v>0</v>
      </c>
      <c r="ME167" s="131">
        <f>Seniori!ME87</f>
        <v>0</v>
      </c>
    </row>
    <row r="168" spans="1:343" s="1" customFormat="1" ht="18" customHeight="1" x14ac:dyDescent="0.2">
      <c r="A168" s="12">
        <v>142</v>
      </c>
      <c r="B168" s="11" t="s">
        <v>170</v>
      </c>
      <c r="C168" s="1">
        <v>11642</v>
      </c>
      <c r="D168" s="1">
        <v>2015</v>
      </c>
      <c r="E168" s="4" t="s">
        <v>169</v>
      </c>
      <c r="F168" s="1">
        <v>9094</v>
      </c>
      <c r="G168" s="9" t="s">
        <v>220</v>
      </c>
      <c r="H168" t="s">
        <v>83</v>
      </c>
      <c r="I168" s="1">
        <f t="shared" si="11"/>
        <v>0</v>
      </c>
      <c r="J168" s="12">
        <f>Tabuľka3[[#This Row],[Stĺpec9]]</f>
        <v>0</v>
      </c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</row>
    <row r="169" spans="1:343" s="1" customFormat="1" ht="18" customHeight="1" x14ac:dyDescent="0.2">
      <c r="A169" s="12">
        <v>142</v>
      </c>
      <c r="B169" s="11" t="s">
        <v>515</v>
      </c>
      <c r="C169" s="1">
        <v>10332</v>
      </c>
      <c r="D169" s="1">
        <v>2013</v>
      </c>
      <c r="E169" s="4" t="s">
        <v>514</v>
      </c>
      <c r="F169" s="1">
        <v>5734</v>
      </c>
      <c r="G169" s="9" t="s">
        <v>222</v>
      </c>
      <c r="H169" t="s">
        <v>516</v>
      </c>
      <c r="I169" s="1">
        <f t="shared" si="11"/>
        <v>0</v>
      </c>
      <c r="J169" s="12">
        <f>Tabuľka3[[#This Row],[Stĺpec9]]</f>
        <v>0</v>
      </c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</row>
    <row r="170" spans="1:343" s="1" customFormat="1" ht="18" customHeight="1" x14ac:dyDescent="0.2">
      <c r="A170" s="12">
        <v>142</v>
      </c>
      <c r="B170" s="11" t="s">
        <v>100</v>
      </c>
      <c r="C170" s="1">
        <v>10756</v>
      </c>
      <c r="D170" s="1">
        <v>2012</v>
      </c>
      <c r="E170" t="s">
        <v>99</v>
      </c>
      <c r="F170" s="1">
        <v>6801</v>
      </c>
      <c r="G170" s="9" t="s">
        <v>222</v>
      </c>
      <c r="H170" s="4" t="s">
        <v>101</v>
      </c>
      <c r="I170" s="1">
        <f t="shared" si="11"/>
        <v>0</v>
      </c>
      <c r="J170" s="12">
        <f>Tabuľka3[[#This Row],[Stĺpec9]]</f>
        <v>0</v>
      </c>
      <c r="K170" s="131">
        <f>Seniori!K120</f>
        <v>0</v>
      </c>
      <c r="L170" s="131">
        <f>Seniori!L120</f>
        <v>0</v>
      </c>
      <c r="M170" s="131">
        <f>Seniori!M120</f>
        <v>0</v>
      </c>
      <c r="N170" s="131">
        <f>Seniori!N120</f>
        <v>0</v>
      </c>
      <c r="O170" s="131">
        <f>Seniori!O120</f>
        <v>0</v>
      </c>
      <c r="P170" s="131">
        <f>Seniori!P120</f>
        <v>0</v>
      </c>
      <c r="Q170" s="131">
        <f>Seniori!Q120</f>
        <v>0</v>
      </c>
      <c r="R170" s="131">
        <f>Seniori!R120</f>
        <v>0</v>
      </c>
      <c r="S170" s="131">
        <f>Seniori!S120</f>
        <v>0</v>
      </c>
      <c r="T170" s="131">
        <f>Seniori!T120</f>
        <v>0</v>
      </c>
      <c r="U170" s="131">
        <f>Seniori!U120</f>
        <v>0</v>
      </c>
      <c r="V170" s="131">
        <f>Seniori!V120</f>
        <v>0</v>
      </c>
      <c r="W170" s="131">
        <f>Seniori!W120</f>
        <v>0</v>
      </c>
      <c r="X170" s="131">
        <f>Seniori!X120</f>
        <v>0</v>
      </c>
      <c r="Y170" s="131">
        <f>Seniori!Y120</f>
        <v>0</v>
      </c>
      <c r="Z170" s="131">
        <f>Seniori!Z120</f>
        <v>0</v>
      </c>
      <c r="AA170" s="131">
        <f>Seniori!AA120</f>
        <v>0</v>
      </c>
      <c r="AB170" s="131">
        <f>Seniori!AB120</f>
        <v>0</v>
      </c>
      <c r="AC170" s="131">
        <f>Seniori!AC120</f>
        <v>0</v>
      </c>
      <c r="AD170" s="131">
        <f>Seniori!AD120</f>
        <v>0</v>
      </c>
      <c r="AE170" s="131">
        <f>Seniori!AE120</f>
        <v>0</v>
      </c>
      <c r="AF170" s="131">
        <f>Seniori!AF120</f>
        <v>0</v>
      </c>
      <c r="AG170" s="131">
        <f>Seniori!AG120</f>
        <v>0</v>
      </c>
      <c r="AH170" s="131">
        <f>Seniori!AH120</f>
        <v>0</v>
      </c>
      <c r="AI170" s="131" t="str">
        <f>Seniori!AI120</f>
        <v>x</v>
      </c>
      <c r="AJ170" s="131">
        <f>Seniori!AJ120</f>
        <v>0</v>
      </c>
      <c r="AK170" s="131" t="str">
        <f>Seniori!AK120</f>
        <v>x</v>
      </c>
      <c r="AL170" s="131">
        <f>Seniori!AL120</f>
        <v>0</v>
      </c>
      <c r="AM170" s="131">
        <f>Seniori!AM120</f>
        <v>0</v>
      </c>
      <c r="AN170" s="131">
        <f>Seniori!AN120</f>
        <v>0</v>
      </c>
      <c r="AO170" s="131">
        <f>Seniori!AO120</f>
        <v>0</v>
      </c>
      <c r="AP170" s="131">
        <f>Seniori!AP120</f>
        <v>0</v>
      </c>
      <c r="AQ170" s="131">
        <f>Seniori!AQ120</f>
        <v>0</v>
      </c>
      <c r="AR170" s="131">
        <f>Seniori!AR120</f>
        <v>0</v>
      </c>
      <c r="AS170" s="131">
        <f>Seniori!AS120</f>
        <v>0</v>
      </c>
      <c r="AT170" s="131">
        <f>Seniori!AT120</f>
        <v>0</v>
      </c>
      <c r="AU170" s="131">
        <f>Seniori!AU120</f>
        <v>0</v>
      </c>
      <c r="AV170" s="131">
        <f>Seniori!AV120</f>
        <v>0</v>
      </c>
      <c r="AW170" s="131">
        <f>Seniori!AW120</f>
        <v>0</v>
      </c>
      <c r="AX170" s="131">
        <f>Seniori!AX120</f>
        <v>0</v>
      </c>
      <c r="AY170" s="131">
        <f>Seniori!AY120</f>
        <v>0</v>
      </c>
      <c r="AZ170" s="131">
        <f>Seniori!AZ120</f>
        <v>0</v>
      </c>
      <c r="BA170" s="131">
        <f>Seniori!BA120</f>
        <v>0</v>
      </c>
      <c r="BB170" s="131">
        <f>Seniori!BB120</f>
        <v>0</v>
      </c>
      <c r="BC170" s="131">
        <f>Seniori!BC120</f>
        <v>0</v>
      </c>
      <c r="BD170" s="131">
        <f>Seniori!BD120</f>
        <v>0</v>
      </c>
      <c r="BE170" s="131">
        <f>Seniori!BE120</f>
        <v>0</v>
      </c>
      <c r="BF170" s="131">
        <f>Seniori!BF120</f>
        <v>0</v>
      </c>
      <c r="BG170" s="131">
        <f>Seniori!BG120</f>
        <v>0</v>
      </c>
      <c r="BH170" s="131">
        <f>Seniori!BH120</f>
        <v>0</v>
      </c>
      <c r="BI170" s="131">
        <f>Seniori!BI120</f>
        <v>0</v>
      </c>
      <c r="BJ170" s="131">
        <f>Seniori!BJ120</f>
        <v>0</v>
      </c>
      <c r="BK170" s="131">
        <f>Seniori!BK120</f>
        <v>0</v>
      </c>
      <c r="BL170" s="131">
        <f>Seniori!BL120</f>
        <v>0</v>
      </c>
      <c r="BM170" s="131">
        <f>Seniori!BM120</f>
        <v>0</v>
      </c>
      <c r="BN170" s="131">
        <f>Seniori!BN120</f>
        <v>0</v>
      </c>
      <c r="BO170" s="131">
        <f>Seniori!BO120</f>
        <v>0</v>
      </c>
      <c r="BP170" s="131">
        <f>Seniori!BP120</f>
        <v>0</v>
      </c>
      <c r="BQ170" s="131">
        <f>Seniori!BQ120</f>
        <v>0</v>
      </c>
      <c r="BR170" s="131">
        <f>Seniori!BR120</f>
        <v>0</v>
      </c>
      <c r="BS170" s="131">
        <f>Seniori!BS120</f>
        <v>0</v>
      </c>
      <c r="BT170" s="131">
        <f>Seniori!BT120</f>
        <v>0</v>
      </c>
      <c r="BU170" s="131">
        <f>Seniori!BU120</f>
        <v>0</v>
      </c>
      <c r="BV170" s="131">
        <f>Seniori!BV120</f>
        <v>0</v>
      </c>
      <c r="BW170" s="131">
        <f>Seniori!BW120</f>
        <v>0</v>
      </c>
      <c r="BX170" s="131">
        <f>Seniori!BX120</f>
        <v>0</v>
      </c>
      <c r="BY170" s="131">
        <f>Seniori!BY120</f>
        <v>0</v>
      </c>
      <c r="BZ170" s="131">
        <f>Seniori!BZ120</f>
        <v>0</v>
      </c>
      <c r="CA170" s="131">
        <f>Seniori!CA120</f>
        <v>0</v>
      </c>
      <c r="CB170" s="131">
        <f>Seniori!CB120</f>
        <v>0</v>
      </c>
      <c r="CC170" s="131">
        <f>Seniori!CC120</f>
        <v>0</v>
      </c>
      <c r="CD170" s="131">
        <f>Seniori!CD120</f>
        <v>0</v>
      </c>
      <c r="CE170" s="131">
        <f>Seniori!CE120</f>
        <v>0</v>
      </c>
      <c r="CF170" s="131">
        <f>Seniori!CF120</f>
        <v>0</v>
      </c>
      <c r="CG170" s="131">
        <f>Seniori!CG120</f>
        <v>0</v>
      </c>
      <c r="CH170" s="131">
        <f>Seniori!CH120</f>
        <v>0</v>
      </c>
      <c r="CI170" s="131">
        <f>Seniori!CI120</f>
        <v>0</v>
      </c>
      <c r="CJ170" s="131">
        <f>Seniori!CJ120</f>
        <v>0</v>
      </c>
      <c r="CK170" s="131">
        <f>Seniori!CK120</f>
        <v>0</v>
      </c>
      <c r="CL170" s="131">
        <f>Seniori!CL120</f>
        <v>0</v>
      </c>
      <c r="CM170" s="131">
        <f>Seniori!CM120</f>
        <v>0</v>
      </c>
      <c r="CN170" s="131">
        <f>Seniori!CN120</f>
        <v>0</v>
      </c>
      <c r="CO170" s="131">
        <f>Seniori!CO120</f>
        <v>0</v>
      </c>
      <c r="CP170" s="131">
        <f>Seniori!CP120</f>
        <v>0</v>
      </c>
      <c r="CQ170" s="131">
        <f>Seniori!CQ120</f>
        <v>0</v>
      </c>
      <c r="CR170" s="131">
        <f>Seniori!CR120</f>
        <v>0</v>
      </c>
      <c r="CS170" s="131">
        <f>Seniori!CS120</f>
        <v>0</v>
      </c>
      <c r="CT170" s="131">
        <f>Seniori!CT120</f>
        <v>0</v>
      </c>
      <c r="CU170" s="131">
        <f>Seniori!CU120</f>
        <v>0</v>
      </c>
      <c r="CV170" s="131">
        <f>Seniori!CV120</f>
        <v>0</v>
      </c>
      <c r="CW170" s="131">
        <f>Seniori!CW120</f>
        <v>0</v>
      </c>
      <c r="CX170" s="131">
        <f>Seniori!CX120</f>
        <v>0</v>
      </c>
      <c r="CY170" s="131">
        <f>Seniori!CY120</f>
        <v>0</v>
      </c>
      <c r="CZ170" s="131">
        <f>Seniori!CZ120</f>
        <v>0</v>
      </c>
      <c r="DA170" s="131">
        <f>Seniori!DA120</f>
        <v>0</v>
      </c>
      <c r="DB170" s="131">
        <f>Seniori!DB120</f>
        <v>0</v>
      </c>
      <c r="DC170" s="131">
        <f>Seniori!DC120</f>
        <v>0</v>
      </c>
      <c r="DD170" s="131">
        <f>Seniori!DD120</f>
        <v>0</v>
      </c>
      <c r="DE170" s="131">
        <f>Seniori!DE120</f>
        <v>0</v>
      </c>
      <c r="DF170" s="131">
        <f>Seniori!DF120</f>
        <v>0</v>
      </c>
      <c r="DG170" s="131">
        <f>Seniori!DG120</f>
        <v>0</v>
      </c>
      <c r="DH170" s="131">
        <f>Seniori!DH120</f>
        <v>0</v>
      </c>
      <c r="DI170" s="131">
        <f>Seniori!DI120</f>
        <v>0</v>
      </c>
      <c r="DJ170" s="131">
        <f>Seniori!DJ120</f>
        <v>0</v>
      </c>
      <c r="DK170" s="131">
        <f>Seniori!DK120</f>
        <v>0</v>
      </c>
      <c r="DL170" s="131">
        <f>Seniori!DL120</f>
        <v>0</v>
      </c>
      <c r="DM170" s="131">
        <f>Seniori!DM120</f>
        <v>0</v>
      </c>
      <c r="DN170" s="131">
        <f>Seniori!DN120</f>
        <v>0</v>
      </c>
      <c r="DO170" s="131">
        <f>Seniori!DO120</f>
        <v>0</v>
      </c>
      <c r="DP170" s="131">
        <f>Seniori!DP120</f>
        <v>0</v>
      </c>
      <c r="DQ170" s="131">
        <f>Seniori!DQ120</f>
        <v>0</v>
      </c>
      <c r="DR170" s="131">
        <f>Seniori!DR120</f>
        <v>0</v>
      </c>
      <c r="DS170" s="131">
        <f>Seniori!DS120</f>
        <v>0</v>
      </c>
      <c r="DT170" s="131">
        <f>Seniori!DT120</f>
        <v>0</v>
      </c>
      <c r="DU170" s="131">
        <f>Seniori!DU120</f>
        <v>0</v>
      </c>
      <c r="DV170" s="131">
        <f>Seniori!DV120</f>
        <v>0</v>
      </c>
      <c r="DW170" s="131">
        <f>Seniori!DW120</f>
        <v>0</v>
      </c>
      <c r="DX170" s="131">
        <f>Seniori!DX120</f>
        <v>0</v>
      </c>
      <c r="DY170" s="131">
        <f>Seniori!DY120</f>
        <v>0</v>
      </c>
      <c r="DZ170" s="131">
        <f>Seniori!DZ120</f>
        <v>0</v>
      </c>
      <c r="EA170" s="131">
        <f>Seniori!EA120</f>
        <v>0</v>
      </c>
      <c r="EB170" s="131">
        <f>Seniori!EB120</f>
        <v>0</v>
      </c>
      <c r="EC170" s="131">
        <f>Seniori!EC120</f>
        <v>0</v>
      </c>
      <c r="ED170" s="131">
        <f>Seniori!ED120</f>
        <v>0</v>
      </c>
      <c r="EE170" s="131">
        <f>Seniori!EE120</f>
        <v>0</v>
      </c>
      <c r="EF170" s="131">
        <f>Seniori!EF120</f>
        <v>0</v>
      </c>
      <c r="EG170" s="131">
        <f>Seniori!EG120</f>
        <v>0</v>
      </c>
      <c r="EH170" s="131">
        <f>Seniori!EH120</f>
        <v>0</v>
      </c>
      <c r="EI170" s="131">
        <f>Seniori!EI120</f>
        <v>0</v>
      </c>
      <c r="EJ170" s="131">
        <f>Seniori!EJ120</f>
        <v>0</v>
      </c>
      <c r="EK170" s="131">
        <f>Seniori!EK120</f>
        <v>0</v>
      </c>
      <c r="EL170" s="131">
        <f>Seniori!EL120</f>
        <v>0</v>
      </c>
      <c r="EM170" s="131">
        <f>Seniori!EM120</f>
        <v>0</v>
      </c>
      <c r="EN170" s="131">
        <f>Seniori!EN120</f>
        <v>0</v>
      </c>
      <c r="EO170" s="131">
        <f>Seniori!EO120</f>
        <v>0</v>
      </c>
      <c r="EP170" s="131">
        <f>Seniori!EP120</f>
        <v>0</v>
      </c>
      <c r="EQ170" s="131">
        <f>Seniori!EQ120</f>
        <v>0</v>
      </c>
      <c r="ER170" s="131">
        <f>Seniori!ER120</f>
        <v>0</v>
      </c>
      <c r="ES170" s="131">
        <f>Seniori!ES120</f>
        <v>0</v>
      </c>
      <c r="ET170" s="131">
        <f>Seniori!ET120</f>
        <v>0</v>
      </c>
      <c r="EU170" s="131">
        <f>Seniori!EU120</f>
        <v>0</v>
      </c>
      <c r="EV170" s="131">
        <f>Seniori!EV120</f>
        <v>0</v>
      </c>
      <c r="EW170" s="131">
        <f>Seniori!EW120</f>
        <v>0</v>
      </c>
      <c r="EX170" s="131">
        <f>Seniori!EX120</f>
        <v>0</v>
      </c>
      <c r="EY170" s="131">
        <f>Seniori!EY120</f>
        <v>0</v>
      </c>
      <c r="EZ170" s="131">
        <f>Seniori!EZ120</f>
        <v>0</v>
      </c>
      <c r="FA170" s="131">
        <f>Seniori!FA120</f>
        <v>0</v>
      </c>
      <c r="FB170" s="131">
        <f>Seniori!FB120</f>
        <v>0</v>
      </c>
      <c r="FC170" s="131">
        <f>Seniori!FC120</f>
        <v>0</v>
      </c>
      <c r="FD170" s="131">
        <f>Seniori!FD120</f>
        <v>0</v>
      </c>
      <c r="FE170" s="131">
        <f>Seniori!FE120</f>
        <v>0</v>
      </c>
      <c r="FF170" s="131">
        <f>Seniori!FF120</f>
        <v>0</v>
      </c>
      <c r="FG170" s="131">
        <f>Seniori!FG120</f>
        <v>0</v>
      </c>
      <c r="FH170" s="131">
        <f>Seniori!FH120</f>
        <v>0</v>
      </c>
      <c r="FI170" s="131">
        <f>Seniori!FI120</f>
        <v>0</v>
      </c>
      <c r="FJ170" s="131">
        <f>Seniori!FJ120</f>
        <v>0</v>
      </c>
      <c r="FK170" s="131">
        <f>Seniori!FK120</f>
        <v>0</v>
      </c>
      <c r="FL170" s="131">
        <f>Seniori!FL120</f>
        <v>0</v>
      </c>
      <c r="FM170" s="131">
        <f>Seniori!FM120</f>
        <v>0</v>
      </c>
      <c r="FN170" s="131">
        <f>Seniori!FN120</f>
        <v>0</v>
      </c>
      <c r="FO170" s="131">
        <f>Seniori!FO120</f>
        <v>0</v>
      </c>
      <c r="FP170" s="131">
        <f>Seniori!FP120</f>
        <v>0</v>
      </c>
      <c r="FQ170" s="131">
        <f>Seniori!FQ120</f>
        <v>0</v>
      </c>
      <c r="FR170" s="131">
        <f>Seniori!FR120</f>
        <v>0</v>
      </c>
      <c r="FS170" s="131">
        <f>Seniori!FS120</f>
        <v>0</v>
      </c>
      <c r="FT170" s="131">
        <f>Seniori!FT120</f>
        <v>0</v>
      </c>
      <c r="FU170" s="131">
        <f>Seniori!FU120</f>
        <v>0</v>
      </c>
      <c r="FV170" s="131">
        <f>Seniori!FV120</f>
        <v>0</v>
      </c>
      <c r="FW170" s="131">
        <f>Seniori!FW120</f>
        <v>0</v>
      </c>
      <c r="FX170" s="131">
        <f>Seniori!FX120</f>
        <v>0</v>
      </c>
      <c r="FY170" s="131">
        <f>Seniori!FY120</f>
        <v>0</v>
      </c>
      <c r="FZ170" s="131">
        <f>Seniori!FZ120</f>
        <v>0</v>
      </c>
      <c r="GA170" s="131">
        <f>Seniori!GA120</f>
        <v>0</v>
      </c>
      <c r="GB170" s="131">
        <f>Seniori!GB120</f>
        <v>0</v>
      </c>
      <c r="GC170" s="131">
        <f>Seniori!GC120</f>
        <v>0</v>
      </c>
      <c r="GD170" s="131">
        <f>Seniori!GD120</f>
        <v>0</v>
      </c>
      <c r="GE170" s="131">
        <f>Seniori!GE120</f>
        <v>0</v>
      </c>
      <c r="GF170" s="131">
        <f>Seniori!GF120</f>
        <v>0</v>
      </c>
      <c r="GG170" s="131">
        <f>Seniori!GG120</f>
        <v>0</v>
      </c>
      <c r="GH170" s="131">
        <f>Seniori!GH120</f>
        <v>0</v>
      </c>
      <c r="GI170" s="131">
        <f>Seniori!GI120</f>
        <v>0</v>
      </c>
      <c r="GJ170" s="131">
        <f>Seniori!GJ120</f>
        <v>0</v>
      </c>
      <c r="GK170" s="131">
        <f>Seniori!GK120</f>
        <v>0</v>
      </c>
      <c r="GL170" s="131">
        <f>Seniori!GL120</f>
        <v>0</v>
      </c>
      <c r="GM170" s="131">
        <f>Seniori!GM120</f>
        <v>0</v>
      </c>
      <c r="GN170" s="131">
        <f>Seniori!GN120</f>
        <v>0</v>
      </c>
      <c r="GO170" s="131">
        <f>Seniori!GO120</f>
        <v>0</v>
      </c>
      <c r="GP170" s="131">
        <f>Seniori!GP120</f>
        <v>0</v>
      </c>
      <c r="GQ170" s="131">
        <f>Seniori!GQ120</f>
        <v>0</v>
      </c>
      <c r="GR170" s="131">
        <f>Seniori!GR120</f>
        <v>0</v>
      </c>
      <c r="GS170" s="131">
        <f>Seniori!GS120</f>
        <v>0</v>
      </c>
      <c r="GT170" s="131">
        <f>Seniori!GT120</f>
        <v>0</v>
      </c>
      <c r="GU170" s="131">
        <f>Seniori!GU120</f>
        <v>0</v>
      </c>
      <c r="GV170" s="131">
        <f>Seniori!GV120</f>
        <v>0</v>
      </c>
      <c r="GW170" s="131">
        <f>Seniori!GW120</f>
        <v>0</v>
      </c>
      <c r="GX170" s="131">
        <f>Seniori!GX120</f>
        <v>0</v>
      </c>
      <c r="GY170" s="131">
        <f>Seniori!GY120</f>
        <v>0</v>
      </c>
      <c r="GZ170" s="131">
        <f>Seniori!GZ120</f>
        <v>0</v>
      </c>
      <c r="HA170" s="131">
        <f>Seniori!HA120</f>
        <v>0</v>
      </c>
      <c r="HB170" s="131">
        <f>Seniori!HB120</f>
        <v>0</v>
      </c>
      <c r="HC170" s="131">
        <f>Seniori!HC120</f>
        <v>0</v>
      </c>
      <c r="HD170" s="131">
        <f>Seniori!HD120</f>
        <v>0</v>
      </c>
      <c r="HE170" s="131">
        <f>Seniori!HE120</f>
        <v>0</v>
      </c>
      <c r="HF170" s="131">
        <f>Seniori!HF120</f>
        <v>0</v>
      </c>
      <c r="HG170" s="131">
        <f>Seniori!HG120</f>
        <v>0</v>
      </c>
      <c r="HH170" s="131">
        <f>Seniori!HH120</f>
        <v>0</v>
      </c>
      <c r="HI170" s="131">
        <f>Seniori!HI120</f>
        <v>0</v>
      </c>
      <c r="HJ170" s="131">
        <f>Seniori!HJ120</f>
        <v>0</v>
      </c>
      <c r="HK170" s="131">
        <f>Seniori!HK120</f>
        <v>0</v>
      </c>
      <c r="HL170" s="131">
        <f>Seniori!HL120</f>
        <v>0</v>
      </c>
      <c r="HM170" s="131">
        <f>Seniori!HM120</f>
        <v>0</v>
      </c>
      <c r="HN170" s="131">
        <f>Seniori!HN120</f>
        <v>0</v>
      </c>
      <c r="HO170" s="131">
        <f>Seniori!HO120</f>
        <v>0</v>
      </c>
      <c r="HP170" s="131">
        <f>Seniori!HP120</f>
        <v>0</v>
      </c>
      <c r="HQ170" s="131">
        <f>Seniori!HQ120</f>
        <v>0</v>
      </c>
      <c r="HR170" s="131">
        <f>Seniori!HR120</f>
        <v>0</v>
      </c>
      <c r="HS170" s="131">
        <f>Seniori!HS120</f>
        <v>0</v>
      </c>
      <c r="HT170" s="131">
        <f>Seniori!HT120</f>
        <v>0</v>
      </c>
      <c r="HU170" s="131">
        <f>Seniori!HU120</f>
        <v>0</v>
      </c>
      <c r="HV170" s="131">
        <f>Seniori!HV120</f>
        <v>0</v>
      </c>
      <c r="HW170" s="131">
        <f>Seniori!HW120</f>
        <v>0</v>
      </c>
      <c r="HX170" s="131">
        <f>Seniori!HX120</f>
        <v>0</v>
      </c>
      <c r="HY170" s="131">
        <f>Seniori!HY120</f>
        <v>0</v>
      </c>
      <c r="HZ170" s="131">
        <f>Seniori!HZ120</f>
        <v>0</v>
      </c>
      <c r="IA170" s="131">
        <f>Seniori!IA120</f>
        <v>0</v>
      </c>
      <c r="IB170" s="131">
        <f>Seniori!IB120</f>
        <v>0</v>
      </c>
      <c r="IC170" s="131">
        <f>Seniori!IC120</f>
        <v>0</v>
      </c>
      <c r="ID170" s="131">
        <f>Seniori!ID120</f>
        <v>0</v>
      </c>
      <c r="IE170" s="131">
        <f>Seniori!IE120</f>
        <v>0</v>
      </c>
      <c r="IF170" s="131">
        <f>Seniori!IF120</f>
        <v>0</v>
      </c>
      <c r="IG170" s="131">
        <f>Seniori!IG120</f>
        <v>0</v>
      </c>
      <c r="IH170" s="131">
        <f>Seniori!IH120</f>
        <v>0</v>
      </c>
      <c r="II170" s="131">
        <f>Seniori!II120</f>
        <v>0</v>
      </c>
      <c r="IJ170" s="131">
        <f>Seniori!IJ120</f>
        <v>0</v>
      </c>
      <c r="IK170" s="131">
        <f>Seniori!IK120</f>
        <v>0</v>
      </c>
      <c r="IL170" s="131">
        <f>Seniori!IL120</f>
        <v>0</v>
      </c>
      <c r="IM170" s="131">
        <f>Seniori!IM120</f>
        <v>0</v>
      </c>
      <c r="IN170" s="131">
        <f>Seniori!IN120</f>
        <v>0</v>
      </c>
      <c r="IO170" s="131">
        <f>Seniori!IO120</f>
        <v>0</v>
      </c>
      <c r="IP170" s="131">
        <f>Seniori!IP120</f>
        <v>0</v>
      </c>
      <c r="IQ170" s="131">
        <f>Seniori!IQ120</f>
        <v>0</v>
      </c>
      <c r="IR170" s="131">
        <f>Seniori!IR120</f>
        <v>0</v>
      </c>
      <c r="IS170" s="131">
        <f>Seniori!IS120</f>
        <v>0</v>
      </c>
      <c r="IT170" s="131">
        <f>Seniori!IT120</f>
        <v>0</v>
      </c>
      <c r="IU170" s="131">
        <f>Seniori!IU120</f>
        <v>0</v>
      </c>
      <c r="IV170" s="131">
        <f>Seniori!IV120</f>
        <v>0</v>
      </c>
      <c r="IW170" s="131">
        <f>Seniori!IW120</f>
        <v>0</v>
      </c>
      <c r="IX170" s="131">
        <f>Seniori!IX120</f>
        <v>0</v>
      </c>
      <c r="IY170" s="131">
        <f>Seniori!IY120</f>
        <v>0</v>
      </c>
      <c r="IZ170" s="131">
        <f>Seniori!IZ120</f>
        <v>0</v>
      </c>
      <c r="JA170" s="131">
        <f>Seniori!JA120</f>
        <v>0</v>
      </c>
      <c r="JB170" s="131">
        <f>Seniori!JB120</f>
        <v>0</v>
      </c>
      <c r="JC170" s="131">
        <f>Seniori!JC120</f>
        <v>0</v>
      </c>
      <c r="JD170" s="131">
        <f>Seniori!JD120</f>
        <v>0</v>
      </c>
      <c r="JE170" s="131">
        <f>Seniori!JE120</f>
        <v>0</v>
      </c>
      <c r="JF170" s="131">
        <f>Seniori!JF120</f>
        <v>0</v>
      </c>
      <c r="JG170" s="131">
        <f>Seniori!JG120</f>
        <v>0</v>
      </c>
      <c r="JH170" s="131">
        <f>Seniori!JH120</f>
        <v>0</v>
      </c>
      <c r="JI170" s="131">
        <f>Seniori!JI120</f>
        <v>0</v>
      </c>
      <c r="JJ170" s="131">
        <f>Seniori!JJ120</f>
        <v>0</v>
      </c>
      <c r="JK170" s="131">
        <f>Seniori!JK120</f>
        <v>0</v>
      </c>
      <c r="JL170" s="131">
        <f>Seniori!JL120</f>
        <v>0</v>
      </c>
      <c r="JM170" s="131">
        <f>Seniori!JM120</f>
        <v>0</v>
      </c>
      <c r="JN170" s="131">
        <f>Seniori!JN120</f>
        <v>0</v>
      </c>
      <c r="JO170" s="131">
        <f>Seniori!JO120</f>
        <v>0</v>
      </c>
      <c r="JP170" s="131">
        <f>Seniori!JP120</f>
        <v>0</v>
      </c>
      <c r="JQ170" s="131">
        <f>Seniori!JQ120</f>
        <v>0</v>
      </c>
      <c r="JR170" s="131">
        <f>Seniori!JR120</f>
        <v>0</v>
      </c>
      <c r="JS170" s="131">
        <f>Seniori!JS120</f>
        <v>0</v>
      </c>
      <c r="JT170" s="131">
        <f>Seniori!JT120</f>
        <v>0</v>
      </c>
      <c r="JU170" s="131">
        <f>Seniori!JU120</f>
        <v>0</v>
      </c>
      <c r="JV170" s="131">
        <f>Seniori!JV120</f>
        <v>0</v>
      </c>
      <c r="JW170" s="131">
        <f>Seniori!JW120</f>
        <v>0</v>
      </c>
      <c r="JX170" s="131">
        <f>Seniori!JX120</f>
        <v>0</v>
      </c>
      <c r="JY170" s="131">
        <f>Seniori!JY120</f>
        <v>0</v>
      </c>
      <c r="JZ170" s="131">
        <f>Seniori!JZ120</f>
        <v>0</v>
      </c>
      <c r="KA170" s="131">
        <f>Seniori!KA120</f>
        <v>0</v>
      </c>
      <c r="KB170" s="131">
        <f>Seniori!KB120</f>
        <v>0</v>
      </c>
      <c r="KC170" s="131">
        <f>Seniori!KC120</f>
        <v>0</v>
      </c>
      <c r="KD170" s="131">
        <f>Seniori!KD120</f>
        <v>0</v>
      </c>
      <c r="KE170" s="131">
        <f>Seniori!KE120</f>
        <v>0</v>
      </c>
      <c r="KF170" s="131">
        <f>Seniori!KF120</f>
        <v>0</v>
      </c>
      <c r="KG170" s="131">
        <f>Seniori!KG120</f>
        <v>0</v>
      </c>
      <c r="KH170" s="131">
        <f>Seniori!KH120</f>
        <v>0</v>
      </c>
      <c r="KI170" s="131">
        <f>Seniori!KI120</f>
        <v>0</v>
      </c>
      <c r="KJ170" s="131">
        <f>Seniori!KJ120</f>
        <v>0</v>
      </c>
      <c r="KK170" s="131">
        <f>Seniori!KK120</f>
        <v>0</v>
      </c>
      <c r="KL170" s="131">
        <f>Seniori!KL120</f>
        <v>0</v>
      </c>
      <c r="KM170" s="131">
        <f>Seniori!KM120</f>
        <v>0</v>
      </c>
      <c r="KN170" s="131" t="str">
        <f>Seniori!KN120</f>
        <v>x</v>
      </c>
      <c r="KO170" s="131">
        <f>Seniori!KO120</f>
        <v>0</v>
      </c>
      <c r="KP170" s="131" t="str">
        <f>Seniori!KP120</f>
        <v>x</v>
      </c>
      <c r="KQ170" s="131">
        <f>Seniori!KQ120</f>
        <v>0</v>
      </c>
      <c r="KR170" s="131">
        <f>Seniori!KR120</f>
        <v>0</v>
      </c>
      <c r="KS170" s="131">
        <f>Seniori!KS120</f>
        <v>0</v>
      </c>
      <c r="KT170" s="131">
        <f>Seniori!KT120</f>
        <v>0</v>
      </c>
      <c r="KU170" s="131" t="str">
        <f>Seniori!KU120</f>
        <v>x</v>
      </c>
      <c r="KV170" s="131">
        <f>Seniori!KV120</f>
        <v>0</v>
      </c>
      <c r="KW170" s="131" t="str">
        <f>Seniori!KW120</f>
        <v>x</v>
      </c>
      <c r="KX170" s="131">
        <f>Seniori!KX120</f>
        <v>0</v>
      </c>
      <c r="KY170" s="131">
        <f>Seniori!KY120</f>
        <v>0</v>
      </c>
      <c r="KZ170" s="131">
        <f>Seniori!KZ120</f>
        <v>0</v>
      </c>
      <c r="LA170" s="131">
        <f>Seniori!LA120</f>
        <v>0</v>
      </c>
      <c r="LB170" s="131">
        <f>Seniori!LB120</f>
        <v>0</v>
      </c>
      <c r="LC170" s="131">
        <f>Seniori!LC120</f>
        <v>0</v>
      </c>
      <c r="LD170" s="131">
        <f>Seniori!LD120</f>
        <v>0</v>
      </c>
      <c r="LE170" s="131">
        <f>Seniori!LE120</f>
        <v>0</v>
      </c>
      <c r="LF170" s="131">
        <f>Seniori!LF120</f>
        <v>0</v>
      </c>
      <c r="LG170" s="131">
        <f>Seniori!LG120</f>
        <v>0</v>
      </c>
      <c r="LH170" s="131">
        <f>Seniori!LH120</f>
        <v>0</v>
      </c>
      <c r="LI170" s="131">
        <f>Seniori!LI120</f>
        <v>0</v>
      </c>
      <c r="LJ170" s="131">
        <f>Seniori!LJ120</f>
        <v>0</v>
      </c>
      <c r="LK170" s="131">
        <f>Seniori!LK120</f>
        <v>0</v>
      </c>
      <c r="LL170" s="131">
        <f>Seniori!LL120</f>
        <v>0</v>
      </c>
      <c r="LM170" s="131">
        <f>Seniori!LM120</f>
        <v>0</v>
      </c>
      <c r="LN170" s="131">
        <f>Seniori!LN120</f>
        <v>0</v>
      </c>
      <c r="LO170" s="131">
        <f>Seniori!LO120</f>
        <v>0</v>
      </c>
      <c r="LP170" s="131">
        <f>Seniori!LP120</f>
        <v>0</v>
      </c>
      <c r="LQ170" s="131">
        <f>Seniori!LQ120</f>
        <v>0</v>
      </c>
      <c r="LR170" s="131">
        <f>Seniori!LR120</f>
        <v>0</v>
      </c>
      <c r="LS170" s="131">
        <f>Seniori!LS120</f>
        <v>0</v>
      </c>
      <c r="LT170" s="131">
        <f>Seniori!LT120</f>
        <v>0</v>
      </c>
      <c r="LU170" s="131">
        <f>Seniori!LU120</f>
        <v>0</v>
      </c>
      <c r="LV170" s="131">
        <f>Seniori!LV120</f>
        <v>0</v>
      </c>
      <c r="LW170" s="131">
        <f>Seniori!LW120</f>
        <v>0</v>
      </c>
      <c r="LX170" s="131">
        <f>Seniori!LX120</f>
        <v>0</v>
      </c>
      <c r="LY170" s="131">
        <f>Seniori!LY120</f>
        <v>0</v>
      </c>
      <c r="LZ170" s="131">
        <f>Seniori!LZ120</f>
        <v>0</v>
      </c>
      <c r="MA170" s="131">
        <f>Seniori!MA120</f>
        <v>0</v>
      </c>
      <c r="MB170" s="131">
        <f>Seniori!MB120</f>
        <v>0</v>
      </c>
      <c r="MC170" s="131">
        <f>Seniori!MC120</f>
        <v>0</v>
      </c>
      <c r="MD170" s="131">
        <f>Seniori!MD120</f>
        <v>0</v>
      </c>
      <c r="ME170" s="131">
        <f>Seniori!ME120</f>
        <v>0</v>
      </c>
    </row>
    <row r="171" spans="1:343" s="1" customFormat="1" ht="18" customHeight="1" x14ac:dyDescent="0.2">
      <c r="A171" s="12">
        <v>142</v>
      </c>
      <c r="B171" s="11" t="s">
        <v>176</v>
      </c>
      <c r="C171" s="1">
        <v>9149</v>
      </c>
      <c r="D171" s="1">
        <v>2011</v>
      </c>
      <c r="E171" s="4" t="s">
        <v>175</v>
      </c>
      <c r="F171" s="1">
        <v>8182</v>
      </c>
      <c r="G171" s="9" t="s">
        <v>220</v>
      </c>
      <c r="H171" t="s">
        <v>177</v>
      </c>
      <c r="I171" s="1">
        <f t="shared" si="11"/>
        <v>0</v>
      </c>
      <c r="J171" s="12">
        <f>Tabuľka3[[#This Row],[Stĺpec9]]</f>
        <v>0</v>
      </c>
      <c r="K171" s="131">
        <f>Juniori!K50</f>
        <v>0</v>
      </c>
      <c r="L171" s="131">
        <f>Juniori!L50</f>
        <v>0</v>
      </c>
      <c r="M171" s="131">
        <f>Juniori!M50</f>
        <v>0</v>
      </c>
      <c r="N171" s="131">
        <f>Juniori!N50</f>
        <v>0</v>
      </c>
      <c r="O171" s="131">
        <f>Juniori!O50</f>
        <v>0</v>
      </c>
      <c r="P171" s="131">
        <f>Juniori!P50</f>
        <v>0</v>
      </c>
      <c r="Q171" s="131">
        <f>Juniori!Q50</f>
        <v>0</v>
      </c>
      <c r="R171" s="131">
        <f>Juniori!R50</f>
        <v>0</v>
      </c>
      <c r="S171" s="131">
        <f>Juniori!S50</f>
        <v>0</v>
      </c>
      <c r="T171" s="131">
        <f>Juniori!T50</f>
        <v>0</v>
      </c>
      <c r="U171" s="131">
        <f>Juniori!U50</f>
        <v>0</v>
      </c>
      <c r="V171" s="131">
        <f>Juniori!V50</f>
        <v>0</v>
      </c>
      <c r="W171" s="131">
        <f>Juniori!W50</f>
        <v>0</v>
      </c>
      <c r="X171" s="131">
        <f>Juniori!X50</f>
        <v>0</v>
      </c>
      <c r="Y171" s="131">
        <f>Juniori!Y50</f>
        <v>0</v>
      </c>
      <c r="Z171" s="131">
        <f>Juniori!Z50</f>
        <v>0</v>
      </c>
      <c r="AA171" s="131">
        <f>Juniori!AA50</f>
        <v>0</v>
      </c>
      <c r="AB171" s="131">
        <f>Juniori!AB50</f>
        <v>0</v>
      </c>
      <c r="AC171" s="131">
        <f>Juniori!AC50</f>
        <v>0</v>
      </c>
      <c r="AD171" s="131">
        <f>Juniori!AD50</f>
        <v>0</v>
      </c>
      <c r="AE171" s="131">
        <f>Juniori!AE50</f>
        <v>0</v>
      </c>
      <c r="AF171" s="131">
        <f>Juniori!AF50</f>
        <v>0</v>
      </c>
      <c r="AG171" s="131">
        <f>Juniori!AG50</f>
        <v>0</v>
      </c>
      <c r="AH171" s="131">
        <f>Juniori!AH50</f>
        <v>0</v>
      </c>
      <c r="AI171" s="131" t="str">
        <f>Juniori!AI50</f>
        <v>x</v>
      </c>
      <c r="AJ171" s="131">
        <f>Juniori!AJ50</f>
        <v>0</v>
      </c>
      <c r="AK171" s="131" t="str">
        <f>Juniori!AK50</f>
        <v>x</v>
      </c>
      <c r="AL171" s="131">
        <f>Juniori!AL50</f>
        <v>0</v>
      </c>
      <c r="AM171" s="131">
        <f>Juniori!AM50</f>
        <v>0</v>
      </c>
      <c r="AN171" s="131">
        <f>Juniori!AN50</f>
        <v>0</v>
      </c>
      <c r="AO171" s="131">
        <f>Juniori!AO50</f>
        <v>0</v>
      </c>
      <c r="AP171" s="131">
        <f>Juniori!AP50</f>
        <v>0</v>
      </c>
      <c r="AQ171" s="131">
        <f>Juniori!AQ50</f>
        <v>0</v>
      </c>
      <c r="AR171" s="131">
        <f>Juniori!AR50</f>
        <v>0</v>
      </c>
      <c r="AS171" s="131">
        <f>Juniori!AS50</f>
        <v>0</v>
      </c>
      <c r="AT171" s="131">
        <f>Juniori!AT50</f>
        <v>0</v>
      </c>
      <c r="AU171" s="131">
        <f>Juniori!AU50</f>
        <v>0</v>
      </c>
      <c r="AV171" s="131">
        <f>Juniori!AV50</f>
        <v>0</v>
      </c>
      <c r="AW171" s="131">
        <f>Juniori!AW50</f>
        <v>0</v>
      </c>
      <c r="AX171" s="131">
        <f>Juniori!AX50</f>
        <v>0</v>
      </c>
      <c r="AY171" s="131">
        <f>Juniori!AY50</f>
        <v>0</v>
      </c>
      <c r="AZ171" s="131">
        <f>Juniori!AZ50</f>
        <v>0</v>
      </c>
      <c r="BA171" s="131">
        <f>Juniori!BA50</f>
        <v>0</v>
      </c>
      <c r="BB171" s="131">
        <f>Juniori!BB50</f>
        <v>0</v>
      </c>
      <c r="BC171" s="131">
        <f>Juniori!BC50</f>
        <v>0</v>
      </c>
      <c r="BD171" s="131">
        <f>Juniori!BD50</f>
        <v>0</v>
      </c>
      <c r="BE171" s="131">
        <f>Juniori!BE50</f>
        <v>0</v>
      </c>
      <c r="BF171" s="131">
        <f>Juniori!BF50</f>
        <v>0</v>
      </c>
      <c r="BG171" s="131">
        <f>Juniori!BG50</f>
        <v>0</v>
      </c>
      <c r="BH171" s="131">
        <f>Juniori!BH50</f>
        <v>0</v>
      </c>
      <c r="BI171" s="131" t="str">
        <f>Juniori!BI50</f>
        <v>x</v>
      </c>
      <c r="BJ171" s="131">
        <f>Juniori!BJ50</f>
        <v>0</v>
      </c>
      <c r="BK171" s="131" t="str">
        <f>Juniori!BK50</f>
        <v>x</v>
      </c>
      <c r="BL171" s="131">
        <f>Juniori!BL50</f>
        <v>0</v>
      </c>
      <c r="BM171" s="131">
        <f>Juniori!BM50</f>
        <v>0</v>
      </c>
      <c r="BN171" s="131">
        <f>Juniori!BN50</f>
        <v>0</v>
      </c>
      <c r="BO171" s="131">
        <f>Juniori!BO50</f>
        <v>0</v>
      </c>
      <c r="BP171" s="131">
        <f>Juniori!BP50</f>
        <v>0</v>
      </c>
      <c r="BQ171" s="131">
        <f>Juniori!BQ50</f>
        <v>0</v>
      </c>
      <c r="BR171" s="131">
        <f>Juniori!BR50</f>
        <v>0</v>
      </c>
      <c r="BS171" s="131">
        <f>Juniori!BS50</f>
        <v>0</v>
      </c>
      <c r="BT171" s="131">
        <f>Juniori!BT50</f>
        <v>0</v>
      </c>
      <c r="BU171" s="131">
        <f>Juniori!BU50</f>
        <v>0</v>
      </c>
      <c r="BV171" s="131">
        <f>Juniori!BV50</f>
        <v>0</v>
      </c>
      <c r="BW171" s="131">
        <f>Juniori!BW50</f>
        <v>0</v>
      </c>
      <c r="BX171" s="131">
        <f>Juniori!BX50</f>
        <v>0</v>
      </c>
      <c r="BY171" s="131">
        <f>Juniori!BY50</f>
        <v>0</v>
      </c>
      <c r="BZ171" s="131">
        <f>Juniori!BZ50</f>
        <v>0</v>
      </c>
      <c r="CA171" s="131">
        <f>Juniori!CA50</f>
        <v>0</v>
      </c>
      <c r="CB171" s="131">
        <f>Juniori!CB50</f>
        <v>0</v>
      </c>
      <c r="CC171" s="131">
        <f>Juniori!CC50</f>
        <v>0</v>
      </c>
      <c r="CD171" s="131">
        <f>Juniori!CD50</f>
        <v>0</v>
      </c>
      <c r="CE171" s="131">
        <f>Juniori!CE50</f>
        <v>0</v>
      </c>
      <c r="CF171" s="131">
        <f>Juniori!CF50</f>
        <v>0</v>
      </c>
      <c r="CG171" s="131">
        <f>Juniori!CG50</f>
        <v>0</v>
      </c>
      <c r="CH171" s="131">
        <f>Juniori!CH50</f>
        <v>0</v>
      </c>
      <c r="CI171" s="131">
        <f>Juniori!CI50</f>
        <v>0</v>
      </c>
      <c r="CJ171" s="131">
        <f>Juniori!CJ50</f>
        <v>0</v>
      </c>
      <c r="CK171" s="131">
        <f>Juniori!CK50</f>
        <v>0</v>
      </c>
      <c r="CL171" s="131">
        <f>Juniori!CL50</f>
        <v>0</v>
      </c>
      <c r="CM171" s="131">
        <f>Juniori!CM50</f>
        <v>0</v>
      </c>
      <c r="CN171" s="131">
        <f>Juniori!CN50</f>
        <v>0</v>
      </c>
      <c r="CO171" s="131">
        <f>Juniori!CO50</f>
        <v>0</v>
      </c>
      <c r="CP171" s="131">
        <f>Juniori!CP50</f>
        <v>0</v>
      </c>
      <c r="CQ171" s="131">
        <f>Juniori!CQ50</f>
        <v>0</v>
      </c>
      <c r="CR171" s="131">
        <f>Juniori!CR50</f>
        <v>0</v>
      </c>
      <c r="CS171" s="131">
        <f>Juniori!CS50</f>
        <v>0</v>
      </c>
      <c r="CT171" s="131">
        <f>Juniori!CT50</f>
        <v>0</v>
      </c>
      <c r="CU171" s="131">
        <f>Juniori!CU50</f>
        <v>0</v>
      </c>
      <c r="CV171" s="131">
        <f>Juniori!CV50</f>
        <v>0</v>
      </c>
      <c r="CW171" s="131">
        <f>Juniori!CW50</f>
        <v>0</v>
      </c>
      <c r="CX171" s="131">
        <f>Juniori!CX50</f>
        <v>0</v>
      </c>
      <c r="CY171" s="131">
        <f>Juniori!CY50</f>
        <v>0</v>
      </c>
      <c r="CZ171" s="131">
        <f>Juniori!CZ50</f>
        <v>0</v>
      </c>
      <c r="DA171" s="131">
        <f>Juniori!DA50</f>
        <v>0</v>
      </c>
      <c r="DB171" s="131">
        <f>Juniori!DB50</f>
        <v>0</v>
      </c>
      <c r="DC171" s="131">
        <f>Juniori!DC50</f>
        <v>0</v>
      </c>
      <c r="DD171" s="131">
        <f>Juniori!DD50</f>
        <v>0</v>
      </c>
      <c r="DE171" s="131">
        <f>Juniori!DE50</f>
        <v>0</v>
      </c>
      <c r="DF171" s="131">
        <f>Juniori!DF50</f>
        <v>0</v>
      </c>
      <c r="DG171" s="131">
        <f>Juniori!DG50</f>
        <v>0</v>
      </c>
      <c r="DH171" s="131">
        <f>Juniori!DH50</f>
        <v>0</v>
      </c>
      <c r="DI171" s="131">
        <f>Juniori!DI50</f>
        <v>0</v>
      </c>
      <c r="DJ171" s="131">
        <f>Juniori!DJ50</f>
        <v>0</v>
      </c>
      <c r="DK171" s="131">
        <f>Juniori!DK50</f>
        <v>0</v>
      </c>
      <c r="DL171" s="131">
        <f>Juniori!DL50</f>
        <v>0</v>
      </c>
      <c r="DM171" s="131">
        <f>Juniori!DM50</f>
        <v>0</v>
      </c>
      <c r="DN171" s="131">
        <f>Juniori!DN50</f>
        <v>0</v>
      </c>
      <c r="DO171" s="131">
        <f>Juniori!DO50</f>
        <v>0</v>
      </c>
      <c r="DP171" s="131">
        <f>Juniori!DP50</f>
        <v>0</v>
      </c>
      <c r="DQ171" s="131">
        <f>Juniori!DQ50</f>
        <v>0</v>
      </c>
      <c r="DR171" s="131">
        <f>Juniori!DR50</f>
        <v>0</v>
      </c>
      <c r="DS171" s="131">
        <f>Juniori!DS50</f>
        <v>0</v>
      </c>
      <c r="DT171" s="131">
        <f>Juniori!DT50</f>
        <v>0</v>
      </c>
      <c r="DU171" s="131">
        <f>Juniori!DU50</f>
        <v>0</v>
      </c>
      <c r="DV171" s="131">
        <f>Juniori!DV50</f>
        <v>0</v>
      </c>
      <c r="DW171" s="131">
        <f>Juniori!DW50</f>
        <v>0</v>
      </c>
      <c r="DX171" s="131">
        <f>Juniori!DX50</f>
        <v>0</v>
      </c>
      <c r="DY171" s="131">
        <f>Juniori!DY50</f>
        <v>0</v>
      </c>
      <c r="DZ171" s="131">
        <f>Juniori!DZ50</f>
        <v>0</v>
      </c>
      <c r="EA171" s="131">
        <f>Juniori!EA50</f>
        <v>0</v>
      </c>
      <c r="EB171" s="131">
        <f>Juniori!EB50</f>
        <v>0</v>
      </c>
      <c r="EC171" s="131">
        <f>Juniori!EC50</f>
        <v>0</v>
      </c>
      <c r="ED171" s="131">
        <f>Juniori!ED50</f>
        <v>0</v>
      </c>
      <c r="EE171" s="131">
        <f>Juniori!EE50</f>
        <v>0</v>
      </c>
      <c r="EF171" s="131">
        <f>Juniori!EF50</f>
        <v>0</v>
      </c>
      <c r="EG171" s="131">
        <f>Juniori!EG50</f>
        <v>0</v>
      </c>
      <c r="EH171" s="131">
        <f>Juniori!EH50</f>
        <v>0</v>
      </c>
      <c r="EI171" s="131">
        <f>Juniori!EI50</f>
        <v>0</v>
      </c>
      <c r="EJ171" s="131">
        <f>Juniori!EJ50</f>
        <v>0</v>
      </c>
      <c r="EK171" s="131">
        <f>Juniori!EK50</f>
        <v>0</v>
      </c>
      <c r="EL171" s="131">
        <f>Juniori!EL50</f>
        <v>0</v>
      </c>
      <c r="EM171" s="131">
        <f>Juniori!EM50</f>
        <v>0</v>
      </c>
      <c r="EN171" s="131">
        <f>Juniori!EN50</f>
        <v>0</v>
      </c>
      <c r="EO171" s="131">
        <f>Juniori!EO50</f>
        <v>0</v>
      </c>
      <c r="EP171" s="131">
        <f>Juniori!EP50</f>
        <v>0</v>
      </c>
      <c r="EQ171" s="131">
        <f>Juniori!EQ50</f>
        <v>0</v>
      </c>
      <c r="ER171" s="131">
        <f>Juniori!ER50</f>
        <v>0</v>
      </c>
      <c r="ES171" s="131">
        <f>Juniori!ES50</f>
        <v>0</v>
      </c>
      <c r="ET171" s="131">
        <f>Juniori!ET50</f>
        <v>0</v>
      </c>
      <c r="EU171" s="131">
        <f>Juniori!EU50</f>
        <v>0</v>
      </c>
      <c r="EV171" s="131">
        <f>Juniori!EV50</f>
        <v>0</v>
      </c>
      <c r="EW171" s="131">
        <f>Juniori!EW50</f>
        <v>0</v>
      </c>
      <c r="EX171" s="131">
        <f>Juniori!EX50</f>
        <v>0</v>
      </c>
      <c r="EY171" s="131">
        <f>Juniori!EY50</f>
        <v>0</v>
      </c>
      <c r="EZ171" s="131">
        <f>Juniori!EZ50</f>
        <v>0</v>
      </c>
      <c r="FA171" s="131">
        <f>Juniori!FA50</f>
        <v>0</v>
      </c>
      <c r="FB171" s="131">
        <f>Juniori!FB50</f>
        <v>0</v>
      </c>
      <c r="FC171" s="131">
        <f>Juniori!FC50</f>
        <v>0</v>
      </c>
      <c r="FD171" s="131">
        <f>Juniori!FD50</f>
        <v>0</v>
      </c>
      <c r="FE171" s="131">
        <f>Juniori!FE50</f>
        <v>0</v>
      </c>
      <c r="FF171" s="131">
        <f>Juniori!FF50</f>
        <v>0</v>
      </c>
      <c r="FG171" s="131">
        <f>Juniori!FG50</f>
        <v>0</v>
      </c>
      <c r="FH171" s="131">
        <f>Juniori!FH50</f>
        <v>0</v>
      </c>
      <c r="FI171" s="131">
        <f>Juniori!FI50</f>
        <v>0</v>
      </c>
      <c r="FJ171" s="131">
        <f>Juniori!FJ50</f>
        <v>0</v>
      </c>
      <c r="FK171" s="131">
        <f>Juniori!FK50</f>
        <v>0</v>
      </c>
      <c r="FL171" s="131">
        <f>Juniori!FL50</f>
        <v>0</v>
      </c>
      <c r="FM171" s="131">
        <f>Juniori!FM50</f>
        <v>0</v>
      </c>
      <c r="FN171" s="131">
        <f>Juniori!FN50</f>
        <v>0</v>
      </c>
      <c r="FO171" s="131">
        <f>Juniori!FO50</f>
        <v>0</v>
      </c>
      <c r="FP171" s="131">
        <f>Juniori!FP50</f>
        <v>0</v>
      </c>
      <c r="FQ171" s="131">
        <f>Juniori!FQ50</f>
        <v>0</v>
      </c>
      <c r="FR171" s="131">
        <f>Juniori!FR50</f>
        <v>0</v>
      </c>
      <c r="FS171" s="131">
        <f>Juniori!FS50</f>
        <v>0</v>
      </c>
      <c r="FT171" s="131" t="str">
        <f>Juniori!FT50</f>
        <v>x</v>
      </c>
      <c r="FU171" s="131" t="str">
        <f>Juniori!FU50</f>
        <v>x</v>
      </c>
      <c r="FV171" s="131">
        <f>Juniori!FV50</f>
        <v>0</v>
      </c>
      <c r="FW171" s="131">
        <f>Juniori!FW50</f>
        <v>0</v>
      </c>
      <c r="FX171" s="131">
        <f>Juniori!FX50</f>
        <v>0</v>
      </c>
      <c r="FY171" s="131">
        <f>Juniori!FY50</f>
        <v>0</v>
      </c>
      <c r="FZ171" s="131">
        <f>Juniori!FZ50</f>
        <v>0</v>
      </c>
      <c r="GA171" s="131">
        <f>Juniori!GA50</f>
        <v>0</v>
      </c>
      <c r="GB171" s="131">
        <f>Juniori!GB50</f>
        <v>0</v>
      </c>
      <c r="GC171" s="131">
        <f>Juniori!GC50</f>
        <v>0</v>
      </c>
      <c r="GD171" s="131">
        <f>Juniori!GD50</f>
        <v>0</v>
      </c>
      <c r="GE171" s="131">
        <f>Juniori!GE50</f>
        <v>0</v>
      </c>
      <c r="GF171" s="131">
        <f>Juniori!GF50</f>
        <v>0</v>
      </c>
      <c r="GG171" s="131">
        <f>Juniori!GG50</f>
        <v>0</v>
      </c>
      <c r="GH171" s="131" t="str">
        <f>Juniori!GH50</f>
        <v>x</v>
      </c>
      <c r="GI171" s="131">
        <f>Juniori!GI50</f>
        <v>0</v>
      </c>
      <c r="GJ171" s="131">
        <f>Juniori!GJ50</f>
        <v>0</v>
      </c>
      <c r="GK171" s="131">
        <f>Juniori!GK50</f>
        <v>0</v>
      </c>
      <c r="GL171" s="131">
        <f>Juniori!GL50</f>
        <v>0</v>
      </c>
      <c r="GM171" s="131">
        <f>Juniori!GM50</f>
        <v>0</v>
      </c>
      <c r="GN171" s="131">
        <f>Juniori!GN50</f>
        <v>0</v>
      </c>
      <c r="GO171" s="131">
        <f>Juniori!GO50</f>
        <v>0</v>
      </c>
      <c r="GP171" s="131">
        <f>Juniori!GP50</f>
        <v>0</v>
      </c>
      <c r="GQ171" s="131">
        <f>Juniori!GQ50</f>
        <v>0</v>
      </c>
      <c r="GR171" s="131">
        <f>Juniori!GR50</f>
        <v>0</v>
      </c>
      <c r="GS171" s="131">
        <f>Juniori!GS50</f>
        <v>0</v>
      </c>
      <c r="GT171" s="131">
        <f>Juniori!GT50</f>
        <v>0</v>
      </c>
      <c r="GU171" s="131">
        <f>Juniori!GU50</f>
        <v>0</v>
      </c>
      <c r="GV171" s="131">
        <f>Juniori!GV50</f>
        <v>0</v>
      </c>
      <c r="GW171" s="131">
        <f>Juniori!GW50</f>
        <v>0</v>
      </c>
      <c r="GX171" s="131">
        <f>Juniori!GX50</f>
        <v>0</v>
      </c>
      <c r="GY171" s="131">
        <f>Juniori!GY50</f>
        <v>0</v>
      </c>
      <c r="GZ171" s="131">
        <f>Juniori!GZ50</f>
        <v>0</v>
      </c>
      <c r="HA171" s="131">
        <f>Juniori!HA50</f>
        <v>0</v>
      </c>
      <c r="HB171" s="131">
        <f>Juniori!HB50</f>
        <v>0</v>
      </c>
      <c r="HC171" s="131">
        <f>Juniori!HC50</f>
        <v>0</v>
      </c>
      <c r="HD171" s="131">
        <f>Juniori!HD50</f>
        <v>0</v>
      </c>
      <c r="HE171" s="131">
        <f>Juniori!HE50</f>
        <v>0</v>
      </c>
      <c r="HF171" s="131">
        <f>Juniori!HF50</f>
        <v>0</v>
      </c>
      <c r="HG171" s="131">
        <f>Juniori!HG50</f>
        <v>0</v>
      </c>
      <c r="HH171" s="131">
        <f>Juniori!HH50</f>
        <v>0</v>
      </c>
      <c r="HI171" s="131">
        <f>Juniori!HI50</f>
        <v>0</v>
      </c>
      <c r="HJ171" s="131">
        <f>Juniori!HJ50</f>
        <v>0</v>
      </c>
      <c r="HK171" s="131">
        <f>Juniori!HK50</f>
        <v>0</v>
      </c>
      <c r="HL171" s="131">
        <f>Juniori!HL50</f>
        <v>0</v>
      </c>
      <c r="HM171" s="131">
        <f>Juniori!HM50</f>
        <v>0</v>
      </c>
      <c r="HN171" s="131">
        <f>Juniori!HN50</f>
        <v>0</v>
      </c>
      <c r="HO171" s="131">
        <f>Juniori!HO50</f>
        <v>0</v>
      </c>
      <c r="HP171" s="131">
        <f>Juniori!HP50</f>
        <v>0</v>
      </c>
      <c r="HQ171" s="131">
        <f>Juniori!HQ50</f>
        <v>0</v>
      </c>
      <c r="HR171" s="131">
        <f>Juniori!HR50</f>
        <v>0</v>
      </c>
      <c r="HS171" s="131">
        <f>Juniori!HS50</f>
        <v>0</v>
      </c>
      <c r="HT171" s="131">
        <f>Juniori!HT50</f>
        <v>0</v>
      </c>
      <c r="HU171" s="131">
        <f>Juniori!HU50</f>
        <v>0</v>
      </c>
      <c r="HV171" s="131">
        <f>Juniori!HV50</f>
        <v>0</v>
      </c>
      <c r="HW171" s="131">
        <f>Juniori!HW50</f>
        <v>0</v>
      </c>
      <c r="HX171" s="131">
        <f>Juniori!HX50</f>
        <v>0</v>
      </c>
      <c r="HY171" s="131">
        <f>Juniori!HY50</f>
        <v>0</v>
      </c>
      <c r="HZ171" s="131">
        <f>Juniori!HZ50</f>
        <v>0</v>
      </c>
      <c r="IA171" s="131">
        <f>Juniori!IA50</f>
        <v>0</v>
      </c>
      <c r="IB171" s="131">
        <f>Juniori!IB50</f>
        <v>0</v>
      </c>
      <c r="IC171" s="131">
        <f>Juniori!IC50</f>
        <v>0</v>
      </c>
      <c r="ID171" s="131">
        <f>Juniori!ID50</f>
        <v>0</v>
      </c>
      <c r="IE171" s="131">
        <f>Juniori!IE50</f>
        <v>0</v>
      </c>
      <c r="IF171" s="131">
        <f>Juniori!IF50</f>
        <v>0</v>
      </c>
      <c r="IG171" s="131">
        <f>Juniori!IG50</f>
        <v>0</v>
      </c>
      <c r="IH171" s="131">
        <f>Juniori!IH50</f>
        <v>0</v>
      </c>
      <c r="II171" s="131">
        <f>Juniori!II50</f>
        <v>0</v>
      </c>
      <c r="IJ171" s="131" t="str">
        <f>Juniori!IJ50</f>
        <v>x</v>
      </c>
      <c r="IK171" s="131">
        <f>Juniori!IK50</f>
        <v>0</v>
      </c>
      <c r="IL171" s="131">
        <f>Juniori!IL50</f>
        <v>0</v>
      </c>
      <c r="IM171" s="131">
        <f>Juniori!IM50</f>
        <v>0</v>
      </c>
      <c r="IN171" s="131">
        <f>Juniori!IN50</f>
        <v>0</v>
      </c>
      <c r="IO171" s="131">
        <f>Juniori!IO50</f>
        <v>0</v>
      </c>
      <c r="IP171" s="131">
        <f>Juniori!IP50</f>
        <v>0</v>
      </c>
      <c r="IQ171" s="131">
        <f>Juniori!IQ50</f>
        <v>0</v>
      </c>
      <c r="IR171" s="131">
        <f>Juniori!IR50</f>
        <v>0</v>
      </c>
      <c r="IS171" s="131">
        <f>Juniori!IS50</f>
        <v>0</v>
      </c>
      <c r="IT171" s="131">
        <f>Juniori!IT50</f>
        <v>0</v>
      </c>
      <c r="IU171" s="131">
        <f>Juniori!IU50</f>
        <v>0</v>
      </c>
      <c r="IV171" s="131">
        <f>Juniori!IV50</f>
        <v>0</v>
      </c>
      <c r="IW171" s="131">
        <f>Juniori!IW50</f>
        <v>0</v>
      </c>
      <c r="IX171" s="131">
        <f>Juniori!IX50</f>
        <v>0</v>
      </c>
      <c r="IY171" s="131">
        <f>Juniori!IY50</f>
        <v>0</v>
      </c>
      <c r="IZ171" s="131">
        <f>Juniori!IZ50</f>
        <v>0</v>
      </c>
      <c r="JA171" s="131">
        <f>Juniori!JA50</f>
        <v>0</v>
      </c>
      <c r="JB171" s="131">
        <f>Juniori!JB50</f>
        <v>0</v>
      </c>
      <c r="JC171" s="131">
        <f>Juniori!JC50</f>
        <v>0</v>
      </c>
      <c r="JD171" s="131">
        <f>Juniori!JD50</f>
        <v>0</v>
      </c>
      <c r="JE171" s="131">
        <f>Juniori!JE50</f>
        <v>0</v>
      </c>
      <c r="JF171" s="131">
        <f>Juniori!JF50</f>
        <v>0</v>
      </c>
      <c r="JG171" s="131">
        <f>Juniori!JG50</f>
        <v>0</v>
      </c>
      <c r="JH171" s="131">
        <f>Juniori!JH50</f>
        <v>0</v>
      </c>
      <c r="JI171" s="131">
        <f>Juniori!JI50</f>
        <v>0</v>
      </c>
      <c r="JJ171" s="131">
        <f>Juniori!JJ50</f>
        <v>0</v>
      </c>
      <c r="JK171" s="131">
        <f>Juniori!JK50</f>
        <v>0</v>
      </c>
      <c r="JL171" s="131">
        <f>Juniori!JL50</f>
        <v>0</v>
      </c>
      <c r="JM171" s="131">
        <f>Juniori!JM50</f>
        <v>0</v>
      </c>
      <c r="JN171" s="131">
        <f>Juniori!JN50</f>
        <v>0</v>
      </c>
      <c r="JO171" s="131">
        <f>Juniori!JO50</f>
        <v>0</v>
      </c>
      <c r="JP171" s="131">
        <f>Juniori!JP50</f>
        <v>0</v>
      </c>
      <c r="JQ171" s="131">
        <f>Juniori!JQ50</f>
        <v>0</v>
      </c>
      <c r="JR171" s="131">
        <f>Juniori!JR50</f>
        <v>0</v>
      </c>
      <c r="JS171" s="131">
        <f>Juniori!JS50</f>
        <v>0</v>
      </c>
      <c r="JT171" s="131">
        <f>Juniori!JT50</f>
        <v>0</v>
      </c>
      <c r="JU171" s="131">
        <f>Juniori!JU50</f>
        <v>0</v>
      </c>
      <c r="JV171" s="131">
        <f>Juniori!JV50</f>
        <v>0</v>
      </c>
      <c r="JW171" s="131">
        <f>Juniori!JW50</f>
        <v>0</v>
      </c>
      <c r="JX171" s="131">
        <f>Juniori!JX50</f>
        <v>0</v>
      </c>
      <c r="JY171" s="131">
        <f>Juniori!JY50</f>
        <v>0</v>
      </c>
      <c r="JZ171" s="131">
        <f>Juniori!JZ50</f>
        <v>0</v>
      </c>
      <c r="KA171" s="131">
        <f>Juniori!KA50</f>
        <v>0</v>
      </c>
      <c r="KB171" s="131">
        <f>Juniori!KB50</f>
        <v>0</v>
      </c>
      <c r="KC171" s="131">
        <f>Juniori!KC50</f>
        <v>0</v>
      </c>
      <c r="KD171" s="131">
        <f>Juniori!KD50</f>
        <v>0</v>
      </c>
      <c r="KE171" s="131">
        <f>Juniori!KE50</f>
        <v>0</v>
      </c>
      <c r="KF171" s="131">
        <f>Juniori!KF50</f>
        <v>0</v>
      </c>
      <c r="KG171" s="131">
        <f>Juniori!KG50</f>
        <v>0</v>
      </c>
      <c r="KH171" s="131">
        <f>Juniori!KH50</f>
        <v>0</v>
      </c>
      <c r="KI171" s="131">
        <f>Juniori!KI50</f>
        <v>0</v>
      </c>
      <c r="KJ171" s="131">
        <f>Juniori!KJ50</f>
        <v>0</v>
      </c>
      <c r="KK171" s="131">
        <f>Juniori!KK50</f>
        <v>0</v>
      </c>
      <c r="KL171" s="131">
        <f>Juniori!KL50</f>
        <v>0</v>
      </c>
      <c r="KM171" s="131">
        <f>Juniori!KM50</f>
        <v>0</v>
      </c>
      <c r="KN171" s="131">
        <f>Juniori!KN50</f>
        <v>0</v>
      </c>
      <c r="KO171" s="131">
        <f>Juniori!KO50</f>
        <v>0</v>
      </c>
      <c r="KP171" s="131" t="str">
        <f>Juniori!KP50</f>
        <v>x</v>
      </c>
      <c r="KQ171" s="131">
        <f>Juniori!KQ50</f>
        <v>0</v>
      </c>
      <c r="KR171" s="131">
        <f>Juniori!KR50</f>
        <v>0</v>
      </c>
      <c r="KS171" s="131">
        <f>Juniori!KS50</f>
        <v>0</v>
      </c>
      <c r="KT171" s="131">
        <f>Juniori!KT50</f>
        <v>0</v>
      </c>
      <c r="KU171" s="131">
        <f>Juniori!KU50</f>
        <v>0</v>
      </c>
      <c r="KV171" s="131">
        <f>Juniori!KV50</f>
        <v>0</v>
      </c>
      <c r="KW171" s="131">
        <f>Juniori!KW50</f>
        <v>0</v>
      </c>
      <c r="KX171" s="131">
        <f>Juniori!KX50</f>
        <v>0</v>
      </c>
      <c r="KY171" s="131">
        <f>Juniori!KY50</f>
        <v>0</v>
      </c>
      <c r="KZ171" s="131">
        <f>Juniori!KZ50</f>
        <v>0</v>
      </c>
      <c r="LA171" s="131">
        <f>Juniori!LA50</f>
        <v>0</v>
      </c>
      <c r="LB171" s="131">
        <f>Juniori!LB50</f>
        <v>0</v>
      </c>
      <c r="LC171" s="131">
        <f>Juniori!LC50</f>
        <v>0</v>
      </c>
      <c r="LD171" s="131">
        <f>Juniori!LD50</f>
        <v>0</v>
      </c>
      <c r="LE171" s="131">
        <f>Juniori!LE50</f>
        <v>0</v>
      </c>
      <c r="LF171" s="131">
        <f>Juniori!LF50</f>
        <v>0</v>
      </c>
      <c r="LG171" s="131">
        <f>Juniori!LG50</f>
        <v>0</v>
      </c>
      <c r="LH171" s="131">
        <f>Juniori!LH50</f>
        <v>0</v>
      </c>
      <c r="LI171" s="131">
        <f>Juniori!LI50</f>
        <v>0</v>
      </c>
      <c r="LJ171" s="131">
        <f>Juniori!LJ50</f>
        <v>0</v>
      </c>
      <c r="LK171" s="131">
        <f>Juniori!LK50</f>
        <v>0</v>
      </c>
      <c r="LL171" s="131">
        <f>Juniori!LL50</f>
        <v>0</v>
      </c>
      <c r="LM171" s="131">
        <f>Juniori!LM50</f>
        <v>0</v>
      </c>
      <c r="LN171" s="131">
        <f>Juniori!LN50</f>
        <v>0</v>
      </c>
      <c r="LO171" s="131">
        <f>Juniori!LO50</f>
        <v>0</v>
      </c>
      <c r="LP171" s="131">
        <f>Juniori!LP50</f>
        <v>0</v>
      </c>
      <c r="LQ171" s="131">
        <f>Juniori!LQ50</f>
        <v>0</v>
      </c>
      <c r="LR171" s="131">
        <f>Juniori!LR50</f>
        <v>0</v>
      </c>
      <c r="LS171" s="131">
        <f>Juniori!LS50</f>
        <v>0</v>
      </c>
      <c r="LT171" s="131">
        <f>Juniori!LT50</f>
        <v>0</v>
      </c>
      <c r="LU171" s="131">
        <f>Juniori!LU50</f>
        <v>0</v>
      </c>
      <c r="LV171" s="131">
        <f>Juniori!LV50</f>
        <v>0</v>
      </c>
      <c r="LW171" s="131">
        <f>Juniori!LW50</f>
        <v>0</v>
      </c>
      <c r="LX171" s="131">
        <f>Juniori!LX50</f>
        <v>0</v>
      </c>
      <c r="LY171" s="131">
        <f>Juniori!LY50</f>
        <v>0</v>
      </c>
      <c r="LZ171" s="131">
        <f>Juniori!LZ50</f>
        <v>0</v>
      </c>
      <c r="MA171" s="131">
        <f>Juniori!MA50</f>
        <v>0</v>
      </c>
      <c r="MB171" s="131">
        <f>Juniori!MB50</f>
        <v>0</v>
      </c>
      <c r="MC171" s="131">
        <f>Juniori!MC50</f>
        <v>0</v>
      </c>
      <c r="MD171" s="131">
        <f>Juniori!MD50</f>
        <v>0</v>
      </c>
      <c r="ME171" s="131">
        <f>Juniori!ME50</f>
        <v>0</v>
      </c>
    </row>
    <row r="172" spans="1:343" s="1" customFormat="1" ht="18" customHeight="1" x14ac:dyDescent="0.2">
      <c r="A172" s="12">
        <v>142</v>
      </c>
      <c r="B172" s="32" t="s">
        <v>125</v>
      </c>
      <c r="C172" s="9">
        <v>11171</v>
      </c>
      <c r="D172" s="1">
        <v>2015</v>
      </c>
      <c r="E172" s="84" t="s">
        <v>119</v>
      </c>
      <c r="F172" s="1">
        <v>8770</v>
      </c>
      <c r="G172" s="9" t="s">
        <v>222</v>
      </c>
      <c r="H172" s="84" t="s">
        <v>121</v>
      </c>
      <c r="I172" s="1">
        <f t="shared" si="11"/>
        <v>0</v>
      </c>
      <c r="J172" s="12">
        <f>Tabuľka3[[#This Row],[Stĺpec9]]</f>
        <v>0</v>
      </c>
      <c r="K172" s="131">
        <f>Seniori!K98</f>
        <v>0</v>
      </c>
      <c r="L172" s="131">
        <f>Seniori!L98</f>
        <v>0</v>
      </c>
      <c r="M172" s="131">
        <f>Seniori!M98</f>
        <v>0</v>
      </c>
      <c r="N172" s="131">
        <f>Seniori!N98</f>
        <v>0</v>
      </c>
      <c r="O172" s="131">
        <f>Seniori!O98</f>
        <v>0</v>
      </c>
      <c r="P172" s="131">
        <f>Seniori!P98</f>
        <v>0</v>
      </c>
      <c r="Q172" s="131">
        <f>Seniori!Q98</f>
        <v>0</v>
      </c>
      <c r="R172" s="131">
        <f>Seniori!R98</f>
        <v>0</v>
      </c>
      <c r="S172" s="131">
        <f>Seniori!S98</f>
        <v>0</v>
      </c>
      <c r="T172" s="131">
        <f>Seniori!T98</f>
        <v>0</v>
      </c>
      <c r="U172" s="131">
        <f>Seniori!U98</f>
        <v>0</v>
      </c>
      <c r="V172" s="131">
        <f>Seniori!V98</f>
        <v>0</v>
      </c>
      <c r="W172" s="131">
        <f>Seniori!W98</f>
        <v>0</v>
      </c>
      <c r="X172" s="131">
        <f>Seniori!X98</f>
        <v>0</v>
      </c>
      <c r="Y172" s="131">
        <f>Seniori!Y98</f>
        <v>0</v>
      </c>
      <c r="Z172" s="131">
        <f>Seniori!Z98</f>
        <v>0</v>
      </c>
      <c r="AA172" s="131">
        <f>Seniori!AA98</f>
        <v>0</v>
      </c>
      <c r="AB172" s="131">
        <f>Seniori!AB98</f>
        <v>0</v>
      </c>
      <c r="AC172" s="131">
        <f>Seniori!AC98</f>
        <v>0</v>
      </c>
      <c r="AD172" s="131">
        <f>Seniori!AD98</f>
        <v>0</v>
      </c>
      <c r="AE172" s="131">
        <f>Seniori!AE98</f>
        <v>0</v>
      </c>
      <c r="AF172" s="131">
        <f>Seniori!AF98</f>
        <v>0</v>
      </c>
      <c r="AG172" s="131">
        <f>Seniori!AG98</f>
        <v>0</v>
      </c>
      <c r="AH172" s="131">
        <f>Seniori!AH98</f>
        <v>0</v>
      </c>
      <c r="AI172" s="131">
        <f>Seniori!AI98</f>
        <v>0</v>
      </c>
      <c r="AJ172" s="131">
        <f>Seniori!AJ98</f>
        <v>0</v>
      </c>
      <c r="AK172" s="131" t="str">
        <f>Seniori!AK98</f>
        <v>x</v>
      </c>
      <c r="AL172" s="131">
        <f>Seniori!AL98</f>
        <v>0</v>
      </c>
      <c r="AM172" s="131">
        <f>Seniori!AM98</f>
        <v>0</v>
      </c>
      <c r="AN172" s="131">
        <f>Seniori!AN98</f>
        <v>0</v>
      </c>
      <c r="AO172" s="131">
        <f>Seniori!AO98</f>
        <v>0</v>
      </c>
      <c r="AP172" s="131">
        <f>Seniori!AP98</f>
        <v>0</v>
      </c>
      <c r="AQ172" s="131">
        <f>Seniori!AQ98</f>
        <v>0</v>
      </c>
      <c r="AR172" s="131">
        <f>Seniori!AR98</f>
        <v>0</v>
      </c>
      <c r="AS172" s="131">
        <f>Seniori!AS98</f>
        <v>0</v>
      </c>
      <c r="AT172" s="131">
        <f>Seniori!AT98</f>
        <v>0</v>
      </c>
      <c r="AU172" s="131">
        <f>Seniori!AU98</f>
        <v>0</v>
      </c>
      <c r="AV172" s="131">
        <f>Seniori!AV98</f>
        <v>0</v>
      </c>
      <c r="AW172" s="131">
        <f>Seniori!AW98</f>
        <v>0</v>
      </c>
      <c r="AX172" s="131">
        <f>Seniori!AX98</f>
        <v>0</v>
      </c>
      <c r="AY172" s="131">
        <f>Seniori!AY98</f>
        <v>0</v>
      </c>
      <c r="AZ172" s="131">
        <f>Seniori!AZ98</f>
        <v>0</v>
      </c>
      <c r="BA172" s="131">
        <f>Seniori!BA98</f>
        <v>0</v>
      </c>
      <c r="BB172" s="131">
        <f>Seniori!BB98</f>
        <v>0</v>
      </c>
      <c r="BC172" s="131">
        <f>Seniori!BC98</f>
        <v>0</v>
      </c>
      <c r="BD172" s="131">
        <f>Seniori!BD98</f>
        <v>0</v>
      </c>
      <c r="BE172" s="131">
        <f>Seniori!BE98</f>
        <v>0</v>
      </c>
      <c r="BF172" s="131">
        <f>Seniori!BF98</f>
        <v>0</v>
      </c>
      <c r="BG172" s="131">
        <f>Seniori!BG98</f>
        <v>0</v>
      </c>
      <c r="BH172" s="131">
        <f>Seniori!BH98</f>
        <v>0</v>
      </c>
      <c r="BI172" s="131">
        <f>Seniori!BI98</f>
        <v>0</v>
      </c>
      <c r="BJ172" s="131">
        <f>Seniori!BJ98</f>
        <v>0</v>
      </c>
      <c r="BK172" s="131">
        <f>Seniori!BK98</f>
        <v>0</v>
      </c>
      <c r="BL172" s="131">
        <f>Seniori!BL98</f>
        <v>0</v>
      </c>
      <c r="BM172" s="131">
        <f>Seniori!BM98</f>
        <v>0</v>
      </c>
      <c r="BN172" s="131">
        <f>Seniori!BN98</f>
        <v>0</v>
      </c>
      <c r="BO172" s="131">
        <f>Seniori!BO98</f>
        <v>0</v>
      </c>
      <c r="BP172" s="131">
        <f>Seniori!BP98</f>
        <v>0</v>
      </c>
      <c r="BQ172" s="131">
        <f>Seniori!BQ98</f>
        <v>0</v>
      </c>
      <c r="BR172" s="131">
        <f>Seniori!BR98</f>
        <v>0</v>
      </c>
      <c r="BS172" s="131">
        <f>Seniori!BS98</f>
        <v>0</v>
      </c>
      <c r="BT172" s="131">
        <f>Seniori!BT98</f>
        <v>0</v>
      </c>
      <c r="BU172" s="131">
        <f>Seniori!BU98</f>
        <v>0</v>
      </c>
      <c r="BV172" s="131">
        <f>Seniori!BV98</f>
        <v>0</v>
      </c>
      <c r="BW172" s="131">
        <f>Seniori!BW98</f>
        <v>0</v>
      </c>
      <c r="BX172" s="131">
        <f>Seniori!BX98</f>
        <v>0</v>
      </c>
      <c r="BY172" s="131">
        <f>Seniori!BY98</f>
        <v>0</v>
      </c>
      <c r="BZ172" s="131">
        <f>Seniori!BZ98</f>
        <v>0</v>
      </c>
      <c r="CA172" s="131">
        <f>Seniori!CA98</f>
        <v>0</v>
      </c>
      <c r="CB172" s="131">
        <f>Seniori!CB98</f>
        <v>0</v>
      </c>
      <c r="CC172" s="131">
        <f>Seniori!CC98</f>
        <v>0</v>
      </c>
      <c r="CD172" s="131">
        <f>Seniori!CD98</f>
        <v>0</v>
      </c>
      <c r="CE172" s="131">
        <f>Seniori!CE98</f>
        <v>0</v>
      </c>
      <c r="CF172" s="131">
        <f>Seniori!CF98</f>
        <v>0</v>
      </c>
      <c r="CG172" s="131">
        <f>Seniori!CG98</f>
        <v>0</v>
      </c>
      <c r="CH172" s="131">
        <f>Seniori!CH98</f>
        <v>0</v>
      </c>
      <c r="CI172" s="131">
        <f>Seniori!CI98</f>
        <v>0</v>
      </c>
      <c r="CJ172" s="131">
        <f>Seniori!CJ98</f>
        <v>0</v>
      </c>
      <c r="CK172" s="131">
        <f>Seniori!CK98</f>
        <v>0</v>
      </c>
      <c r="CL172" s="131">
        <f>Seniori!CL98</f>
        <v>0</v>
      </c>
      <c r="CM172" s="131">
        <f>Seniori!CM98</f>
        <v>0</v>
      </c>
      <c r="CN172" s="131">
        <f>Seniori!CN98</f>
        <v>0</v>
      </c>
      <c r="CO172" s="131">
        <f>Seniori!CO98</f>
        <v>0</v>
      </c>
      <c r="CP172" s="131">
        <f>Seniori!CP98</f>
        <v>0</v>
      </c>
      <c r="CQ172" s="131">
        <f>Seniori!CQ98</f>
        <v>0</v>
      </c>
      <c r="CR172" s="131">
        <f>Seniori!CR98</f>
        <v>0</v>
      </c>
      <c r="CS172" s="131">
        <f>Seniori!CS98</f>
        <v>0</v>
      </c>
      <c r="CT172" s="131">
        <f>Seniori!CT98</f>
        <v>0</v>
      </c>
      <c r="CU172" s="131">
        <f>Seniori!CU98</f>
        <v>0</v>
      </c>
      <c r="CV172" s="131">
        <f>Seniori!CV98</f>
        <v>0</v>
      </c>
      <c r="CW172" s="131">
        <f>Seniori!CW98</f>
        <v>0</v>
      </c>
      <c r="CX172" s="131">
        <f>Seniori!CX98</f>
        <v>0</v>
      </c>
      <c r="CY172" s="131">
        <f>Seniori!CY98</f>
        <v>0</v>
      </c>
      <c r="CZ172" s="131">
        <f>Seniori!CZ98</f>
        <v>0</v>
      </c>
      <c r="DA172" s="131">
        <f>Seniori!DA98</f>
        <v>0</v>
      </c>
      <c r="DB172" s="131">
        <f>Seniori!DB98</f>
        <v>0</v>
      </c>
      <c r="DC172" s="131">
        <f>Seniori!DC98</f>
        <v>0</v>
      </c>
      <c r="DD172" s="131">
        <f>Seniori!DD98</f>
        <v>0</v>
      </c>
      <c r="DE172" s="131">
        <f>Seniori!DE98</f>
        <v>0</v>
      </c>
      <c r="DF172" s="131">
        <f>Seniori!DF98</f>
        <v>0</v>
      </c>
      <c r="DG172" s="131">
        <f>Seniori!DG98</f>
        <v>0</v>
      </c>
      <c r="DH172" s="131">
        <f>Seniori!DH98</f>
        <v>0</v>
      </c>
      <c r="DI172" s="131">
        <f>Seniori!DI98</f>
        <v>0</v>
      </c>
      <c r="DJ172" s="131">
        <f>Seniori!DJ98</f>
        <v>0</v>
      </c>
      <c r="DK172" s="131">
        <f>Seniori!DK98</f>
        <v>0</v>
      </c>
      <c r="DL172" s="131">
        <f>Seniori!DL98</f>
        <v>0</v>
      </c>
      <c r="DM172" s="131">
        <f>Seniori!DM98</f>
        <v>0</v>
      </c>
      <c r="DN172" s="131">
        <f>Seniori!DN98</f>
        <v>0</v>
      </c>
      <c r="DO172" s="131">
        <f>Seniori!DO98</f>
        <v>0</v>
      </c>
      <c r="DP172" s="131">
        <f>Seniori!DP98</f>
        <v>0</v>
      </c>
      <c r="DQ172" s="131">
        <f>Seniori!DQ98</f>
        <v>0</v>
      </c>
      <c r="DR172" s="131">
        <f>Seniori!DR98</f>
        <v>0</v>
      </c>
      <c r="DS172" s="131">
        <f>Seniori!DS98</f>
        <v>0</v>
      </c>
      <c r="DT172" s="131">
        <f>Seniori!DT98</f>
        <v>0</v>
      </c>
      <c r="DU172" s="131">
        <f>Seniori!DU98</f>
        <v>0</v>
      </c>
      <c r="DV172" s="131">
        <f>Seniori!DV98</f>
        <v>0</v>
      </c>
      <c r="DW172" s="131">
        <f>Seniori!DW98</f>
        <v>0</v>
      </c>
      <c r="DX172" s="131">
        <f>Seniori!DX98</f>
        <v>0</v>
      </c>
      <c r="DY172" s="131">
        <f>Seniori!DY98</f>
        <v>0</v>
      </c>
      <c r="DZ172" s="131">
        <f>Seniori!DZ98</f>
        <v>0</v>
      </c>
      <c r="EA172" s="131">
        <f>Seniori!EA98</f>
        <v>0</v>
      </c>
      <c r="EB172" s="131">
        <f>Seniori!EB98</f>
        <v>0</v>
      </c>
      <c r="EC172" s="131">
        <f>Seniori!EC98</f>
        <v>0</v>
      </c>
      <c r="ED172" s="131">
        <f>Seniori!ED98</f>
        <v>0</v>
      </c>
      <c r="EE172" s="131">
        <f>Seniori!EE98</f>
        <v>0</v>
      </c>
      <c r="EF172" s="131">
        <f>Seniori!EF98</f>
        <v>0</v>
      </c>
      <c r="EG172" s="131">
        <f>Seniori!EG98</f>
        <v>0</v>
      </c>
      <c r="EH172" s="131">
        <f>Seniori!EH98</f>
        <v>0</v>
      </c>
      <c r="EI172" s="131">
        <f>Seniori!EI98</f>
        <v>0</v>
      </c>
      <c r="EJ172" s="131">
        <f>Seniori!EJ98</f>
        <v>0</v>
      </c>
      <c r="EK172" s="131">
        <f>Seniori!EK98</f>
        <v>0</v>
      </c>
      <c r="EL172" s="131">
        <f>Seniori!EL98</f>
        <v>0</v>
      </c>
      <c r="EM172" s="131">
        <f>Seniori!EM98</f>
        <v>0</v>
      </c>
      <c r="EN172" s="131">
        <f>Seniori!EN98</f>
        <v>0</v>
      </c>
      <c r="EO172" s="131">
        <f>Seniori!EO98</f>
        <v>0</v>
      </c>
      <c r="EP172" s="131">
        <f>Seniori!EP98</f>
        <v>0</v>
      </c>
      <c r="EQ172" s="131">
        <f>Seniori!EQ98</f>
        <v>0</v>
      </c>
      <c r="ER172" s="131">
        <f>Seniori!ER98</f>
        <v>0</v>
      </c>
      <c r="ES172" s="131">
        <f>Seniori!ES98</f>
        <v>0</v>
      </c>
      <c r="ET172" s="131">
        <f>Seniori!ET98</f>
        <v>0</v>
      </c>
      <c r="EU172" s="131">
        <f>Seniori!EU98</f>
        <v>0</v>
      </c>
      <c r="EV172" s="131">
        <f>Seniori!EV98</f>
        <v>0</v>
      </c>
      <c r="EW172" s="131">
        <f>Seniori!EW98</f>
        <v>0</v>
      </c>
      <c r="EX172" s="131">
        <f>Seniori!EX98</f>
        <v>0</v>
      </c>
      <c r="EY172" s="131">
        <f>Seniori!EY98</f>
        <v>0</v>
      </c>
      <c r="EZ172" s="131">
        <f>Seniori!EZ98</f>
        <v>0</v>
      </c>
      <c r="FA172" s="131">
        <f>Seniori!FA98</f>
        <v>0</v>
      </c>
      <c r="FB172" s="131">
        <f>Seniori!FB98</f>
        <v>0</v>
      </c>
      <c r="FC172" s="131">
        <f>Seniori!FC98</f>
        <v>0</v>
      </c>
      <c r="FD172" s="131">
        <f>Seniori!FD98</f>
        <v>0</v>
      </c>
      <c r="FE172" s="131">
        <f>Seniori!FE98</f>
        <v>0</v>
      </c>
      <c r="FF172" s="131">
        <f>Seniori!FF98</f>
        <v>0</v>
      </c>
      <c r="FG172" s="131">
        <f>Seniori!FG98</f>
        <v>0</v>
      </c>
      <c r="FH172" s="131">
        <f>Seniori!FH98</f>
        <v>0</v>
      </c>
      <c r="FI172" s="131">
        <f>Seniori!FI98</f>
        <v>0</v>
      </c>
      <c r="FJ172" s="131">
        <f>Seniori!FJ98</f>
        <v>0</v>
      </c>
      <c r="FK172" s="131">
        <f>Seniori!FK98</f>
        <v>0</v>
      </c>
      <c r="FL172" s="131">
        <f>Seniori!FL98</f>
        <v>0</v>
      </c>
      <c r="FM172" s="131">
        <f>Seniori!FM98</f>
        <v>0</v>
      </c>
      <c r="FN172" s="131">
        <f>Seniori!FN98</f>
        <v>0</v>
      </c>
      <c r="FO172" s="131">
        <f>Seniori!FO98</f>
        <v>0</v>
      </c>
      <c r="FP172" s="131">
        <f>Seniori!FP98</f>
        <v>0</v>
      </c>
      <c r="FQ172" s="131">
        <f>Seniori!FQ98</f>
        <v>0</v>
      </c>
      <c r="FR172" s="131">
        <f>Seniori!FR98</f>
        <v>0</v>
      </c>
      <c r="FS172" s="131">
        <f>Seniori!FS98</f>
        <v>0</v>
      </c>
      <c r="FT172" s="131">
        <f>Seniori!FT98</f>
        <v>0</v>
      </c>
      <c r="FU172" s="131">
        <f>Seniori!FU98</f>
        <v>0</v>
      </c>
      <c r="FV172" s="131">
        <f>Seniori!FV98</f>
        <v>0</v>
      </c>
      <c r="FW172" s="131">
        <f>Seniori!FW98</f>
        <v>0</v>
      </c>
      <c r="FX172" s="131">
        <f>Seniori!FX98</f>
        <v>0</v>
      </c>
      <c r="FY172" s="131">
        <f>Seniori!FY98</f>
        <v>0</v>
      </c>
      <c r="FZ172" s="131">
        <f>Seniori!FZ98</f>
        <v>0</v>
      </c>
      <c r="GA172" s="131">
        <f>Seniori!GA98</f>
        <v>0</v>
      </c>
      <c r="GB172" s="131">
        <f>Seniori!GB98</f>
        <v>0</v>
      </c>
      <c r="GC172" s="131">
        <f>Seniori!GC98</f>
        <v>0</v>
      </c>
      <c r="GD172" s="131">
        <f>Seniori!GD98</f>
        <v>0</v>
      </c>
      <c r="GE172" s="131">
        <f>Seniori!GE98</f>
        <v>0</v>
      </c>
      <c r="GF172" s="131">
        <f>Seniori!GF98</f>
        <v>0</v>
      </c>
      <c r="GG172" s="131">
        <f>Seniori!GG98</f>
        <v>0</v>
      </c>
      <c r="GH172" s="131">
        <f>Seniori!GH98</f>
        <v>0</v>
      </c>
      <c r="GI172" s="131">
        <f>Seniori!GI98</f>
        <v>0</v>
      </c>
      <c r="GJ172" s="131">
        <f>Seniori!GJ98</f>
        <v>0</v>
      </c>
      <c r="GK172" s="131">
        <f>Seniori!GK98</f>
        <v>0</v>
      </c>
      <c r="GL172" s="131">
        <f>Seniori!GL98</f>
        <v>0</v>
      </c>
      <c r="GM172" s="131">
        <f>Seniori!GM98</f>
        <v>0</v>
      </c>
      <c r="GN172" s="131">
        <f>Seniori!GN98</f>
        <v>0</v>
      </c>
      <c r="GO172" s="131">
        <f>Seniori!GO98</f>
        <v>0</v>
      </c>
      <c r="GP172" s="131">
        <f>Seniori!GP98</f>
        <v>0</v>
      </c>
      <c r="GQ172" s="131">
        <f>Seniori!GQ98</f>
        <v>0</v>
      </c>
      <c r="GR172" s="131">
        <f>Seniori!GR98</f>
        <v>0</v>
      </c>
      <c r="GS172" s="131">
        <f>Seniori!GS98</f>
        <v>0</v>
      </c>
      <c r="GT172" s="131">
        <f>Seniori!GT98</f>
        <v>0</v>
      </c>
      <c r="GU172" s="131">
        <f>Seniori!GU98</f>
        <v>0</v>
      </c>
      <c r="GV172" s="131">
        <f>Seniori!GV98</f>
        <v>0</v>
      </c>
      <c r="GW172" s="131">
        <f>Seniori!GW98</f>
        <v>0</v>
      </c>
      <c r="GX172" s="131">
        <f>Seniori!GX98</f>
        <v>0</v>
      </c>
      <c r="GY172" s="131">
        <f>Seniori!GY98</f>
        <v>0</v>
      </c>
      <c r="GZ172" s="131">
        <f>Seniori!GZ98</f>
        <v>0</v>
      </c>
      <c r="HA172" s="131">
        <f>Seniori!HA98</f>
        <v>0</v>
      </c>
      <c r="HB172" s="131">
        <f>Seniori!HB98</f>
        <v>0</v>
      </c>
      <c r="HC172" s="131">
        <f>Seniori!HC98</f>
        <v>0</v>
      </c>
      <c r="HD172" s="131">
        <f>Seniori!HD98</f>
        <v>0</v>
      </c>
      <c r="HE172" s="131">
        <f>Seniori!HE98</f>
        <v>0</v>
      </c>
      <c r="HF172" s="131">
        <f>Seniori!HF98</f>
        <v>0</v>
      </c>
      <c r="HG172" s="131">
        <f>Seniori!HG98</f>
        <v>0</v>
      </c>
      <c r="HH172" s="131">
        <f>Seniori!HH98</f>
        <v>0</v>
      </c>
      <c r="HI172" s="131">
        <f>Seniori!HI98</f>
        <v>0</v>
      </c>
      <c r="HJ172" s="131">
        <f>Seniori!HJ98</f>
        <v>0</v>
      </c>
      <c r="HK172" s="131">
        <f>Seniori!HK98</f>
        <v>0</v>
      </c>
      <c r="HL172" s="131">
        <f>Seniori!HL98</f>
        <v>0</v>
      </c>
      <c r="HM172" s="131">
        <f>Seniori!HM98</f>
        <v>0</v>
      </c>
      <c r="HN172" s="131">
        <f>Seniori!HN98</f>
        <v>0</v>
      </c>
      <c r="HO172" s="131">
        <f>Seniori!HO98</f>
        <v>0</v>
      </c>
      <c r="HP172" s="131">
        <f>Seniori!HP98</f>
        <v>0</v>
      </c>
      <c r="HQ172" s="131">
        <f>Seniori!HQ98</f>
        <v>0</v>
      </c>
      <c r="HR172" s="131">
        <f>Seniori!HR98</f>
        <v>0</v>
      </c>
      <c r="HS172" s="131">
        <f>Seniori!HS98</f>
        <v>0</v>
      </c>
      <c r="HT172" s="131">
        <f>Seniori!HT98</f>
        <v>0</v>
      </c>
      <c r="HU172" s="131">
        <f>Seniori!HU98</f>
        <v>0</v>
      </c>
      <c r="HV172" s="131">
        <f>Seniori!HV98</f>
        <v>0</v>
      </c>
      <c r="HW172" s="131">
        <f>Seniori!HW98</f>
        <v>0</v>
      </c>
      <c r="HX172" s="131">
        <f>Seniori!HX98</f>
        <v>0</v>
      </c>
      <c r="HY172" s="131">
        <f>Seniori!HY98</f>
        <v>0</v>
      </c>
      <c r="HZ172" s="131">
        <f>Seniori!HZ98</f>
        <v>0</v>
      </c>
      <c r="IA172" s="131">
        <f>Seniori!IA98</f>
        <v>0</v>
      </c>
      <c r="IB172" s="131">
        <f>Seniori!IB98</f>
        <v>0</v>
      </c>
      <c r="IC172" s="131">
        <f>Seniori!IC98</f>
        <v>0</v>
      </c>
      <c r="ID172" s="131">
        <f>Seniori!ID98</f>
        <v>0</v>
      </c>
      <c r="IE172" s="131">
        <f>Seniori!IE98</f>
        <v>0</v>
      </c>
      <c r="IF172" s="131">
        <f>Seniori!IF98</f>
        <v>0</v>
      </c>
      <c r="IG172" s="131">
        <f>Seniori!IG98</f>
        <v>0</v>
      </c>
      <c r="IH172" s="131">
        <f>Seniori!IH98</f>
        <v>0</v>
      </c>
      <c r="II172" s="131">
        <f>Seniori!II98</f>
        <v>0</v>
      </c>
      <c r="IJ172" s="131">
        <f>Seniori!IJ98</f>
        <v>0</v>
      </c>
      <c r="IK172" s="131">
        <f>Seniori!IK98</f>
        <v>0</v>
      </c>
      <c r="IL172" s="131">
        <f>Seniori!IL98</f>
        <v>0</v>
      </c>
      <c r="IM172" s="131">
        <f>Seniori!IM98</f>
        <v>0</v>
      </c>
      <c r="IN172" s="131">
        <f>Seniori!IN98</f>
        <v>0</v>
      </c>
      <c r="IO172" s="131">
        <f>Seniori!IO98</f>
        <v>0</v>
      </c>
      <c r="IP172" s="131">
        <f>Seniori!IP98</f>
        <v>0</v>
      </c>
      <c r="IQ172" s="131">
        <f>Seniori!IQ98</f>
        <v>0</v>
      </c>
      <c r="IR172" s="131">
        <f>Seniori!IR98</f>
        <v>0</v>
      </c>
      <c r="IS172" s="131">
        <f>Seniori!IS98</f>
        <v>0</v>
      </c>
      <c r="IT172" s="131">
        <f>Seniori!IT98</f>
        <v>0</v>
      </c>
      <c r="IU172" s="131">
        <f>Seniori!IU98</f>
        <v>0</v>
      </c>
      <c r="IV172" s="131">
        <f>Seniori!IV98</f>
        <v>0</v>
      </c>
      <c r="IW172" s="131">
        <f>Seniori!IW98</f>
        <v>0</v>
      </c>
      <c r="IX172" s="131">
        <f>Seniori!IX98</f>
        <v>0</v>
      </c>
      <c r="IY172" s="131">
        <f>Seniori!IY98</f>
        <v>0</v>
      </c>
      <c r="IZ172" s="131">
        <f>Seniori!IZ98</f>
        <v>0</v>
      </c>
      <c r="JA172" s="131">
        <f>Seniori!JA98</f>
        <v>0</v>
      </c>
      <c r="JB172" s="131">
        <f>Seniori!JB98</f>
        <v>0</v>
      </c>
      <c r="JC172" s="131">
        <f>Seniori!JC98</f>
        <v>0</v>
      </c>
      <c r="JD172" s="131">
        <f>Seniori!JD98</f>
        <v>0</v>
      </c>
      <c r="JE172" s="131">
        <f>Seniori!JE98</f>
        <v>0</v>
      </c>
      <c r="JF172" s="131">
        <f>Seniori!JF98</f>
        <v>0</v>
      </c>
      <c r="JG172" s="131">
        <f>Seniori!JG98</f>
        <v>0</v>
      </c>
      <c r="JH172" s="131">
        <f>Seniori!JH98</f>
        <v>0</v>
      </c>
      <c r="JI172" s="131">
        <f>Seniori!JI98</f>
        <v>0</v>
      </c>
      <c r="JJ172" s="131">
        <f>Seniori!JJ98</f>
        <v>0</v>
      </c>
      <c r="JK172" s="131">
        <f>Seniori!JK98</f>
        <v>0</v>
      </c>
      <c r="JL172" s="131">
        <f>Seniori!JL98</f>
        <v>0</v>
      </c>
      <c r="JM172" s="131">
        <f>Seniori!JM98</f>
        <v>0</v>
      </c>
      <c r="JN172" s="131">
        <f>Seniori!JN98</f>
        <v>0</v>
      </c>
      <c r="JO172" s="131">
        <f>Seniori!JO98</f>
        <v>0</v>
      </c>
      <c r="JP172" s="131">
        <f>Seniori!JP98</f>
        <v>0</v>
      </c>
      <c r="JQ172" s="131">
        <f>Seniori!JQ98</f>
        <v>0</v>
      </c>
      <c r="JR172" s="131">
        <f>Seniori!JR98</f>
        <v>0</v>
      </c>
      <c r="JS172" s="131">
        <f>Seniori!JS98</f>
        <v>0</v>
      </c>
      <c r="JT172" s="131">
        <f>Seniori!JT98</f>
        <v>0</v>
      </c>
      <c r="JU172" s="131">
        <f>Seniori!JU98</f>
        <v>0</v>
      </c>
      <c r="JV172" s="131">
        <f>Seniori!JV98</f>
        <v>0</v>
      </c>
      <c r="JW172" s="131">
        <f>Seniori!JW98</f>
        <v>0</v>
      </c>
      <c r="JX172" s="131">
        <f>Seniori!JX98</f>
        <v>0</v>
      </c>
      <c r="JY172" s="131">
        <f>Seniori!JY98</f>
        <v>0</v>
      </c>
      <c r="JZ172" s="131">
        <f>Seniori!JZ98</f>
        <v>0</v>
      </c>
      <c r="KA172" s="131">
        <f>Seniori!KA98</f>
        <v>0</v>
      </c>
      <c r="KB172" s="131">
        <f>Seniori!KB98</f>
        <v>0</v>
      </c>
      <c r="KC172" s="131">
        <f>Seniori!KC98</f>
        <v>0</v>
      </c>
      <c r="KD172" s="131">
        <f>Seniori!KD98</f>
        <v>0</v>
      </c>
      <c r="KE172" s="131">
        <f>Seniori!KE98</f>
        <v>0</v>
      </c>
      <c r="KF172" s="131">
        <f>Seniori!KF98</f>
        <v>0</v>
      </c>
      <c r="KG172" s="131">
        <f>Seniori!KG98</f>
        <v>0</v>
      </c>
      <c r="KH172" s="131">
        <f>Seniori!KH98</f>
        <v>0</v>
      </c>
      <c r="KI172" s="131">
        <f>Seniori!KI98</f>
        <v>0</v>
      </c>
      <c r="KJ172" s="131">
        <f>Seniori!KJ98</f>
        <v>0</v>
      </c>
      <c r="KK172" s="131">
        <f>Seniori!KK98</f>
        <v>0</v>
      </c>
      <c r="KL172" s="131">
        <f>Seniori!KL98</f>
        <v>0</v>
      </c>
      <c r="KM172" s="131">
        <f>Seniori!KM98</f>
        <v>0</v>
      </c>
      <c r="KN172" s="131">
        <f>Seniori!KN98</f>
        <v>0</v>
      </c>
      <c r="KO172" s="131">
        <f>Seniori!KO98</f>
        <v>0</v>
      </c>
      <c r="KP172" s="131">
        <f>Seniori!KP98</f>
        <v>0</v>
      </c>
      <c r="KQ172" s="131">
        <f>Seniori!KQ98</f>
        <v>0</v>
      </c>
      <c r="KR172" s="131">
        <f>Seniori!KR98</f>
        <v>0</v>
      </c>
      <c r="KS172" s="131">
        <f>Seniori!KS98</f>
        <v>0</v>
      </c>
      <c r="KT172" s="131">
        <f>Seniori!KT98</f>
        <v>0</v>
      </c>
      <c r="KU172" s="131">
        <f>Seniori!KU98</f>
        <v>0</v>
      </c>
      <c r="KV172" s="131">
        <f>Seniori!KV98</f>
        <v>0</v>
      </c>
      <c r="KW172" s="131">
        <f>Seniori!KW98</f>
        <v>0</v>
      </c>
      <c r="KX172" s="131">
        <f>Seniori!KX98</f>
        <v>0</v>
      </c>
      <c r="KY172" s="131">
        <f>Seniori!KY98</f>
        <v>0</v>
      </c>
      <c r="KZ172" s="131">
        <f>Seniori!KZ98</f>
        <v>0</v>
      </c>
      <c r="LA172" s="131">
        <f>Seniori!LA98</f>
        <v>0</v>
      </c>
      <c r="LB172" s="131">
        <f>Seniori!LB98</f>
        <v>0</v>
      </c>
      <c r="LC172" s="131">
        <f>Seniori!LC98</f>
        <v>0</v>
      </c>
      <c r="LD172" s="131">
        <f>Seniori!LD98</f>
        <v>0</v>
      </c>
      <c r="LE172" s="131">
        <f>Seniori!LE98</f>
        <v>0</v>
      </c>
      <c r="LF172" s="131">
        <f>Seniori!LF98</f>
        <v>0</v>
      </c>
      <c r="LG172" s="131">
        <f>Seniori!LG98</f>
        <v>0</v>
      </c>
      <c r="LH172" s="131">
        <f>Seniori!LH98</f>
        <v>0</v>
      </c>
      <c r="LI172" s="131">
        <f>Seniori!LI98</f>
        <v>0</v>
      </c>
      <c r="LJ172" s="131">
        <f>Seniori!LJ98</f>
        <v>0</v>
      </c>
      <c r="LK172" s="131">
        <f>Seniori!LK98</f>
        <v>0</v>
      </c>
      <c r="LL172" s="131">
        <f>Seniori!LL98</f>
        <v>0</v>
      </c>
      <c r="LM172" s="131">
        <f>Seniori!LM98</f>
        <v>0</v>
      </c>
      <c r="LN172" s="131">
        <f>Seniori!LN98</f>
        <v>0</v>
      </c>
      <c r="LO172" s="131">
        <f>Seniori!LO98</f>
        <v>0</v>
      </c>
      <c r="LP172" s="131">
        <f>Seniori!LP98</f>
        <v>0</v>
      </c>
      <c r="LQ172" s="131">
        <f>Seniori!LQ98</f>
        <v>0</v>
      </c>
      <c r="LR172" s="131">
        <f>Seniori!LR98</f>
        <v>0</v>
      </c>
      <c r="LS172" s="131">
        <f>Seniori!LS98</f>
        <v>0</v>
      </c>
      <c r="LT172" s="131">
        <f>Seniori!LT98</f>
        <v>0</v>
      </c>
      <c r="LU172" s="131">
        <f>Seniori!LU98</f>
        <v>0</v>
      </c>
      <c r="LV172" s="131">
        <f>Seniori!LV98</f>
        <v>0</v>
      </c>
      <c r="LW172" s="131">
        <f>Seniori!LW98</f>
        <v>0</v>
      </c>
      <c r="LX172" s="131">
        <f>Seniori!LX98</f>
        <v>0</v>
      </c>
      <c r="LY172" s="131">
        <f>Seniori!LY98</f>
        <v>0</v>
      </c>
      <c r="LZ172" s="131">
        <f>Seniori!LZ98</f>
        <v>0</v>
      </c>
      <c r="MA172" s="131">
        <f>Seniori!MA98</f>
        <v>0</v>
      </c>
      <c r="MB172" s="131">
        <f>Seniori!MB98</f>
        <v>0</v>
      </c>
      <c r="MC172" s="131">
        <f>Seniori!MC98</f>
        <v>0</v>
      </c>
      <c r="MD172" s="131">
        <f>Seniori!MD98</f>
        <v>0</v>
      </c>
      <c r="ME172" s="131">
        <f>Seniori!ME98</f>
        <v>0</v>
      </c>
    </row>
    <row r="173" spans="1:343" s="1" customFormat="1" ht="18" customHeight="1" x14ac:dyDescent="0.2">
      <c r="A173" s="12">
        <v>142</v>
      </c>
      <c r="B173" s="32" t="s">
        <v>491</v>
      </c>
      <c r="C173" s="9">
        <v>11876</v>
      </c>
      <c r="E173" s="84" t="s">
        <v>490</v>
      </c>
      <c r="F173" s="1">
        <v>919</v>
      </c>
      <c r="G173" s="9" t="s">
        <v>222</v>
      </c>
      <c r="H173" s="84" t="s">
        <v>492</v>
      </c>
      <c r="I173" s="1">
        <f t="shared" si="11"/>
        <v>0</v>
      </c>
      <c r="J173" s="12">
        <f>Tabuľka3[[#This Row],[Stĺpec9]]</f>
        <v>0</v>
      </c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</row>
    <row r="174" spans="1:343" s="1" customFormat="1" ht="18" customHeight="1" x14ac:dyDescent="0.2">
      <c r="A174" s="12">
        <v>142</v>
      </c>
      <c r="B174" s="11" t="s">
        <v>270</v>
      </c>
      <c r="C174" s="1">
        <v>9762</v>
      </c>
      <c r="D174" s="1">
        <v>2009</v>
      </c>
      <c r="E174" s="4" t="s">
        <v>269</v>
      </c>
      <c r="F174" s="1">
        <v>5924</v>
      </c>
      <c r="G174" s="9" t="s">
        <v>222</v>
      </c>
      <c r="H174" s="4" t="s">
        <v>66</v>
      </c>
      <c r="I174" s="1">
        <f t="shared" si="11"/>
        <v>0</v>
      </c>
      <c r="J174" s="12">
        <f>Tabuľka3[[#This Row],[Stĺpec9]]</f>
        <v>0</v>
      </c>
      <c r="K174" s="131">
        <f>Seniori!K100</f>
        <v>0</v>
      </c>
      <c r="L174" s="131">
        <f>Seniori!L100</f>
        <v>0</v>
      </c>
      <c r="M174" s="131">
        <f>Seniori!M100</f>
        <v>0</v>
      </c>
      <c r="N174" s="131">
        <f>Seniori!N100</f>
        <v>0</v>
      </c>
      <c r="O174" s="131">
        <f>Seniori!O100</f>
        <v>0</v>
      </c>
      <c r="P174" s="131">
        <f>Seniori!P100</f>
        <v>0</v>
      </c>
      <c r="Q174" s="131">
        <f>Seniori!Q100</f>
        <v>0</v>
      </c>
      <c r="R174" s="131">
        <f>Seniori!R100</f>
        <v>0</v>
      </c>
      <c r="S174" s="131">
        <f>Seniori!S100</f>
        <v>0</v>
      </c>
      <c r="T174" s="131">
        <f>Seniori!T100</f>
        <v>0</v>
      </c>
      <c r="U174" s="131">
        <f>Seniori!U100</f>
        <v>0</v>
      </c>
      <c r="V174" s="131">
        <f>Seniori!V100</f>
        <v>0</v>
      </c>
      <c r="W174" s="131">
        <f>Seniori!W100</f>
        <v>0</v>
      </c>
      <c r="X174" s="131">
        <f>Seniori!X100</f>
        <v>0</v>
      </c>
      <c r="Y174" s="131">
        <f>Seniori!Y100</f>
        <v>0</v>
      </c>
      <c r="Z174" s="131">
        <f>Seniori!Z100</f>
        <v>0</v>
      </c>
      <c r="AA174" s="131">
        <f>Seniori!AA100</f>
        <v>0</v>
      </c>
      <c r="AB174" s="131">
        <f>Seniori!AB100</f>
        <v>0</v>
      </c>
      <c r="AC174" s="131">
        <f>Seniori!AC100</f>
        <v>0</v>
      </c>
      <c r="AD174" s="131">
        <f>Seniori!AD100</f>
        <v>0</v>
      </c>
      <c r="AE174" s="131">
        <f>Seniori!AE100</f>
        <v>0</v>
      </c>
      <c r="AF174" s="131">
        <f>Seniori!AF100</f>
        <v>0</v>
      </c>
      <c r="AG174" s="131">
        <f>Seniori!AG100</f>
        <v>0</v>
      </c>
      <c r="AH174" s="131">
        <f>Seniori!AH100</f>
        <v>0</v>
      </c>
      <c r="AI174" s="131" t="str">
        <f>Seniori!AI100</f>
        <v>x</v>
      </c>
      <c r="AJ174" s="131">
        <f>Seniori!AJ100</f>
        <v>0</v>
      </c>
      <c r="AK174" s="131">
        <f>Seniori!AK100</f>
        <v>0</v>
      </c>
      <c r="AL174" s="131">
        <f>Seniori!AL100</f>
        <v>0</v>
      </c>
      <c r="AM174" s="131">
        <f>Seniori!AM100</f>
        <v>0</v>
      </c>
      <c r="AN174" s="131">
        <f>Seniori!AN100</f>
        <v>0</v>
      </c>
      <c r="AO174" s="131">
        <f>Seniori!AO100</f>
        <v>0</v>
      </c>
      <c r="AP174" s="131">
        <f>Seniori!AP100</f>
        <v>0</v>
      </c>
      <c r="AQ174" s="131">
        <f>Seniori!AQ100</f>
        <v>0</v>
      </c>
      <c r="AR174" s="131">
        <f>Seniori!AR100</f>
        <v>0</v>
      </c>
      <c r="AS174" s="131">
        <f>Seniori!AS100</f>
        <v>0</v>
      </c>
      <c r="AT174" s="131">
        <f>Seniori!AT100</f>
        <v>0</v>
      </c>
      <c r="AU174" s="131">
        <f>Seniori!AU100</f>
        <v>0</v>
      </c>
      <c r="AV174" s="131">
        <f>Seniori!AV100</f>
        <v>0</v>
      </c>
      <c r="AW174" s="131">
        <f>Seniori!AW100</f>
        <v>0</v>
      </c>
      <c r="AX174" s="131">
        <f>Seniori!AX100</f>
        <v>0</v>
      </c>
      <c r="AY174" s="131">
        <f>Seniori!AY100</f>
        <v>0</v>
      </c>
      <c r="AZ174" s="131">
        <f>Seniori!AZ100</f>
        <v>0</v>
      </c>
      <c r="BA174" s="131">
        <f>Seniori!BA100</f>
        <v>0</v>
      </c>
      <c r="BB174" s="131">
        <f>Seniori!BB100</f>
        <v>0</v>
      </c>
      <c r="BC174" s="131">
        <f>Seniori!BC100</f>
        <v>0</v>
      </c>
      <c r="BD174" s="131">
        <f>Seniori!BD100</f>
        <v>0</v>
      </c>
      <c r="BE174" s="131">
        <f>Seniori!BE100</f>
        <v>0</v>
      </c>
      <c r="BF174" s="131">
        <f>Seniori!BF100</f>
        <v>0</v>
      </c>
      <c r="BG174" s="131">
        <f>Seniori!BG100</f>
        <v>0</v>
      </c>
      <c r="BH174" s="131">
        <f>Seniori!BH100</f>
        <v>0</v>
      </c>
      <c r="BI174" s="131">
        <f>Seniori!BI100</f>
        <v>0</v>
      </c>
      <c r="BJ174" s="131">
        <f>Seniori!BJ100</f>
        <v>0</v>
      </c>
      <c r="BK174" s="131">
        <f>Seniori!BK100</f>
        <v>0</v>
      </c>
      <c r="BL174" s="131">
        <f>Seniori!BL100</f>
        <v>0</v>
      </c>
      <c r="BM174" s="131">
        <f>Seniori!BM100</f>
        <v>0</v>
      </c>
      <c r="BN174" s="131">
        <f>Seniori!BN100</f>
        <v>0</v>
      </c>
      <c r="BO174" s="131">
        <f>Seniori!BO100</f>
        <v>0</v>
      </c>
      <c r="BP174" s="131">
        <f>Seniori!BP100</f>
        <v>0</v>
      </c>
      <c r="BQ174" s="131">
        <f>Seniori!BQ100</f>
        <v>0</v>
      </c>
      <c r="BR174" s="131">
        <f>Seniori!BR100</f>
        <v>0</v>
      </c>
      <c r="BS174" s="131">
        <f>Seniori!BS100</f>
        <v>0</v>
      </c>
      <c r="BT174" s="131">
        <f>Seniori!BT100</f>
        <v>0</v>
      </c>
      <c r="BU174" s="131">
        <f>Seniori!BU100</f>
        <v>0</v>
      </c>
      <c r="BV174" s="131">
        <f>Seniori!BV100</f>
        <v>0</v>
      </c>
      <c r="BW174" s="131">
        <f>Seniori!BW100</f>
        <v>0</v>
      </c>
      <c r="BX174" s="131">
        <f>Seniori!BX100</f>
        <v>0</v>
      </c>
      <c r="BY174" s="131">
        <f>Seniori!BY100</f>
        <v>0</v>
      </c>
      <c r="BZ174" s="131">
        <f>Seniori!BZ100</f>
        <v>0</v>
      </c>
      <c r="CA174" s="131">
        <f>Seniori!CA100</f>
        <v>0</v>
      </c>
      <c r="CB174" s="131">
        <f>Seniori!CB100</f>
        <v>0</v>
      </c>
      <c r="CC174" s="131">
        <f>Seniori!CC100</f>
        <v>0</v>
      </c>
      <c r="CD174" s="131">
        <f>Seniori!CD100</f>
        <v>0</v>
      </c>
      <c r="CE174" s="131">
        <f>Seniori!CE100</f>
        <v>0</v>
      </c>
      <c r="CF174" s="131">
        <f>Seniori!CF100</f>
        <v>0</v>
      </c>
      <c r="CG174" s="131">
        <f>Seniori!CG100</f>
        <v>0</v>
      </c>
      <c r="CH174" s="131">
        <f>Seniori!CH100</f>
        <v>0</v>
      </c>
      <c r="CI174" s="131">
        <f>Seniori!CI100</f>
        <v>0</v>
      </c>
      <c r="CJ174" s="131">
        <f>Seniori!CJ100</f>
        <v>0</v>
      </c>
      <c r="CK174" s="131">
        <f>Seniori!CK100</f>
        <v>0</v>
      </c>
      <c r="CL174" s="131">
        <f>Seniori!CL100</f>
        <v>0</v>
      </c>
      <c r="CM174" s="131">
        <f>Seniori!CM100</f>
        <v>0</v>
      </c>
      <c r="CN174" s="131">
        <f>Seniori!CN100</f>
        <v>0</v>
      </c>
      <c r="CO174" s="131">
        <f>Seniori!CO100</f>
        <v>0</v>
      </c>
      <c r="CP174" s="131">
        <f>Seniori!CP100</f>
        <v>0</v>
      </c>
      <c r="CQ174" s="131">
        <f>Seniori!CQ100</f>
        <v>0</v>
      </c>
      <c r="CR174" s="131">
        <f>Seniori!CR100</f>
        <v>0</v>
      </c>
      <c r="CS174" s="131">
        <f>Seniori!CS100</f>
        <v>0</v>
      </c>
      <c r="CT174" s="131">
        <f>Seniori!CT100</f>
        <v>0</v>
      </c>
      <c r="CU174" s="131">
        <f>Seniori!CU100</f>
        <v>0</v>
      </c>
      <c r="CV174" s="131">
        <f>Seniori!CV100</f>
        <v>0</v>
      </c>
      <c r="CW174" s="131">
        <f>Seniori!CW100</f>
        <v>0</v>
      </c>
      <c r="CX174" s="131">
        <f>Seniori!CX100</f>
        <v>0</v>
      </c>
      <c r="CY174" s="131">
        <f>Seniori!CY100</f>
        <v>0</v>
      </c>
      <c r="CZ174" s="131">
        <f>Seniori!CZ100</f>
        <v>0</v>
      </c>
      <c r="DA174" s="131">
        <f>Seniori!DA100</f>
        <v>0</v>
      </c>
      <c r="DB174" s="131">
        <f>Seniori!DB100</f>
        <v>0</v>
      </c>
      <c r="DC174" s="131">
        <f>Seniori!DC100</f>
        <v>0</v>
      </c>
      <c r="DD174" s="131">
        <f>Seniori!DD100</f>
        <v>0</v>
      </c>
      <c r="DE174" s="131">
        <f>Seniori!DE100</f>
        <v>0</v>
      </c>
      <c r="DF174" s="131">
        <f>Seniori!DF100</f>
        <v>0</v>
      </c>
      <c r="DG174" s="131">
        <f>Seniori!DG100</f>
        <v>0</v>
      </c>
      <c r="DH174" s="131">
        <f>Seniori!DH100</f>
        <v>0</v>
      </c>
      <c r="DI174" s="131">
        <f>Seniori!DI100</f>
        <v>0</v>
      </c>
      <c r="DJ174" s="131">
        <f>Seniori!DJ100</f>
        <v>0</v>
      </c>
      <c r="DK174" s="131">
        <f>Seniori!DK100</f>
        <v>0</v>
      </c>
      <c r="DL174" s="131">
        <f>Seniori!DL100</f>
        <v>0</v>
      </c>
      <c r="DM174" s="131">
        <f>Seniori!DM100</f>
        <v>0</v>
      </c>
      <c r="DN174" s="131">
        <f>Seniori!DN100</f>
        <v>0</v>
      </c>
      <c r="DO174" s="131">
        <f>Seniori!DO100</f>
        <v>0</v>
      </c>
      <c r="DP174" s="131">
        <f>Seniori!DP100</f>
        <v>0</v>
      </c>
      <c r="DQ174" s="131">
        <f>Seniori!DQ100</f>
        <v>0</v>
      </c>
      <c r="DR174" s="131">
        <f>Seniori!DR100</f>
        <v>0</v>
      </c>
      <c r="DS174" s="131">
        <f>Seniori!DS100</f>
        <v>0</v>
      </c>
      <c r="DT174" s="131">
        <f>Seniori!DT100</f>
        <v>0</v>
      </c>
      <c r="DU174" s="131">
        <f>Seniori!DU100</f>
        <v>0</v>
      </c>
      <c r="DV174" s="131">
        <f>Seniori!DV100</f>
        <v>0</v>
      </c>
      <c r="DW174" s="131">
        <f>Seniori!DW100</f>
        <v>0</v>
      </c>
      <c r="DX174" s="131">
        <f>Seniori!DX100</f>
        <v>0</v>
      </c>
      <c r="DY174" s="131">
        <f>Seniori!DY100</f>
        <v>0</v>
      </c>
      <c r="DZ174" s="131">
        <f>Seniori!DZ100</f>
        <v>0</v>
      </c>
      <c r="EA174" s="131">
        <f>Seniori!EA100</f>
        <v>0</v>
      </c>
      <c r="EB174" s="131">
        <f>Seniori!EB100</f>
        <v>0</v>
      </c>
      <c r="EC174" s="131">
        <f>Seniori!EC100</f>
        <v>0</v>
      </c>
      <c r="ED174" s="131">
        <f>Seniori!ED100</f>
        <v>0</v>
      </c>
      <c r="EE174" s="131">
        <f>Seniori!EE100</f>
        <v>0</v>
      </c>
      <c r="EF174" s="131">
        <f>Seniori!EF100</f>
        <v>0</v>
      </c>
      <c r="EG174" s="131">
        <f>Seniori!EG100</f>
        <v>0</v>
      </c>
      <c r="EH174" s="131">
        <f>Seniori!EH100</f>
        <v>0</v>
      </c>
      <c r="EI174" s="131">
        <f>Seniori!EI100</f>
        <v>0</v>
      </c>
      <c r="EJ174" s="131">
        <f>Seniori!EJ100</f>
        <v>0</v>
      </c>
      <c r="EK174" s="131">
        <f>Seniori!EK100</f>
        <v>0</v>
      </c>
      <c r="EL174" s="131">
        <f>Seniori!EL100</f>
        <v>0</v>
      </c>
      <c r="EM174" s="131">
        <f>Seniori!EM100</f>
        <v>0</v>
      </c>
      <c r="EN174" s="131">
        <f>Seniori!EN100</f>
        <v>0</v>
      </c>
      <c r="EO174" s="131">
        <f>Seniori!EO100</f>
        <v>0</v>
      </c>
      <c r="EP174" s="131">
        <f>Seniori!EP100</f>
        <v>0</v>
      </c>
      <c r="EQ174" s="131">
        <f>Seniori!EQ100</f>
        <v>0</v>
      </c>
      <c r="ER174" s="131">
        <f>Seniori!ER100</f>
        <v>0</v>
      </c>
      <c r="ES174" s="131">
        <f>Seniori!ES100</f>
        <v>0</v>
      </c>
      <c r="ET174" s="131">
        <f>Seniori!ET100</f>
        <v>0</v>
      </c>
      <c r="EU174" s="131">
        <f>Seniori!EU100</f>
        <v>0</v>
      </c>
      <c r="EV174" s="131">
        <f>Seniori!EV100</f>
        <v>0</v>
      </c>
      <c r="EW174" s="131">
        <f>Seniori!EW100</f>
        <v>0</v>
      </c>
      <c r="EX174" s="131">
        <f>Seniori!EX100</f>
        <v>0</v>
      </c>
      <c r="EY174" s="131">
        <f>Seniori!EY100</f>
        <v>0</v>
      </c>
      <c r="EZ174" s="131">
        <f>Seniori!EZ100</f>
        <v>0</v>
      </c>
      <c r="FA174" s="131">
        <f>Seniori!FA100</f>
        <v>0</v>
      </c>
      <c r="FB174" s="131">
        <f>Seniori!FB100</f>
        <v>0</v>
      </c>
      <c r="FC174" s="131">
        <f>Seniori!FC100</f>
        <v>0</v>
      </c>
      <c r="FD174" s="131">
        <f>Seniori!FD100</f>
        <v>0</v>
      </c>
      <c r="FE174" s="131">
        <f>Seniori!FE100</f>
        <v>0</v>
      </c>
      <c r="FF174" s="131">
        <f>Seniori!FF100</f>
        <v>0</v>
      </c>
      <c r="FG174" s="131">
        <f>Seniori!FG100</f>
        <v>0</v>
      </c>
      <c r="FH174" s="131">
        <f>Seniori!FH100</f>
        <v>0</v>
      </c>
      <c r="FI174" s="131">
        <f>Seniori!FI100</f>
        <v>0</v>
      </c>
      <c r="FJ174" s="131">
        <f>Seniori!FJ100</f>
        <v>0</v>
      </c>
      <c r="FK174" s="131">
        <f>Seniori!FK100</f>
        <v>0</v>
      </c>
      <c r="FL174" s="131">
        <f>Seniori!FL100</f>
        <v>0</v>
      </c>
      <c r="FM174" s="131">
        <f>Seniori!FM100</f>
        <v>0</v>
      </c>
      <c r="FN174" s="131">
        <f>Seniori!FN100</f>
        <v>0</v>
      </c>
      <c r="FO174" s="131">
        <f>Seniori!FO100</f>
        <v>0</v>
      </c>
      <c r="FP174" s="131">
        <f>Seniori!FP100</f>
        <v>0</v>
      </c>
      <c r="FQ174" s="131">
        <f>Seniori!FQ100</f>
        <v>0</v>
      </c>
      <c r="FR174" s="131">
        <f>Seniori!FR100</f>
        <v>0</v>
      </c>
      <c r="FS174" s="131">
        <f>Seniori!FS100</f>
        <v>0</v>
      </c>
      <c r="FT174" s="131">
        <f>Seniori!FT100</f>
        <v>0</v>
      </c>
      <c r="FU174" s="131">
        <f>Seniori!FU100</f>
        <v>0</v>
      </c>
      <c r="FV174" s="131">
        <f>Seniori!FV100</f>
        <v>0</v>
      </c>
      <c r="FW174" s="131">
        <f>Seniori!FW100</f>
        <v>0</v>
      </c>
      <c r="FX174" s="131">
        <f>Seniori!FX100</f>
        <v>0</v>
      </c>
      <c r="FY174" s="131">
        <f>Seniori!FY100</f>
        <v>0</v>
      </c>
      <c r="FZ174" s="131">
        <f>Seniori!FZ100</f>
        <v>0</v>
      </c>
      <c r="GA174" s="131">
        <f>Seniori!GA100</f>
        <v>0</v>
      </c>
      <c r="GB174" s="131">
        <f>Seniori!GB100</f>
        <v>0</v>
      </c>
      <c r="GC174" s="131">
        <f>Seniori!GC100</f>
        <v>0</v>
      </c>
      <c r="GD174" s="131">
        <f>Seniori!GD100</f>
        <v>0</v>
      </c>
      <c r="GE174" s="131">
        <f>Seniori!GE100</f>
        <v>0</v>
      </c>
      <c r="GF174" s="131">
        <f>Seniori!GF100</f>
        <v>0</v>
      </c>
      <c r="GG174" s="131">
        <f>Seniori!GG100</f>
        <v>0</v>
      </c>
      <c r="GH174" s="131">
        <f>Seniori!GH100</f>
        <v>0</v>
      </c>
      <c r="GI174" s="131">
        <f>Seniori!GI100</f>
        <v>0</v>
      </c>
      <c r="GJ174" s="131">
        <f>Seniori!GJ100</f>
        <v>0</v>
      </c>
      <c r="GK174" s="131">
        <f>Seniori!GK100</f>
        <v>0</v>
      </c>
      <c r="GL174" s="131">
        <f>Seniori!GL100</f>
        <v>0</v>
      </c>
      <c r="GM174" s="131">
        <f>Seniori!GM100</f>
        <v>0</v>
      </c>
      <c r="GN174" s="131">
        <f>Seniori!GN100</f>
        <v>0</v>
      </c>
      <c r="GO174" s="131">
        <f>Seniori!GO100</f>
        <v>0</v>
      </c>
      <c r="GP174" s="131">
        <f>Seniori!GP100</f>
        <v>0</v>
      </c>
      <c r="GQ174" s="131">
        <f>Seniori!GQ100</f>
        <v>0</v>
      </c>
      <c r="GR174" s="131">
        <f>Seniori!GR100</f>
        <v>0</v>
      </c>
      <c r="GS174" s="131">
        <f>Seniori!GS100</f>
        <v>0</v>
      </c>
      <c r="GT174" s="131">
        <f>Seniori!GT100</f>
        <v>0</v>
      </c>
      <c r="GU174" s="131">
        <f>Seniori!GU100</f>
        <v>0</v>
      </c>
      <c r="GV174" s="131">
        <f>Seniori!GV100</f>
        <v>0</v>
      </c>
      <c r="GW174" s="131">
        <f>Seniori!GW100</f>
        <v>0</v>
      </c>
      <c r="GX174" s="131">
        <f>Seniori!GX100</f>
        <v>0</v>
      </c>
      <c r="GY174" s="131">
        <f>Seniori!GY100</f>
        <v>0</v>
      </c>
      <c r="GZ174" s="131">
        <f>Seniori!GZ100</f>
        <v>0</v>
      </c>
      <c r="HA174" s="131">
        <f>Seniori!HA100</f>
        <v>0</v>
      </c>
      <c r="HB174" s="131">
        <f>Seniori!HB100</f>
        <v>0</v>
      </c>
      <c r="HC174" s="131">
        <f>Seniori!HC100</f>
        <v>0</v>
      </c>
      <c r="HD174" s="131">
        <f>Seniori!HD100</f>
        <v>0</v>
      </c>
      <c r="HE174" s="131">
        <f>Seniori!HE100</f>
        <v>0</v>
      </c>
      <c r="HF174" s="131">
        <f>Seniori!HF100</f>
        <v>0</v>
      </c>
      <c r="HG174" s="131">
        <f>Seniori!HG100</f>
        <v>0</v>
      </c>
      <c r="HH174" s="131">
        <f>Seniori!HH100</f>
        <v>0</v>
      </c>
      <c r="HI174" s="131">
        <f>Seniori!HI100</f>
        <v>0</v>
      </c>
      <c r="HJ174" s="131">
        <f>Seniori!HJ100</f>
        <v>0</v>
      </c>
      <c r="HK174" s="131">
        <f>Seniori!HK100</f>
        <v>0</v>
      </c>
      <c r="HL174" s="131">
        <f>Seniori!HL100</f>
        <v>0</v>
      </c>
      <c r="HM174" s="131">
        <f>Seniori!HM100</f>
        <v>0</v>
      </c>
      <c r="HN174" s="131">
        <f>Seniori!HN100</f>
        <v>0</v>
      </c>
      <c r="HO174" s="131">
        <f>Seniori!HO100</f>
        <v>0</v>
      </c>
      <c r="HP174" s="131">
        <f>Seniori!HP100</f>
        <v>0</v>
      </c>
      <c r="HQ174" s="131">
        <f>Seniori!HQ100</f>
        <v>0</v>
      </c>
      <c r="HR174" s="131">
        <f>Seniori!HR100</f>
        <v>0</v>
      </c>
      <c r="HS174" s="131">
        <f>Seniori!HS100</f>
        <v>0</v>
      </c>
      <c r="HT174" s="131">
        <f>Seniori!HT100</f>
        <v>0</v>
      </c>
      <c r="HU174" s="131">
        <f>Seniori!HU100</f>
        <v>0</v>
      </c>
      <c r="HV174" s="131">
        <f>Seniori!HV100</f>
        <v>0</v>
      </c>
      <c r="HW174" s="131">
        <f>Seniori!HW100</f>
        <v>0</v>
      </c>
      <c r="HX174" s="131">
        <f>Seniori!HX100</f>
        <v>0</v>
      </c>
      <c r="HY174" s="131">
        <f>Seniori!HY100</f>
        <v>0</v>
      </c>
      <c r="HZ174" s="131">
        <f>Seniori!HZ100</f>
        <v>0</v>
      </c>
      <c r="IA174" s="131">
        <f>Seniori!IA100</f>
        <v>0</v>
      </c>
      <c r="IB174" s="131">
        <f>Seniori!IB100</f>
        <v>0</v>
      </c>
      <c r="IC174" s="131">
        <f>Seniori!IC100</f>
        <v>0</v>
      </c>
      <c r="ID174" s="131">
        <f>Seniori!ID100</f>
        <v>0</v>
      </c>
      <c r="IE174" s="131">
        <f>Seniori!IE100</f>
        <v>0</v>
      </c>
      <c r="IF174" s="131">
        <f>Seniori!IF100</f>
        <v>0</v>
      </c>
      <c r="IG174" s="131">
        <f>Seniori!IG100</f>
        <v>0</v>
      </c>
      <c r="IH174" s="131">
        <f>Seniori!IH100</f>
        <v>0</v>
      </c>
      <c r="II174" s="131">
        <f>Seniori!II100</f>
        <v>0</v>
      </c>
      <c r="IJ174" s="131">
        <f>Seniori!IJ100</f>
        <v>0</v>
      </c>
      <c r="IK174" s="131">
        <f>Seniori!IK100</f>
        <v>0</v>
      </c>
      <c r="IL174" s="131">
        <f>Seniori!IL100</f>
        <v>0</v>
      </c>
      <c r="IM174" s="131">
        <f>Seniori!IM100</f>
        <v>0</v>
      </c>
      <c r="IN174" s="131">
        <f>Seniori!IN100</f>
        <v>0</v>
      </c>
      <c r="IO174" s="131">
        <f>Seniori!IO100</f>
        <v>0</v>
      </c>
      <c r="IP174" s="131">
        <f>Seniori!IP100</f>
        <v>0</v>
      </c>
      <c r="IQ174" s="131">
        <f>Seniori!IQ100</f>
        <v>0</v>
      </c>
      <c r="IR174" s="131">
        <f>Seniori!IR100</f>
        <v>0</v>
      </c>
      <c r="IS174" s="131">
        <f>Seniori!IS100</f>
        <v>0</v>
      </c>
      <c r="IT174" s="131">
        <f>Seniori!IT100</f>
        <v>0</v>
      </c>
      <c r="IU174" s="131">
        <f>Seniori!IU100</f>
        <v>0</v>
      </c>
      <c r="IV174" s="131">
        <f>Seniori!IV100</f>
        <v>0</v>
      </c>
      <c r="IW174" s="131">
        <f>Seniori!IW100</f>
        <v>0</v>
      </c>
      <c r="IX174" s="131">
        <f>Seniori!IX100</f>
        <v>0</v>
      </c>
      <c r="IY174" s="131">
        <f>Seniori!IY100</f>
        <v>0</v>
      </c>
      <c r="IZ174" s="131">
        <f>Seniori!IZ100</f>
        <v>0</v>
      </c>
      <c r="JA174" s="131">
        <f>Seniori!JA100</f>
        <v>0</v>
      </c>
      <c r="JB174" s="131">
        <f>Seniori!JB100</f>
        <v>0</v>
      </c>
      <c r="JC174" s="131">
        <f>Seniori!JC100</f>
        <v>0</v>
      </c>
      <c r="JD174" s="131">
        <f>Seniori!JD100</f>
        <v>0</v>
      </c>
      <c r="JE174" s="131">
        <f>Seniori!JE100</f>
        <v>0</v>
      </c>
      <c r="JF174" s="131">
        <f>Seniori!JF100</f>
        <v>0</v>
      </c>
      <c r="JG174" s="131">
        <f>Seniori!JG100</f>
        <v>0</v>
      </c>
      <c r="JH174" s="131">
        <f>Seniori!JH100</f>
        <v>0</v>
      </c>
      <c r="JI174" s="131">
        <f>Seniori!JI100</f>
        <v>0</v>
      </c>
      <c r="JJ174" s="131">
        <f>Seniori!JJ100</f>
        <v>0</v>
      </c>
      <c r="JK174" s="131">
        <f>Seniori!JK100</f>
        <v>0</v>
      </c>
      <c r="JL174" s="131">
        <f>Seniori!JL100</f>
        <v>0</v>
      </c>
      <c r="JM174" s="131">
        <f>Seniori!JM100</f>
        <v>0</v>
      </c>
      <c r="JN174" s="131">
        <f>Seniori!JN100</f>
        <v>0</v>
      </c>
      <c r="JO174" s="131">
        <f>Seniori!JO100</f>
        <v>0</v>
      </c>
      <c r="JP174" s="131">
        <f>Seniori!JP100</f>
        <v>0</v>
      </c>
      <c r="JQ174" s="131">
        <f>Seniori!JQ100</f>
        <v>0</v>
      </c>
      <c r="JR174" s="131">
        <f>Seniori!JR100</f>
        <v>0</v>
      </c>
      <c r="JS174" s="131">
        <f>Seniori!JS100</f>
        <v>0</v>
      </c>
      <c r="JT174" s="131">
        <f>Seniori!JT100</f>
        <v>0</v>
      </c>
      <c r="JU174" s="131">
        <f>Seniori!JU100</f>
        <v>0</v>
      </c>
      <c r="JV174" s="131">
        <f>Seniori!JV100</f>
        <v>0</v>
      </c>
      <c r="JW174" s="131">
        <f>Seniori!JW100</f>
        <v>0</v>
      </c>
      <c r="JX174" s="131">
        <f>Seniori!JX100</f>
        <v>0</v>
      </c>
      <c r="JY174" s="131">
        <f>Seniori!JY100</f>
        <v>0</v>
      </c>
      <c r="JZ174" s="131">
        <f>Seniori!JZ100</f>
        <v>0</v>
      </c>
      <c r="KA174" s="131">
        <f>Seniori!KA100</f>
        <v>0</v>
      </c>
      <c r="KB174" s="131">
        <f>Seniori!KB100</f>
        <v>0</v>
      </c>
      <c r="KC174" s="131">
        <f>Seniori!KC100</f>
        <v>0</v>
      </c>
      <c r="KD174" s="131">
        <f>Seniori!KD100</f>
        <v>0</v>
      </c>
      <c r="KE174" s="131">
        <f>Seniori!KE100</f>
        <v>0</v>
      </c>
      <c r="KF174" s="131">
        <f>Seniori!KF100</f>
        <v>0</v>
      </c>
      <c r="KG174" s="131">
        <f>Seniori!KG100</f>
        <v>0</v>
      </c>
      <c r="KH174" s="131">
        <f>Seniori!KH100</f>
        <v>0</v>
      </c>
      <c r="KI174" s="131">
        <f>Seniori!KI100</f>
        <v>0</v>
      </c>
      <c r="KJ174" s="131">
        <f>Seniori!KJ100</f>
        <v>0</v>
      </c>
      <c r="KK174" s="131">
        <f>Seniori!KK100</f>
        <v>0</v>
      </c>
      <c r="KL174" s="131">
        <f>Seniori!KL100</f>
        <v>0</v>
      </c>
      <c r="KM174" s="131">
        <f>Seniori!KM100</f>
        <v>0</v>
      </c>
      <c r="KN174" s="131" t="str">
        <f>Seniori!KN100</f>
        <v>x</v>
      </c>
      <c r="KO174" s="131">
        <f>Seniori!KO100</f>
        <v>0</v>
      </c>
      <c r="KP174" s="131">
        <f>Seniori!KP100</f>
        <v>0</v>
      </c>
      <c r="KQ174" s="131">
        <f>Seniori!KQ100</f>
        <v>0</v>
      </c>
      <c r="KR174" s="131">
        <f>Seniori!KR100</f>
        <v>0</v>
      </c>
      <c r="KS174" s="131">
        <f>Seniori!KS100</f>
        <v>0</v>
      </c>
      <c r="KT174" s="131">
        <f>Seniori!KT100</f>
        <v>0</v>
      </c>
      <c r="KU174" s="131">
        <f>Seniori!KU100</f>
        <v>0</v>
      </c>
      <c r="KV174" s="131">
        <f>Seniori!KV100</f>
        <v>0</v>
      </c>
      <c r="KW174" s="131">
        <f>Seniori!KW100</f>
        <v>0</v>
      </c>
      <c r="KX174" s="131">
        <f>Seniori!KX100</f>
        <v>0</v>
      </c>
      <c r="KY174" s="131">
        <f>Seniori!KY100</f>
        <v>0</v>
      </c>
      <c r="KZ174" s="131">
        <f>Seniori!KZ100</f>
        <v>0</v>
      </c>
      <c r="LA174" s="131">
        <f>Seniori!LA100</f>
        <v>0</v>
      </c>
      <c r="LB174" s="131">
        <f>Seniori!LB100</f>
        <v>0</v>
      </c>
      <c r="LC174" s="131">
        <f>Seniori!LC100</f>
        <v>0</v>
      </c>
      <c r="LD174" s="131">
        <f>Seniori!LD100</f>
        <v>0</v>
      </c>
      <c r="LE174" s="131">
        <f>Seniori!LE100</f>
        <v>0</v>
      </c>
      <c r="LF174" s="131">
        <f>Seniori!LF100</f>
        <v>0</v>
      </c>
      <c r="LG174" s="131">
        <f>Seniori!LG100</f>
        <v>0</v>
      </c>
      <c r="LH174" s="131">
        <f>Seniori!LH100</f>
        <v>0</v>
      </c>
      <c r="LI174" s="131">
        <f>Seniori!LI100</f>
        <v>0</v>
      </c>
      <c r="LJ174" s="131">
        <f>Seniori!LJ100</f>
        <v>0</v>
      </c>
      <c r="LK174" s="131">
        <f>Seniori!LK100</f>
        <v>0</v>
      </c>
      <c r="LL174" s="131">
        <f>Seniori!LL100</f>
        <v>0</v>
      </c>
      <c r="LM174" s="131">
        <f>Seniori!LM100</f>
        <v>0</v>
      </c>
      <c r="LN174" s="131">
        <f>Seniori!LN100</f>
        <v>0</v>
      </c>
      <c r="LO174" s="131">
        <f>Seniori!LO100</f>
        <v>0</v>
      </c>
      <c r="LP174" s="131">
        <f>Seniori!LP100</f>
        <v>0</v>
      </c>
      <c r="LQ174" s="131">
        <f>Seniori!LQ100</f>
        <v>0</v>
      </c>
      <c r="LR174" s="131">
        <f>Seniori!LR100</f>
        <v>0</v>
      </c>
      <c r="LS174" s="131">
        <f>Seniori!LS100</f>
        <v>0</v>
      </c>
      <c r="LT174" s="131">
        <f>Seniori!LT100</f>
        <v>0</v>
      </c>
      <c r="LU174" s="131">
        <f>Seniori!LU100</f>
        <v>0</v>
      </c>
      <c r="LV174" s="131">
        <f>Seniori!LV100</f>
        <v>0</v>
      </c>
      <c r="LW174" s="131">
        <f>Seniori!LW100</f>
        <v>0</v>
      </c>
      <c r="LX174" s="131">
        <f>Seniori!LX100</f>
        <v>0</v>
      </c>
      <c r="LY174" s="131">
        <f>Seniori!LY100</f>
        <v>0</v>
      </c>
      <c r="LZ174" s="131">
        <f>Seniori!LZ100</f>
        <v>0</v>
      </c>
      <c r="MA174" s="131">
        <f>Seniori!MA100</f>
        <v>0</v>
      </c>
      <c r="MB174" s="131">
        <f>Seniori!MB100</f>
        <v>0</v>
      </c>
      <c r="MC174" s="131">
        <f>Seniori!MC100</f>
        <v>0</v>
      </c>
      <c r="MD174" s="131">
        <f>Seniori!MD100</f>
        <v>0</v>
      </c>
      <c r="ME174" s="131">
        <f>Seniori!ME100</f>
        <v>0</v>
      </c>
    </row>
    <row r="175" spans="1:343" s="1" customFormat="1" ht="18" customHeight="1" x14ac:dyDescent="0.2">
      <c r="A175" s="12">
        <v>142</v>
      </c>
      <c r="B175" s="11" t="s">
        <v>275</v>
      </c>
      <c r="C175" s="1">
        <v>11808</v>
      </c>
      <c r="D175" s="1">
        <v>2012</v>
      </c>
      <c r="E175" s="4" t="s">
        <v>274</v>
      </c>
      <c r="F175" s="1">
        <v>3055</v>
      </c>
      <c r="G175" s="9" t="s">
        <v>222</v>
      </c>
      <c r="H175" s="4" t="s">
        <v>101</v>
      </c>
      <c r="I175" s="1">
        <f t="shared" si="11"/>
        <v>0</v>
      </c>
      <c r="J175" s="12">
        <f>Tabuľka3[[#This Row],[Stĺpec9]]</f>
        <v>0</v>
      </c>
      <c r="K175" s="131">
        <f>Seniori!K101</f>
        <v>0</v>
      </c>
      <c r="L175" s="131">
        <f>Seniori!L101</f>
        <v>0</v>
      </c>
      <c r="M175" s="131">
        <f>Seniori!M101</f>
        <v>0</v>
      </c>
      <c r="N175" s="131">
        <f>Seniori!N101</f>
        <v>0</v>
      </c>
      <c r="O175" s="131">
        <f>Seniori!O101</f>
        <v>0</v>
      </c>
      <c r="P175" s="131">
        <f>Seniori!P101</f>
        <v>0</v>
      </c>
      <c r="Q175" s="131">
        <f>Seniori!Q101</f>
        <v>0</v>
      </c>
      <c r="R175" s="131">
        <f>Seniori!R101</f>
        <v>0</v>
      </c>
      <c r="S175" s="131">
        <f>Seniori!S101</f>
        <v>0</v>
      </c>
      <c r="T175" s="131">
        <f>Seniori!T101</f>
        <v>0</v>
      </c>
      <c r="U175" s="131">
        <f>Seniori!U101</f>
        <v>0</v>
      </c>
      <c r="V175" s="131">
        <f>Seniori!V101</f>
        <v>0</v>
      </c>
      <c r="W175" s="131">
        <f>Seniori!W101</f>
        <v>0</v>
      </c>
      <c r="X175" s="131">
        <f>Seniori!X101</f>
        <v>0</v>
      </c>
      <c r="Y175" s="131">
        <f>Seniori!Y101</f>
        <v>0</v>
      </c>
      <c r="Z175" s="131">
        <f>Seniori!Z101</f>
        <v>0</v>
      </c>
      <c r="AA175" s="131">
        <f>Seniori!AA101</f>
        <v>0</v>
      </c>
      <c r="AB175" s="131">
        <f>Seniori!AB101</f>
        <v>0</v>
      </c>
      <c r="AC175" s="131">
        <f>Seniori!AC101</f>
        <v>0</v>
      </c>
      <c r="AD175" s="131">
        <f>Seniori!AD101</f>
        <v>0</v>
      </c>
      <c r="AE175" s="131">
        <f>Seniori!AE101</f>
        <v>0</v>
      </c>
      <c r="AF175" s="131">
        <f>Seniori!AF101</f>
        <v>0</v>
      </c>
      <c r="AG175" s="131">
        <f>Seniori!AG101</f>
        <v>0</v>
      </c>
      <c r="AH175" s="131">
        <f>Seniori!AH101</f>
        <v>0</v>
      </c>
      <c r="AI175" s="131" t="str">
        <f>Seniori!AI101</f>
        <v>x</v>
      </c>
      <c r="AJ175" s="131">
        <f>Seniori!AJ101</f>
        <v>0</v>
      </c>
      <c r="AK175" s="131">
        <f>Seniori!AK101</f>
        <v>0</v>
      </c>
      <c r="AL175" s="131">
        <f>Seniori!AL101</f>
        <v>0</v>
      </c>
      <c r="AM175" s="131">
        <f>Seniori!AM101</f>
        <v>0</v>
      </c>
      <c r="AN175" s="131">
        <f>Seniori!AN101</f>
        <v>0</v>
      </c>
      <c r="AO175" s="131">
        <f>Seniori!AO101</f>
        <v>0</v>
      </c>
      <c r="AP175" s="131">
        <f>Seniori!AP101</f>
        <v>0</v>
      </c>
      <c r="AQ175" s="131">
        <f>Seniori!AQ101</f>
        <v>0</v>
      </c>
      <c r="AR175" s="131">
        <f>Seniori!AR101</f>
        <v>0</v>
      </c>
      <c r="AS175" s="131">
        <f>Seniori!AS101</f>
        <v>0</v>
      </c>
      <c r="AT175" s="131">
        <f>Seniori!AT101</f>
        <v>0</v>
      </c>
      <c r="AU175" s="131">
        <f>Seniori!AU101</f>
        <v>0</v>
      </c>
      <c r="AV175" s="131">
        <f>Seniori!AV101</f>
        <v>0</v>
      </c>
      <c r="AW175" s="131">
        <f>Seniori!AW101</f>
        <v>0</v>
      </c>
      <c r="AX175" s="131">
        <f>Seniori!AX101</f>
        <v>0</v>
      </c>
      <c r="AY175" s="131">
        <f>Seniori!AY101</f>
        <v>0</v>
      </c>
      <c r="AZ175" s="131">
        <f>Seniori!AZ101</f>
        <v>0</v>
      </c>
      <c r="BA175" s="131">
        <f>Seniori!BA101</f>
        <v>0</v>
      </c>
      <c r="BB175" s="131">
        <f>Seniori!BB101</f>
        <v>0</v>
      </c>
      <c r="BC175" s="131">
        <f>Seniori!BC101</f>
        <v>0</v>
      </c>
      <c r="BD175" s="131">
        <f>Seniori!BD101</f>
        <v>0</v>
      </c>
      <c r="BE175" s="131">
        <f>Seniori!BE101</f>
        <v>0</v>
      </c>
      <c r="BF175" s="131">
        <f>Seniori!BF101</f>
        <v>0</v>
      </c>
      <c r="BG175" s="131">
        <f>Seniori!BG101</f>
        <v>0</v>
      </c>
      <c r="BH175" s="131">
        <f>Seniori!BH101</f>
        <v>0</v>
      </c>
      <c r="BI175" s="131" t="str">
        <f>Seniori!BI101</f>
        <v>x</v>
      </c>
      <c r="BJ175" s="131">
        <f>Seniori!BJ101</f>
        <v>0</v>
      </c>
      <c r="BK175" s="131">
        <f>Seniori!BK101</f>
        <v>0</v>
      </c>
      <c r="BL175" s="131">
        <f>Seniori!BL101</f>
        <v>0</v>
      </c>
      <c r="BM175" s="131">
        <f>Seniori!BM101</f>
        <v>0</v>
      </c>
      <c r="BN175" s="131">
        <f>Seniori!BN101</f>
        <v>0</v>
      </c>
      <c r="BO175" s="131">
        <f>Seniori!BO101</f>
        <v>0</v>
      </c>
      <c r="BP175" s="131">
        <f>Seniori!BP101</f>
        <v>0</v>
      </c>
      <c r="BQ175" s="131">
        <f>Seniori!BQ101</f>
        <v>0</v>
      </c>
      <c r="BR175" s="131">
        <f>Seniori!BR101</f>
        <v>0</v>
      </c>
      <c r="BS175" s="131">
        <f>Seniori!BS101</f>
        <v>0</v>
      </c>
      <c r="BT175" s="131">
        <f>Seniori!BT101</f>
        <v>0</v>
      </c>
      <c r="BU175" s="131">
        <f>Seniori!BU101</f>
        <v>0</v>
      </c>
      <c r="BV175" s="131">
        <f>Seniori!BV101</f>
        <v>0</v>
      </c>
      <c r="BW175" s="131">
        <f>Seniori!BW101</f>
        <v>0</v>
      </c>
      <c r="BX175" s="131">
        <f>Seniori!BX101</f>
        <v>0</v>
      </c>
      <c r="BY175" s="131">
        <f>Seniori!BY101</f>
        <v>0</v>
      </c>
      <c r="BZ175" s="131">
        <f>Seniori!BZ101</f>
        <v>0</v>
      </c>
      <c r="CA175" s="131">
        <f>Seniori!CA101</f>
        <v>0</v>
      </c>
      <c r="CB175" s="131">
        <f>Seniori!CB101</f>
        <v>0</v>
      </c>
      <c r="CC175" s="131">
        <f>Seniori!CC101</f>
        <v>0</v>
      </c>
      <c r="CD175" s="131">
        <f>Seniori!CD101</f>
        <v>0</v>
      </c>
      <c r="CE175" s="131">
        <f>Seniori!CE101</f>
        <v>0</v>
      </c>
      <c r="CF175" s="131">
        <f>Seniori!CF101</f>
        <v>0</v>
      </c>
      <c r="CG175" s="131">
        <f>Seniori!CG101</f>
        <v>0</v>
      </c>
      <c r="CH175" s="131">
        <f>Seniori!CH101</f>
        <v>0</v>
      </c>
      <c r="CI175" s="131">
        <f>Seniori!CI101</f>
        <v>0</v>
      </c>
      <c r="CJ175" s="131">
        <f>Seniori!CJ101</f>
        <v>0</v>
      </c>
      <c r="CK175" s="131">
        <f>Seniori!CK101</f>
        <v>0</v>
      </c>
      <c r="CL175" s="131">
        <f>Seniori!CL101</f>
        <v>0</v>
      </c>
      <c r="CM175" s="131">
        <f>Seniori!CM101</f>
        <v>0</v>
      </c>
      <c r="CN175" s="131">
        <f>Seniori!CN101</f>
        <v>0</v>
      </c>
      <c r="CO175" s="131">
        <f>Seniori!CO101</f>
        <v>0</v>
      </c>
      <c r="CP175" s="131">
        <f>Seniori!CP101</f>
        <v>0</v>
      </c>
      <c r="CQ175" s="131">
        <f>Seniori!CQ101</f>
        <v>0</v>
      </c>
      <c r="CR175" s="131">
        <f>Seniori!CR101</f>
        <v>0</v>
      </c>
      <c r="CS175" s="131">
        <f>Seniori!CS101</f>
        <v>0</v>
      </c>
      <c r="CT175" s="131">
        <f>Seniori!CT101</f>
        <v>0</v>
      </c>
      <c r="CU175" s="131">
        <f>Seniori!CU101</f>
        <v>0</v>
      </c>
      <c r="CV175" s="131">
        <f>Seniori!CV101</f>
        <v>0</v>
      </c>
      <c r="CW175" s="131">
        <f>Seniori!CW101</f>
        <v>0</v>
      </c>
      <c r="CX175" s="131">
        <f>Seniori!CX101</f>
        <v>0</v>
      </c>
      <c r="CY175" s="131">
        <f>Seniori!CY101</f>
        <v>0</v>
      </c>
      <c r="CZ175" s="131">
        <f>Seniori!CZ101</f>
        <v>0</v>
      </c>
      <c r="DA175" s="131">
        <f>Seniori!DA101</f>
        <v>0</v>
      </c>
      <c r="DB175" s="131">
        <f>Seniori!DB101</f>
        <v>0</v>
      </c>
      <c r="DC175" s="131">
        <f>Seniori!DC101</f>
        <v>0</v>
      </c>
      <c r="DD175" s="131">
        <f>Seniori!DD101</f>
        <v>0</v>
      </c>
      <c r="DE175" s="131">
        <f>Seniori!DE101</f>
        <v>0</v>
      </c>
      <c r="DF175" s="131">
        <f>Seniori!DF101</f>
        <v>0</v>
      </c>
      <c r="DG175" s="131">
        <f>Seniori!DG101</f>
        <v>0</v>
      </c>
      <c r="DH175" s="131">
        <f>Seniori!DH101</f>
        <v>0</v>
      </c>
      <c r="DI175" s="131">
        <f>Seniori!DI101</f>
        <v>0</v>
      </c>
      <c r="DJ175" s="131">
        <f>Seniori!DJ101</f>
        <v>0</v>
      </c>
      <c r="DK175" s="131">
        <f>Seniori!DK101</f>
        <v>0</v>
      </c>
      <c r="DL175" s="131">
        <f>Seniori!DL101</f>
        <v>0</v>
      </c>
      <c r="DM175" s="131">
        <f>Seniori!DM101</f>
        <v>0</v>
      </c>
      <c r="DN175" s="131">
        <f>Seniori!DN101</f>
        <v>0</v>
      </c>
      <c r="DO175" s="131">
        <f>Seniori!DO101</f>
        <v>0</v>
      </c>
      <c r="DP175" s="131">
        <f>Seniori!DP101</f>
        <v>0</v>
      </c>
      <c r="DQ175" s="131">
        <f>Seniori!DQ101</f>
        <v>0</v>
      </c>
      <c r="DR175" s="131">
        <f>Seniori!DR101</f>
        <v>0</v>
      </c>
      <c r="DS175" s="131">
        <f>Seniori!DS101</f>
        <v>0</v>
      </c>
      <c r="DT175" s="131">
        <f>Seniori!DT101</f>
        <v>0</v>
      </c>
      <c r="DU175" s="131">
        <f>Seniori!DU101</f>
        <v>0</v>
      </c>
      <c r="DV175" s="131">
        <f>Seniori!DV101</f>
        <v>0</v>
      </c>
      <c r="DW175" s="131">
        <f>Seniori!DW101</f>
        <v>0</v>
      </c>
      <c r="DX175" s="131">
        <f>Seniori!DX101</f>
        <v>0</v>
      </c>
      <c r="DY175" s="131">
        <f>Seniori!DY101</f>
        <v>0</v>
      </c>
      <c r="DZ175" s="131">
        <f>Seniori!DZ101</f>
        <v>0</v>
      </c>
      <c r="EA175" s="131">
        <f>Seniori!EA101</f>
        <v>0</v>
      </c>
      <c r="EB175" s="131">
        <f>Seniori!EB101</f>
        <v>0</v>
      </c>
      <c r="EC175" s="131">
        <f>Seniori!EC101</f>
        <v>0</v>
      </c>
      <c r="ED175" s="131">
        <f>Seniori!ED101</f>
        <v>0</v>
      </c>
      <c r="EE175" s="131">
        <f>Seniori!EE101</f>
        <v>0</v>
      </c>
      <c r="EF175" s="131">
        <f>Seniori!EF101</f>
        <v>0</v>
      </c>
      <c r="EG175" s="131">
        <f>Seniori!EG101</f>
        <v>0</v>
      </c>
      <c r="EH175" s="131">
        <f>Seniori!EH101</f>
        <v>0</v>
      </c>
      <c r="EI175" s="131">
        <f>Seniori!EI101</f>
        <v>0</v>
      </c>
      <c r="EJ175" s="131">
        <f>Seniori!EJ101</f>
        <v>0</v>
      </c>
      <c r="EK175" s="131">
        <f>Seniori!EK101</f>
        <v>0</v>
      </c>
      <c r="EL175" s="131">
        <f>Seniori!EL101</f>
        <v>0</v>
      </c>
      <c r="EM175" s="131">
        <f>Seniori!EM101</f>
        <v>0</v>
      </c>
      <c r="EN175" s="131">
        <f>Seniori!EN101</f>
        <v>0</v>
      </c>
      <c r="EO175" s="131">
        <f>Seniori!EO101</f>
        <v>0</v>
      </c>
      <c r="EP175" s="131">
        <f>Seniori!EP101</f>
        <v>0</v>
      </c>
      <c r="EQ175" s="131">
        <f>Seniori!EQ101</f>
        <v>0</v>
      </c>
      <c r="ER175" s="131">
        <f>Seniori!ER101</f>
        <v>0</v>
      </c>
      <c r="ES175" s="131">
        <f>Seniori!ES101</f>
        <v>0</v>
      </c>
      <c r="ET175" s="131">
        <f>Seniori!ET101</f>
        <v>0</v>
      </c>
      <c r="EU175" s="131">
        <f>Seniori!EU101</f>
        <v>0</v>
      </c>
      <c r="EV175" s="131">
        <f>Seniori!EV101</f>
        <v>0</v>
      </c>
      <c r="EW175" s="131">
        <f>Seniori!EW101</f>
        <v>0</v>
      </c>
      <c r="EX175" s="131">
        <f>Seniori!EX101</f>
        <v>0</v>
      </c>
      <c r="EY175" s="131">
        <f>Seniori!EY101</f>
        <v>0</v>
      </c>
      <c r="EZ175" s="131">
        <f>Seniori!EZ101</f>
        <v>0</v>
      </c>
      <c r="FA175" s="131">
        <f>Seniori!FA101</f>
        <v>0</v>
      </c>
      <c r="FB175" s="131">
        <f>Seniori!FB101</f>
        <v>0</v>
      </c>
      <c r="FC175" s="131">
        <f>Seniori!FC101</f>
        <v>0</v>
      </c>
      <c r="FD175" s="131">
        <f>Seniori!FD101</f>
        <v>0</v>
      </c>
      <c r="FE175" s="131">
        <f>Seniori!FE101</f>
        <v>0</v>
      </c>
      <c r="FF175" s="131">
        <f>Seniori!FF101</f>
        <v>0</v>
      </c>
      <c r="FG175" s="131">
        <f>Seniori!FG101</f>
        <v>0</v>
      </c>
      <c r="FH175" s="131">
        <f>Seniori!FH101</f>
        <v>0</v>
      </c>
      <c r="FI175" s="131">
        <f>Seniori!FI101</f>
        <v>0</v>
      </c>
      <c r="FJ175" s="131">
        <f>Seniori!FJ101</f>
        <v>0</v>
      </c>
      <c r="FK175" s="131">
        <f>Seniori!FK101</f>
        <v>0</v>
      </c>
      <c r="FL175" s="131">
        <f>Seniori!FL101</f>
        <v>0</v>
      </c>
      <c r="FM175" s="131">
        <f>Seniori!FM101</f>
        <v>0</v>
      </c>
      <c r="FN175" s="131">
        <f>Seniori!FN101</f>
        <v>0</v>
      </c>
      <c r="FO175" s="131">
        <f>Seniori!FO101</f>
        <v>0</v>
      </c>
      <c r="FP175" s="131">
        <f>Seniori!FP101</f>
        <v>0</v>
      </c>
      <c r="FQ175" s="131">
        <f>Seniori!FQ101</f>
        <v>0</v>
      </c>
      <c r="FR175" s="131">
        <f>Seniori!FR101</f>
        <v>0</v>
      </c>
      <c r="FS175" s="131">
        <f>Seniori!FS101</f>
        <v>0</v>
      </c>
      <c r="FT175" s="131">
        <f>Seniori!FT101</f>
        <v>0</v>
      </c>
      <c r="FU175" s="131">
        <f>Seniori!FU101</f>
        <v>0</v>
      </c>
      <c r="FV175" s="131">
        <f>Seniori!FV101</f>
        <v>0</v>
      </c>
      <c r="FW175" s="131">
        <f>Seniori!FW101</f>
        <v>0</v>
      </c>
      <c r="FX175" s="131">
        <f>Seniori!FX101</f>
        <v>0</v>
      </c>
      <c r="FY175" s="131">
        <f>Seniori!FY101</f>
        <v>0</v>
      </c>
      <c r="FZ175" s="131">
        <f>Seniori!FZ101</f>
        <v>0</v>
      </c>
      <c r="GA175" s="131">
        <f>Seniori!GA101</f>
        <v>0</v>
      </c>
      <c r="GB175" s="131">
        <f>Seniori!GB101</f>
        <v>0</v>
      </c>
      <c r="GC175" s="131">
        <f>Seniori!GC101</f>
        <v>0</v>
      </c>
      <c r="GD175" s="131">
        <f>Seniori!GD101</f>
        <v>0</v>
      </c>
      <c r="GE175" s="131">
        <f>Seniori!GE101</f>
        <v>0</v>
      </c>
      <c r="GF175" s="131">
        <f>Seniori!GF101</f>
        <v>0</v>
      </c>
      <c r="GG175" s="131">
        <f>Seniori!GG101</f>
        <v>0</v>
      </c>
      <c r="GH175" s="131">
        <f>Seniori!GH101</f>
        <v>0</v>
      </c>
      <c r="GI175" s="131">
        <f>Seniori!GI101</f>
        <v>0</v>
      </c>
      <c r="GJ175" s="131">
        <f>Seniori!GJ101</f>
        <v>0</v>
      </c>
      <c r="GK175" s="131">
        <f>Seniori!GK101</f>
        <v>0</v>
      </c>
      <c r="GL175" s="131">
        <f>Seniori!GL101</f>
        <v>0</v>
      </c>
      <c r="GM175" s="131">
        <f>Seniori!GM101</f>
        <v>0</v>
      </c>
      <c r="GN175" s="131">
        <f>Seniori!GN101</f>
        <v>0</v>
      </c>
      <c r="GO175" s="131">
        <f>Seniori!GO101</f>
        <v>0</v>
      </c>
      <c r="GP175" s="131">
        <f>Seniori!GP101</f>
        <v>0</v>
      </c>
      <c r="GQ175" s="131">
        <f>Seniori!GQ101</f>
        <v>0</v>
      </c>
      <c r="GR175" s="131">
        <f>Seniori!GR101</f>
        <v>0</v>
      </c>
      <c r="GS175" s="131">
        <f>Seniori!GS101</f>
        <v>0</v>
      </c>
      <c r="GT175" s="131">
        <f>Seniori!GT101</f>
        <v>0</v>
      </c>
      <c r="GU175" s="131">
        <f>Seniori!GU101</f>
        <v>0</v>
      </c>
      <c r="GV175" s="131">
        <f>Seniori!GV101</f>
        <v>0</v>
      </c>
      <c r="GW175" s="131">
        <f>Seniori!GW101</f>
        <v>0</v>
      </c>
      <c r="GX175" s="131">
        <f>Seniori!GX101</f>
        <v>0</v>
      </c>
      <c r="GY175" s="131">
        <f>Seniori!GY101</f>
        <v>0</v>
      </c>
      <c r="GZ175" s="131">
        <f>Seniori!GZ101</f>
        <v>0</v>
      </c>
      <c r="HA175" s="131">
        <f>Seniori!HA101</f>
        <v>0</v>
      </c>
      <c r="HB175" s="131">
        <f>Seniori!HB101</f>
        <v>0</v>
      </c>
      <c r="HC175" s="131">
        <f>Seniori!HC101</f>
        <v>0</v>
      </c>
      <c r="HD175" s="131">
        <f>Seniori!HD101</f>
        <v>0</v>
      </c>
      <c r="HE175" s="131">
        <f>Seniori!HE101</f>
        <v>0</v>
      </c>
      <c r="HF175" s="131">
        <f>Seniori!HF101</f>
        <v>0</v>
      </c>
      <c r="HG175" s="131">
        <f>Seniori!HG101</f>
        <v>0</v>
      </c>
      <c r="HH175" s="131">
        <f>Seniori!HH101</f>
        <v>0</v>
      </c>
      <c r="HI175" s="131">
        <f>Seniori!HI101</f>
        <v>0</v>
      </c>
      <c r="HJ175" s="131">
        <f>Seniori!HJ101</f>
        <v>0</v>
      </c>
      <c r="HK175" s="131">
        <f>Seniori!HK101</f>
        <v>0</v>
      </c>
      <c r="HL175" s="131">
        <f>Seniori!HL101</f>
        <v>0</v>
      </c>
      <c r="HM175" s="131">
        <f>Seniori!HM101</f>
        <v>0</v>
      </c>
      <c r="HN175" s="131">
        <f>Seniori!HN101</f>
        <v>0</v>
      </c>
      <c r="HO175" s="131">
        <f>Seniori!HO101</f>
        <v>0</v>
      </c>
      <c r="HP175" s="131">
        <f>Seniori!HP101</f>
        <v>0</v>
      </c>
      <c r="HQ175" s="131">
        <f>Seniori!HQ101</f>
        <v>0</v>
      </c>
      <c r="HR175" s="131">
        <f>Seniori!HR101</f>
        <v>0</v>
      </c>
      <c r="HS175" s="131">
        <f>Seniori!HS101</f>
        <v>0</v>
      </c>
      <c r="HT175" s="131">
        <f>Seniori!HT101</f>
        <v>0</v>
      </c>
      <c r="HU175" s="131">
        <f>Seniori!HU101</f>
        <v>0</v>
      </c>
      <c r="HV175" s="131">
        <f>Seniori!HV101</f>
        <v>0</v>
      </c>
      <c r="HW175" s="131">
        <f>Seniori!HW101</f>
        <v>0</v>
      </c>
      <c r="HX175" s="131">
        <f>Seniori!HX101</f>
        <v>0</v>
      </c>
      <c r="HY175" s="131">
        <f>Seniori!HY101</f>
        <v>0</v>
      </c>
      <c r="HZ175" s="131">
        <f>Seniori!HZ101</f>
        <v>0</v>
      </c>
      <c r="IA175" s="131">
        <f>Seniori!IA101</f>
        <v>0</v>
      </c>
      <c r="IB175" s="131">
        <f>Seniori!IB101</f>
        <v>0</v>
      </c>
      <c r="IC175" s="131">
        <f>Seniori!IC101</f>
        <v>0</v>
      </c>
      <c r="ID175" s="131">
        <f>Seniori!ID101</f>
        <v>0</v>
      </c>
      <c r="IE175" s="131">
        <f>Seniori!IE101</f>
        <v>0</v>
      </c>
      <c r="IF175" s="131">
        <f>Seniori!IF101</f>
        <v>0</v>
      </c>
      <c r="IG175" s="131">
        <f>Seniori!IG101</f>
        <v>0</v>
      </c>
      <c r="IH175" s="131">
        <f>Seniori!IH101</f>
        <v>0</v>
      </c>
      <c r="II175" s="131">
        <f>Seniori!II101</f>
        <v>0</v>
      </c>
      <c r="IJ175" s="131">
        <f>Seniori!IJ101</f>
        <v>0</v>
      </c>
      <c r="IK175" s="131">
        <f>Seniori!IK101</f>
        <v>0</v>
      </c>
      <c r="IL175" s="131">
        <f>Seniori!IL101</f>
        <v>0</v>
      </c>
      <c r="IM175" s="131">
        <f>Seniori!IM101</f>
        <v>0</v>
      </c>
      <c r="IN175" s="131">
        <f>Seniori!IN101</f>
        <v>0</v>
      </c>
      <c r="IO175" s="131">
        <f>Seniori!IO101</f>
        <v>0</v>
      </c>
      <c r="IP175" s="131">
        <f>Seniori!IP101</f>
        <v>0</v>
      </c>
      <c r="IQ175" s="131">
        <f>Seniori!IQ101</f>
        <v>0</v>
      </c>
      <c r="IR175" s="131">
        <f>Seniori!IR101</f>
        <v>0</v>
      </c>
      <c r="IS175" s="131">
        <f>Seniori!IS101</f>
        <v>0</v>
      </c>
      <c r="IT175" s="131">
        <f>Seniori!IT101</f>
        <v>0</v>
      </c>
      <c r="IU175" s="131">
        <f>Seniori!IU101</f>
        <v>0</v>
      </c>
      <c r="IV175" s="131">
        <f>Seniori!IV101</f>
        <v>0</v>
      </c>
      <c r="IW175" s="131">
        <f>Seniori!IW101</f>
        <v>0</v>
      </c>
      <c r="IX175" s="131">
        <f>Seniori!IX101</f>
        <v>0</v>
      </c>
      <c r="IY175" s="131">
        <f>Seniori!IY101</f>
        <v>0</v>
      </c>
      <c r="IZ175" s="131">
        <f>Seniori!IZ101</f>
        <v>0</v>
      </c>
      <c r="JA175" s="131">
        <f>Seniori!JA101</f>
        <v>0</v>
      </c>
      <c r="JB175" s="131">
        <f>Seniori!JB101</f>
        <v>0</v>
      </c>
      <c r="JC175" s="131">
        <f>Seniori!JC101</f>
        <v>0</v>
      </c>
      <c r="JD175" s="131">
        <f>Seniori!JD101</f>
        <v>0</v>
      </c>
      <c r="JE175" s="131">
        <f>Seniori!JE101</f>
        <v>0</v>
      </c>
      <c r="JF175" s="131">
        <f>Seniori!JF101</f>
        <v>0</v>
      </c>
      <c r="JG175" s="131">
        <f>Seniori!JG101</f>
        <v>0</v>
      </c>
      <c r="JH175" s="131">
        <f>Seniori!JH101</f>
        <v>0</v>
      </c>
      <c r="JI175" s="131">
        <f>Seniori!JI101</f>
        <v>0</v>
      </c>
      <c r="JJ175" s="131">
        <f>Seniori!JJ101</f>
        <v>0</v>
      </c>
      <c r="JK175" s="131">
        <f>Seniori!JK101</f>
        <v>0</v>
      </c>
      <c r="JL175" s="131">
        <f>Seniori!JL101</f>
        <v>0</v>
      </c>
      <c r="JM175" s="131">
        <f>Seniori!JM101</f>
        <v>0</v>
      </c>
      <c r="JN175" s="131">
        <f>Seniori!JN101</f>
        <v>0</v>
      </c>
      <c r="JO175" s="131">
        <f>Seniori!JO101</f>
        <v>0</v>
      </c>
      <c r="JP175" s="131">
        <f>Seniori!JP101</f>
        <v>0</v>
      </c>
      <c r="JQ175" s="131">
        <f>Seniori!JQ101</f>
        <v>0</v>
      </c>
      <c r="JR175" s="131">
        <f>Seniori!JR101</f>
        <v>0</v>
      </c>
      <c r="JS175" s="131">
        <f>Seniori!JS101</f>
        <v>0</v>
      </c>
      <c r="JT175" s="131">
        <f>Seniori!JT101</f>
        <v>0</v>
      </c>
      <c r="JU175" s="131">
        <f>Seniori!JU101</f>
        <v>0</v>
      </c>
      <c r="JV175" s="131">
        <f>Seniori!JV101</f>
        <v>0</v>
      </c>
      <c r="JW175" s="131">
        <f>Seniori!JW101</f>
        <v>0</v>
      </c>
      <c r="JX175" s="131">
        <f>Seniori!JX101</f>
        <v>0</v>
      </c>
      <c r="JY175" s="131">
        <f>Seniori!JY101</f>
        <v>0</v>
      </c>
      <c r="JZ175" s="131">
        <f>Seniori!JZ101</f>
        <v>0</v>
      </c>
      <c r="KA175" s="131">
        <f>Seniori!KA101</f>
        <v>0</v>
      </c>
      <c r="KB175" s="131">
        <f>Seniori!KB101</f>
        <v>0</v>
      </c>
      <c r="KC175" s="131">
        <f>Seniori!KC101</f>
        <v>0</v>
      </c>
      <c r="KD175" s="131">
        <f>Seniori!KD101</f>
        <v>0</v>
      </c>
      <c r="KE175" s="131">
        <f>Seniori!KE101</f>
        <v>0</v>
      </c>
      <c r="KF175" s="131">
        <f>Seniori!KF101</f>
        <v>0</v>
      </c>
      <c r="KG175" s="131">
        <f>Seniori!KG101</f>
        <v>0</v>
      </c>
      <c r="KH175" s="131">
        <f>Seniori!KH101</f>
        <v>0</v>
      </c>
      <c r="KI175" s="131">
        <f>Seniori!KI101</f>
        <v>0</v>
      </c>
      <c r="KJ175" s="131">
        <f>Seniori!KJ101</f>
        <v>0</v>
      </c>
      <c r="KK175" s="131">
        <f>Seniori!KK101</f>
        <v>0</v>
      </c>
      <c r="KL175" s="131">
        <f>Seniori!KL101</f>
        <v>0</v>
      </c>
      <c r="KM175" s="131">
        <f>Seniori!KM101</f>
        <v>0</v>
      </c>
      <c r="KN175" s="131">
        <f>Seniori!KN101</f>
        <v>0</v>
      </c>
      <c r="KO175" s="131">
        <f>Seniori!KO101</f>
        <v>0</v>
      </c>
      <c r="KP175" s="131">
        <f>Seniori!KP101</f>
        <v>0</v>
      </c>
      <c r="KQ175" s="131">
        <f>Seniori!KQ101</f>
        <v>0</v>
      </c>
      <c r="KR175" s="131">
        <f>Seniori!KR101</f>
        <v>0</v>
      </c>
      <c r="KS175" s="131">
        <f>Seniori!KS101</f>
        <v>0</v>
      </c>
      <c r="KT175" s="131">
        <f>Seniori!KT101</f>
        <v>0</v>
      </c>
      <c r="KU175" s="131">
        <f>Seniori!KU101</f>
        <v>0</v>
      </c>
      <c r="KV175" s="131">
        <f>Seniori!KV101</f>
        <v>0</v>
      </c>
      <c r="KW175" s="131">
        <f>Seniori!KW101</f>
        <v>0</v>
      </c>
      <c r="KX175" s="131">
        <f>Seniori!KX101</f>
        <v>0</v>
      </c>
      <c r="KY175" s="131">
        <f>Seniori!KY101</f>
        <v>0</v>
      </c>
      <c r="KZ175" s="131">
        <f>Seniori!KZ101</f>
        <v>0</v>
      </c>
      <c r="LA175" s="131">
        <f>Seniori!LA101</f>
        <v>0</v>
      </c>
      <c r="LB175" s="131">
        <f>Seniori!LB101</f>
        <v>0</v>
      </c>
      <c r="LC175" s="131">
        <f>Seniori!LC101</f>
        <v>0</v>
      </c>
      <c r="LD175" s="131">
        <f>Seniori!LD101</f>
        <v>0</v>
      </c>
      <c r="LE175" s="131">
        <f>Seniori!LE101</f>
        <v>0</v>
      </c>
      <c r="LF175" s="131">
        <f>Seniori!LF101</f>
        <v>0</v>
      </c>
      <c r="LG175" s="131">
        <f>Seniori!LG101</f>
        <v>0</v>
      </c>
      <c r="LH175" s="131">
        <f>Seniori!LH101</f>
        <v>0</v>
      </c>
      <c r="LI175" s="131">
        <f>Seniori!LI101</f>
        <v>0</v>
      </c>
      <c r="LJ175" s="131">
        <f>Seniori!LJ101</f>
        <v>0</v>
      </c>
      <c r="LK175" s="131">
        <f>Seniori!LK101</f>
        <v>0</v>
      </c>
      <c r="LL175" s="131">
        <f>Seniori!LL101</f>
        <v>0</v>
      </c>
      <c r="LM175" s="131">
        <f>Seniori!LM101</f>
        <v>0</v>
      </c>
      <c r="LN175" s="131">
        <f>Seniori!LN101</f>
        <v>0</v>
      </c>
      <c r="LO175" s="131">
        <f>Seniori!LO101</f>
        <v>0</v>
      </c>
      <c r="LP175" s="131">
        <f>Seniori!LP101</f>
        <v>0</v>
      </c>
      <c r="LQ175" s="131">
        <f>Seniori!LQ101</f>
        <v>0</v>
      </c>
      <c r="LR175" s="131">
        <f>Seniori!LR101</f>
        <v>0</v>
      </c>
      <c r="LS175" s="131">
        <f>Seniori!LS101</f>
        <v>0</v>
      </c>
      <c r="LT175" s="131">
        <f>Seniori!LT101</f>
        <v>0</v>
      </c>
      <c r="LU175" s="131">
        <f>Seniori!LU101</f>
        <v>0</v>
      </c>
      <c r="LV175" s="131">
        <f>Seniori!LV101</f>
        <v>0</v>
      </c>
      <c r="LW175" s="131">
        <f>Seniori!LW101</f>
        <v>0</v>
      </c>
      <c r="LX175" s="131">
        <f>Seniori!LX101</f>
        <v>0</v>
      </c>
      <c r="LY175" s="131">
        <f>Seniori!LY101</f>
        <v>0</v>
      </c>
      <c r="LZ175" s="131">
        <f>Seniori!LZ101</f>
        <v>0</v>
      </c>
      <c r="MA175" s="131">
        <f>Seniori!MA101</f>
        <v>0</v>
      </c>
      <c r="MB175" s="131">
        <f>Seniori!MB101</f>
        <v>0</v>
      </c>
      <c r="MC175" s="131">
        <f>Seniori!MC101</f>
        <v>0</v>
      </c>
      <c r="MD175" s="131">
        <f>Seniori!MD101</f>
        <v>0</v>
      </c>
      <c r="ME175" s="131">
        <f>Seniori!ME101</f>
        <v>0</v>
      </c>
    </row>
    <row r="176" spans="1:343" s="1" customFormat="1" ht="18" customHeight="1" x14ac:dyDescent="0.2">
      <c r="A176" s="12">
        <v>142</v>
      </c>
      <c r="B176" s="11" t="s">
        <v>277</v>
      </c>
      <c r="C176" s="1">
        <v>9104</v>
      </c>
      <c r="D176" s="1">
        <v>2011</v>
      </c>
      <c r="E176" s="4" t="s">
        <v>276</v>
      </c>
      <c r="F176" s="1">
        <v>8084</v>
      </c>
      <c r="G176" s="9" t="s">
        <v>222</v>
      </c>
      <c r="H176" s="4" t="s">
        <v>121</v>
      </c>
      <c r="I176" s="1">
        <f t="shared" si="11"/>
        <v>0</v>
      </c>
      <c r="J176" s="12">
        <f>Tabuľka3[[#This Row],[Stĺpec9]]</f>
        <v>0</v>
      </c>
      <c r="K176" s="131">
        <f>Seniori!K102</f>
        <v>0</v>
      </c>
      <c r="L176" s="131">
        <f>Seniori!L102</f>
        <v>0</v>
      </c>
      <c r="M176" s="131">
        <f>Seniori!M102</f>
        <v>0</v>
      </c>
      <c r="N176" s="131">
        <f>Seniori!N102</f>
        <v>0</v>
      </c>
      <c r="O176" s="131">
        <f>Seniori!O102</f>
        <v>0</v>
      </c>
      <c r="P176" s="131">
        <f>Seniori!P102</f>
        <v>0</v>
      </c>
      <c r="Q176" s="131">
        <f>Seniori!Q102</f>
        <v>0</v>
      </c>
      <c r="R176" s="131">
        <f>Seniori!R102</f>
        <v>0</v>
      </c>
      <c r="S176" s="131">
        <f>Seniori!S102</f>
        <v>0</v>
      </c>
      <c r="T176" s="131">
        <f>Seniori!T102</f>
        <v>0</v>
      </c>
      <c r="U176" s="131">
        <f>Seniori!U102</f>
        <v>0</v>
      </c>
      <c r="V176" s="131">
        <f>Seniori!V102</f>
        <v>0</v>
      </c>
      <c r="W176" s="131">
        <f>Seniori!W102</f>
        <v>0</v>
      </c>
      <c r="X176" s="131">
        <f>Seniori!X102</f>
        <v>0</v>
      </c>
      <c r="Y176" s="131">
        <f>Seniori!Y102</f>
        <v>0</v>
      </c>
      <c r="Z176" s="131">
        <f>Seniori!Z102</f>
        <v>0</v>
      </c>
      <c r="AA176" s="131">
        <f>Seniori!AA102</f>
        <v>0</v>
      </c>
      <c r="AB176" s="131">
        <f>Seniori!AB102</f>
        <v>0</v>
      </c>
      <c r="AC176" s="131">
        <f>Seniori!AC102</f>
        <v>0</v>
      </c>
      <c r="AD176" s="131">
        <f>Seniori!AD102</f>
        <v>0</v>
      </c>
      <c r="AE176" s="131">
        <f>Seniori!AE102</f>
        <v>0</v>
      </c>
      <c r="AF176" s="131">
        <f>Seniori!AF102</f>
        <v>0</v>
      </c>
      <c r="AG176" s="131">
        <f>Seniori!AG102</f>
        <v>0</v>
      </c>
      <c r="AH176" s="131">
        <f>Seniori!AH102</f>
        <v>0</v>
      </c>
      <c r="AI176" s="131" t="str">
        <f>Seniori!AI102</f>
        <v>x</v>
      </c>
      <c r="AJ176" s="131">
        <f>Seniori!AJ102</f>
        <v>0</v>
      </c>
      <c r="AK176" s="131">
        <f>Seniori!AK102</f>
        <v>0</v>
      </c>
      <c r="AL176" s="131">
        <f>Seniori!AL102</f>
        <v>0</v>
      </c>
      <c r="AM176" s="131">
        <f>Seniori!AM102</f>
        <v>0</v>
      </c>
      <c r="AN176" s="131">
        <f>Seniori!AN102</f>
        <v>0</v>
      </c>
      <c r="AO176" s="131">
        <f>Seniori!AO102</f>
        <v>0</v>
      </c>
      <c r="AP176" s="131">
        <f>Seniori!AP102</f>
        <v>0</v>
      </c>
      <c r="AQ176" s="131">
        <f>Seniori!AQ102</f>
        <v>0</v>
      </c>
      <c r="AR176" s="131">
        <f>Seniori!AR102</f>
        <v>0</v>
      </c>
      <c r="AS176" s="131">
        <f>Seniori!AS102</f>
        <v>0</v>
      </c>
      <c r="AT176" s="131">
        <f>Seniori!AT102</f>
        <v>0</v>
      </c>
      <c r="AU176" s="131">
        <f>Seniori!AU102</f>
        <v>0</v>
      </c>
      <c r="AV176" s="131">
        <f>Seniori!AV102</f>
        <v>0</v>
      </c>
      <c r="AW176" s="131">
        <f>Seniori!AW102</f>
        <v>0</v>
      </c>
      <c r="AX176" s="131">
        <f>Seniori!AX102</f>
        <v>0</v>
      </c>
      <c r="AY176" s="131">
        <f>Seniori!AY102</f>
        <v>0</v>
      </c>
      <c r="AZ176" s="131">
        <f>Seniori!AZ102</f>
        <v>0</v>
      </c>
      <c r="BA176" s="131">
        <f>Seniori!BA102</f>
        <v>0</v>
      </c>
      <c r="BB176" s="131">
        <f>Seniori!BB102</f>
        <v>0</v>
      </c>
      <c r="BC176" s="131">
        <f>Seniori!BC102</f>
        <v>0</v>
      </c>
      <c r="BD176" s="131">
        <f>Seniori!BD102</f>
        <v>0</v>
      </c>
      <c r="BE176" s="131">
        <f>Seniori!BE102</f>
        <v>0</v>
      </c>
      <c r="BF176" s="131">
        <f>Seniori!BF102</f>
        <v>0</v>
      </c>
      <c r="BG176" s="131">
        <f>Seniori!BG102</f>
        <v>0</v>
      </c>
      <c r="BH176" s="131">
        <f>Seniori!BH102</f>
        <v>0</v>
      </c>
      <c r="BI176" s="131">
        <f>Seniori!BI102</f>
        <v>0</v>
      </c>
      <c r="BJ176" s="131">
        <f>Seniori!BJ102</f>
        <v>0</v>
      </c>
      <c r="BK176" s="131">
        <f>Seniori!BK102</f>
        <v>0</v>
      </c>
      <c r="BL176" s="131">
        <f>Seniori!BL102</f>
        <v>0</v>
      </c>
      <c r="BM176" s="131">
        <f>Seniori!BM102</f>
        <v>0</v>
      </c>
      <c r="BN176" s="131">
        <f>Seniori!BN102</f>
        <v>0</v>
      </c>
      <c r="BO176" s="131">
        <f>Seniori!BO102</f>
        <v>0</v>
      </c>
      <c r="BP176" s="131">
        <f>Seniori!BP102</f>
        <v>0</v>
      </c>
      <c r="BQ176" s="131">
        <f>Seniori!BQ102</f>
        <v>0</v>
      </c>
      <c r="BR176" s="131">
        <f>Seniori!BR102</f>
        <v>0</v>
      </c>
      <c r="BS176" s="131">
        <f>Seniori!BS102</f>
        <v>0</v>
      </c>
      <c r="BT176" s="131">
        <f>Seniori!BT102</f>
        <v>0</v>
      </c>
      <c r="BU176" s="131">
        <f>Seniori!BU102</f>
        <v>0</v>
      </c>
      <c r="BV176" s="131">
        <f>Seniori!BV102</f>
        <v>0</v>
      </c>
      <c r="BW176" s="131">
        <f>Seniori!BW102</f>
        <v>0</v>
      </c>
      <c r="BX176" s="131">
        <f>Seniori!BX102</f>
        <v>0</v>
      </c>
      <c r="BY176" s="131">
        <f>Seniori!BY102</f>
        <v>0</v>
      </c>
      <c r="BZ176" s="131">
        <f>Seniori!BZ102</f>
        <v>0</v>
      </c>
      <c r="CA176" s="131">
        <f>Seniori!CA102</f>
        <v>0</v>
      </c>
      <c r="CB176" s="131">
        <f>Seniori!CB102</f>
        <v>0</v>
      </c>
      <c r="CC176" s="131">
        <f>Seniori!CC102</f>
        <v>0</v>
      </c>
      <c r="CD176" s="131">
        <f>Seniori!CD102</f>
        <v>0</v>
      </c>
      <c r="CE176" s="131">
        <f>Seniori!CE102</f>
        <v>0</v>
      </c>
      <c r="CF176" s="131">
        <f>Seniori!CF102</f>
        <v>0</v>
      </c>
      <c r="CG176" s="131">
        <f>Seniori!CG102</f>
        <v>0</v>
      </c>
      <c r="CH176" s="131">
        <f>Seniori!CH102</f>
        <v>0</v>
      </c>
      <c r="CI176" s="131">
        <f>Seniori!CI102</f>
        <v>0</v>
      </c>
      <c r="CJ176" s="131">
        <f>Seniori!CJ102</f>
        <v>0</v>
      </c>
      <c r="CK176" s="131">
        <f>Seniori!CK102</f>
        <v>0</v>
      </c>
      <c r="CL176" s="131">
        <f>Seniori!CL102</f>
        <v>0</v>
      </c>
      <c r="CM176" s="131">
        <f>Seniori!CM102</f>
        <v>0</v>
      </c>
      <c r="CN176" s="131">
        <f>Seniori!CN102</f>
        <v>0</v>
      </c>
      <c r="CO176" s="131">
        <f>Seniori!CO102</f>
        <v>0</v>
      </c>
      <c r="CP176" s="131">
        <f>Seniori!CP102</f>
        <v>0</v>
      </c>
      <c r="CQ176" s="131">
        <f>Seniori!CQ102</f>
        <v>0</v>
      </c>
      <c r="CR176" s="131">
        <f>Seniori!CR102</f>
        <v>0</v>
      </c>
      <c r="CS176" s="131">
        <f>Seniori!CS102</f>
        <v>0</v>
      </c>
      <c r="CT176" s="131">
        <f>Seniori!CT102</f>
        <v>0</v>
      </c>
      <c r="CU176" s="131">
        <f>Seniori!CU102</f>
        <v>0</v>
      </c>
      <c r="CV176" s="131">
        <f>Seniori!CV102</f>
        <v>0</v>
      </c>
      <c r="CW176" s="131">
        <f>Seniori!CW102</f>
        <v>0</v>
      </c>
      <c r="CX176" s="131">
        <f>Seniori!CX102</f>
        <v>0</v>
      </c>
      <c r="CY176" s="131">
        <f>Seniori!CY102</f>
        <v>0</v>
      </c>
      <c r="CZ176" s="131">
        <f>Seniori!CZ102</f>
        <v>0</v>
      </c>
      <c r="DA176" s="131">
        <f>Seniori!DA102</f>
        <v>0</v>
      </c>
      <c r="DB176" s="131">
        <f>Seniori!DB102</f>
        <v>0</v>
      </c>
      <c r="DC176" s="131">
        <f>Seniori!DC102</f>
        <v>0</v>
      </c>
      <c r="DD176" s="131">
        <f>Seniori!DD102</f>
        <v>0</v>
      </c>
      <c r="DE176" s="131">
        <f>Seniori!DE102</f>
        <v>0</v>
      </c>
      <c r="DF176" s="131">
        <f>Seniori!DF102</f>
        <v>0</v>
      </c>
      <c r="DG176" s="131">
        <f>Seniori!DG102</f>
        <v>0</v>
      </c>
      <c r="DH176" s="131">
        <f>Seniori!DH102</f>
        <v>0</v>
      </c>
      <c r="DI176" s="131">
        <f>Seniori!DI102</f>
        <v>0</v>
      </c>
      <c r="DJ176" s="131">
        <f>Seniori!DJ102</f>
        <v>0</v>
      </c>
      <c r="DK176" s="131">
        <f>Seniori!DK102</f>
        <v>0</v>
      </c>
      <c r="DL176" s="131">
        <f>Seniori!DL102</f>
        <v>0</v>
      </c>
      <c r="DM176" s="131">
        <f>Seniori!DM102</f>
        <v>0</v>
      </c>
      <c r="DN176" s="131">
        <f>Seniori!DN102</f>
        <v>0</v>
      </c>
      <c r="DO176" s="131">
        <f>Seniori!DO102</f>
        <v>0</v>
      </c>
      <c r="DP176" s="131">
        <f>Seniori!DP102</f>
        <v>0</v>
      </c>
      <c r="DQ176" s="131">
        <f>Seniori!DQ102</f>
        <v>0</v>
      </c>
      <c r="DR176" s="131">
        <f>Seniori!DR102</f>
        <v>0</v>
      </c>
      <c r="DS176" s="131">
        <f>Seniori!DS102</f>
        <v>0</v>
      </c>
      <c r="DT176" s="131">
        <f>Seniori!DT102</f>
        <v>0</v>
      </c>
      <c r="DU176" s="131">
        <f>Seniori!DU102</f>
        <v>0</v>
      </c>
      <c r="DV176" s="131">
        <f>Seniori!DV102</f>
        <v>0</v>
      </c>
      <c r="DW176" s="131">
        <f>Seniori!DW102</f>
        <v>0</v>
      </c>
      <c r="DX176" s="131">
        <f>Seniori!DX102</f>
        <v>0</v>
      </c>
      <c r="DY176" s="131">
        <f>Seniori!DY102</f>
        <v>0</v>
      </c>
      <c r="DZ176" s="131">
        <f>Seniori!DZ102</f>
        <v>0</v>
      </c>
      <c r="EA176" s="131">
        <f>Seniori!EA102</f>
        <v>0</v>
      </c>
      <c r="EB176" s="131">
        <f>Seniori!EB102</f>
        <v>0</v>
      </c>
      <c r="EC176" s="131">
        <f>Seniori!EC102</f>
        <v>0</v>
      </c>
      <c r="ED176" s="131">
        <f>Seniori!ED102</f>
        <v>0</v>
      </c>
      <c r="EE176" s="131">
        <f>Seniori!EE102</f>
        <v>0</v>
      </c>
      <c r="EF176" s="131">
        <f>Seniori!EF102</f>
        <v>0</v>
      </c>
      <c r="EG176" s="131">
        <f>Seniori!EG102</f>
        <v>0</v>
      </c>
      <c r="EH176" s="131">
        <f>Seniori!EH102</f>
        <v>0</v>
      </c>
      <c r="EI176" s="131">
        <f>Seniori!EI102</f>
        <v>0</v>
      </c>
      <c r="EJ176" s="131">
        <f>Seniori!EJ102</f>
        <v>0</v>
      </c>
      <c r="EK176" s="131">
        <f>Seniori!EK102</f>
        <v>0</v>
      </c>
      <c r="EL176" s="131">
        <f>Seniori!EL102</f>
        <v>0</v>
      </c>
      <c r="EM176" s="131">
        <f>Seniori!EM102</f>
        <v>0</v>
      </c>
      <c r="EN176" s="131">
        <f>Seniori!EN102</f>
        <v>0</v>
      </c>
      <c r="EO176" s="131">
        <f>Seniori!EO102</f>
        <v>0</v>
      </c>
      <c r="EP176" s="131">
        <f>Seniori!EP102</f>
        <v>0</v>
      </c>
      <c r="EQ176" s="131">
        <f>Seniori!EQ102</f>
        <v>0</v>
      </c>
      <c r="ER176" s="131">
        <f>Seniori!ER102</f>
        <v>0</v>
      </c>
      <c r="ES176" s="131">
        <f>Seniori!ES102</f>
        <v>0</v>
      </c>
      <c r="ET176" s="131">
        <f>Seniori!ET102</f>
        <v>0</v>
      </c>
      <c r="EU176" s="131">
        <f>Seniori!EU102</f>
        <v>0</v>
      </c>
      <c r="EV176" s="131">
        <f>Seniori!EV102</f>
        <v>0</v>
      </c>
      <c r="EW176" s="131">
        <f>Seniori!EW102</f>
        <v>0</v>
      </c>
      <c r="EX176" s="131">
        <f>Seniori!EX102</f>
        <v>0</v>
      </c>
      <c r="EY176" s="131">
        <f>Seniori!EY102</f>
        <v>0</v>
      </c>
      <c r="EZ176" s="131">
        <f>Seniori!EZ102</f>
        <v>0</v>
      </c>
      <c r="FA176" s="131">
        <f>Seniori!FA102</f>
        <v>0</v>
      </c>
      <c r="FB176" s="131">
        <f>Seniori!FB102</f>
        <v>0</v>
      </c>
      <c r="FC176" s="131">
        <f>Seniori!FC102</f>
        <v>0</v>
      </c>
      <c r="FD176" s="131">
        <f>Seniori!FD102</f>
        <v>0</v>
      </c>
      <c r="FE176" s="131">
        <f>Seniori!FE102</f>
        <v>0</v>
      </c>
      <c r="FF176" s="131">
        <f>Seniori!FF102</f>
        <v>0</v>
      </c>
      <c r="FG176" s="131">
        <f>Seniori!FG102</f>
        <v>0</v>
      </c>
      <c r="FH176" s="131">
        <f>Seniori!FH102</f>
        <v>0</v>
      </c>
      <c r="FI176" s="131">
        <f>Seniori!FI102</f>
        <v>0</v>
      </c>
      <c r="FJ176" s="131">
        <f>Seniori!FJ102</f>
        <v>0</v>
      </c>
      <c r="FK176" s="131">
        <f>Seniori!FK102</f>
        <v>0</v>
      </c>
      <c r="FL176" s="131">
        <f>Seniori!FL102</f>
        <v>0</v>
      </c>
      <c r="FM176" s="131">
        <f>Seniori!FM102</f>
        <v>0</v>
      </c>
      <c r="FN176" s="131">
        <f>Seniori!FN102</f>
        <v>0</v>
      </c>
      <c r="FO176" s="131">
        <f>Seniori!FO102</f>
        <v>0</v>
      </c>
      <c r="FP176" s="131">
        <f>Seniori!FP102</f>
        <v>0</v>
      </c>
      <c r="FQ176" s="131">
        <f>Seniori!FQ102</f>
        <v>0</v>
      </c>
      <c r="FR176" s="131">
        <f>Seniori!FR102</f>
        <v>0</v>
      </c>
      <c r="FS176" s="131">
        <f>Seniori!FS102</f>
        <v>0</v>
      </c>
      <c r="FT176" s="131">
        <f>Seniori!FT102</f>
        <v>0</v>
      </c>
      <c r="FU176" s="131">
        <f>Seniori!FU102</f>
        <v>0</v>
      </c>
      <c r="FV176" s="131">
        <f>Seniori!FV102</f>
        <v>0</v>
      </c>
      <c r="FW176" s="131">
        <f>Seniori!FW102</f>
        <v>0</v>
      </c>
      <c r="FX176" s="131">
        <f>Seniori!FX102</f>
        <v>0</v>
      </c>
      <c r="FY176" s="131">
        <f>Seniori!FY102</f>
        <v>0</v>
      </c>
      <c r="FZ176" s="131">
        <f>Seniori!FZ102</f>
        <v>0</v>
      </c>
      <c r="GA176" s="131">
        <f>Seniori!GA102</f>
        <v>0</v>
      </c>
      <c r="GB176" s="131">
        <f>Seniori!GB102</f>
        <v>0</v>
      </c>
      <c r="GC176" s="131">
        <f>Seniori!GC102</f>
        <v>0</v>
      </c>
      <c r="GD176" s="131">
        <f>Seniori!GD102</f>
        <v>0</v>
      </c>
      <c r="GE176" s="131">
        <f>Seniori!GE102</f>
        <v>0</v>
      </c>
      <c r="GF176" s="131">
        <f>Seniori!GF102</f>
        <v>0</v>
      </c>
      <c r="GG176" s="131">
        <f>Seniori!GG102</f>
        <v>0</v>
      </c>
      <c r="GH176" s="131">
        <f>Seniori!GH102</f>
        <v>0</v>
      </c>
      <c r="GI176" s="131">
        <f>Seniori!GI102</f>
        <v>0</v>
      </c>
      <c r="GJ176" s="131">
        <f>Seniori!GJ102</f>
        <v>0</v>
      </c>
      <c r="GK176" s="131">
        <f>Seniori!GK102</f>
        <v>0</v>
      </c>
      <c r="GL176" s="131">
        <f>Seniori!GL102</f>
        <v>0</v>
      </c>
      <c r="GM176" s="131">
        <f>Seniori!GM102</f>
        <v>0</v>
      </c>
      <c r="GN176" s="131">
        <f>Seniori!GN102</f>
        <v>0</v>
      </c>
      <c r="GO176" s="131">
        <f>Seniori!GO102</f>
        <v>0</v>
      </c>
      <c r="GP176" s="131">
        <f>Seniori!GP102</f>
        <v>0</v>
      </c>
      <c r="GQ176" s="131">
        <f>Seniori!GQ102</f>
        <v>0</v>
      </c>
      <c r="GR176" s="131">
        <f>Seniori!GR102</f>
        <v>0</v>
      </c>
      <c r="GS176" s="131">
        <f>Seniori!GS102</f>
        <v>0</v>
      </c>
      <c r="GT176" s="131">
        <f>Seniori!GT102</f>
        <v>0</v>
      </c>
      <c r="GU176" s="131">
        <f>Seniori!GU102</f>
        <v>0</v>
      </c>
      <c r="GV176" s="131">
        <f>Seniori!GV102</f>
        <v>0</v>
      </c>
      <c r="GW176" s="131">
        <f>Seniori!GW102</f>
        <v>0</v>
      </c>
      <c r="GX176" s="131">
        <f>Seniori!GX102</f>
        <v>0</v>
      </c>
      <c r="GY176" s="131">
        <f>Seniori!GY102</f>
        <v>0</v>
      </c>
      <c r="GZ176" s="131">
        <f>Seniori!GZ102</f>
        <v>0</v>
      </c>
      <c r="HA176" s="131">
        <f>Seniori!HA102</f>
        <v>0</v>
      </c>
      <c r="HB176" s="131">
        <f>Seniori!HB102</f>
        <v>0</v>
      </c>
      <c r="HC176" s="131">
        <f>Seniori!HC102</f>
        <v>0</v>
      </c>
      <c r="HD176" s="131">
        <f>Seniori!HD102</f>
        <v>0</v>
      </c>
      <c r="HE176" s="131">
        <f>Seniori!HE102</f>
        <v>0</v>
      </c>
      <c r="HF176" s="131">
        <f>Seniori!HF102</f>
        <v>0</v>
      </c>
      <c r="HG176" s="131">
        <f>Seniori!HG102</f>
        <v>0</v>
      </c>
      <c r="HH176" s="131">
        <f>Seniori!HH102</f>
        <v>0</v>
      </c>
      <c r="HI176" s="131">
        <f>Seniori!HI102</f>
        <v>0</v>
      </c>
      <c r="HJ176" s="131">
        <f>Seniori!HJ102</f>
        <v>0</v>
      </c>
      <c r="HK176" s="131">
        <f>Seniori!HK102</f>
        <v>0</v>
      </c>
      <c r="HL176" s="131">
        <f>Seniori!HL102</f>
        <v>0</v>
      </c>
      <c r="HM176" s="131">
        <f>Seniori!HM102</f>
        <v>0</v>
      </c>
      <c r="HN176" s="131">
        <f>Seniori!HN102</f>
        <v>0</v>
      </c>
      <c r="HO176" s="131">
        <f>Seniori!HO102</f>
        <v>0</v>
      </c>
      <c r="HP176" s="131">
        <f>Seniori!HP102</f>
        <v>0</v>
      </c>
      <c r="HQ176" s="131">
        <f>Seniori!HQ102</f>
        <v>0</v>
      </c>
      <c r="HR176" s="131">
        <f>Seniori!HR102</f>
        <v>0</v>
      </c>
      <c r="HS176" s="131">
        <f>Seniori!HS102</f>
        <v>0</v>
      </c>
      <c r="HT176" s="131">
        <f>Seniori!HT102</f>
        <v>0</v>
      </c>
      <c r="HU176" s="131">
        <f>Seniori!HU102</f>
        <v>0</v>
      </c>
      <c r="HV176" s="131">
        <f>Seniori!HV102</f>
        <v>0</v>
      </c>
      <c r="HW176" s="131">
        <f>Seniori!HW102</f>
        <v>0</v>
      </c>
      <c r="HX176" s="131">
        <f>Seniori!HX102</f>
        <v>0</v>
      </c>
      <c r="HY176" s="131">
        <f>Seniori!HY102</f>
        <v>0</v>
      </c>
      <c r="HZ176" s="131">
        <f>Seniori!HZ102</f>
        <v>0</v>
      </c>
      <c r="IA176" s="131">
        <f>Seniori!IA102</f>
        <v>0</v>
      </c>
      <c r="IB176" s="131">
        <f>Seniori!IB102</f>
        <v>0</v>
      </c>
      <c r="IC176" s="131">
        <f>Seniori!IC102</f>
        <v>0</v>
      </c>
      <c r="ID176" s="131">
        <f>Seniori!ID102</f>
        <v>0</v>
      </c>
      <c r="IE176" s="131">
        <f>Seniori!IE102</f>
        <v>0</v>
      </c>
      <c r="IF176" s="131">
        <f>Seniori!IF102</f>
        <v>0</v>
      </c>
      <c r="IG176" s="131">
        <f>Seniori!IG102</f>
        <v>0</v>
      </c>
      <c r="IH176" s="131">
        <f>Seniori!IH102</f>
        <v>0</v>
      </c>
      <c r="II176" s="131">
        <f>Seniori!II102</f>
        <v>0</v>
      </c>
      <c r="IJ176" s="131">
        <f>Seniori!IJ102</f>
        <v>0</v>
      </c>
      <c r="IK176" s="131">
        <f>Seniori!IK102</f>
        <v>0</v>
      </c>
      <c r="IL176" s="131">
        <f>Seniori!IL102</f>
        <v>0</v>
      </c>
      <c r="IM176" s="131">
        <f>Seniori!IM102</f>
        <v>0</v>
      </c>
      <c r="IN176" s="131">
        <f>Seniori!IN102</f>
        <v>0</v>
      </c>
      <c r="IO176" s="131">
        <f>Seniori!IO102</f>
        <v>0</v>
      </c>
      <c r="IP176" s="131">
        <f>Seniori!IP102</f>
        <v>0</v>
      </c>
      <c r="IQ176" s="131">
        <f>Seniori!IQ102</f>
        <v>0</v>
      </c>
      <c r="IR176" s="131">
        <f>Seniori!IR102</f>
        <v>0</v>
      </c>
      <c r="IS176" s="131">
        <f>Seniori!IS102</f>
        <v>0</v>
      </c>
      <c r="IT176" s="131">
        <f>Seniori!IT102</f>
        <v>0</v>
      </c>
      <c r="IU176" s="131">
        <f>Seniori!IU102</f>
        <v>0</v>
      </c>
      <c r="IV176" s="131">
        <f>Seniori!IV102</f>
        <v>0</v>
      </c>
      <c r="IW176" s="131">
        <f>Seniori!IW102</f>
        <v>0</v>
      </c>
      <c r="IX176" s="131">
        <f>Seniori!IX102</f>
        <v>0</v>
      </c>
      <c r="IY176" s="131">
        <f>Seniori!IY102</f>
        <v>0</v>
      </c>
      <c r="IZ176" s="131">
        <f>Seniori!IZ102</f>
        <v>0</v>
      </c>
      <c r="JA176" s="131">
        <f>Seniori!JA102</f>
        <v>0</v>
      </c>
      <c r="JB176" s="131">
        <f>Seniori!JB102</f>
        <v>0</v>
      </c>
      <c r="JC176" s="131">
        <f>Seniori!JC102</f>
        <v>0</v>
      </c>
      <c r="JD176" s="131">
        <f>Seniori!JD102</f>
        <v>0</v>
      </c>
      <c r="JE176" s="131">
        <f>Seniori!JE102</f>
        <v>0</v>
      </c>
      <c r="JF176" s="131">
        <f>Seniori!JF102</f>
        <v>0</v>
      </c>
      <c r="JG176" s="131">
        <f>Seniori!JG102</f>
        <v>0</v>
      </c>
      <c r="JH176" s="131">
        <f>Seniori!JH102</f>
        <v>0</v>
      </c>
      <c r="JI176" s="131">
        <f>Seniori!JI102</f>
        <v>0</v>
      </c>
      <c r="JJ176" s="131">
        <f>Seniori!JJ102</f>
        <v>0</v>
      </c>
      <c r="JK176" s="131">
        <f>Seniori!JK102</f>
        <v>0</v>
      </c>
      <c r="JL176" s="131">
        <f>Seniori!JL102</f>
        <v>0</v>
      </c>
      <c r="JM176" s="131">
        <f>Seniori!JM102</f>
        <v>0</v>
      </c>
      <c r="JN176" s="131">
        <f>Seniori!JN102</f>
        <v>0</v>
      </c>
      <c r="JO176" s="131">
        <f>Seniori!JO102</f>
        <v>0</v>
      </c>
      <c r="JP176" s="131">
        <f>Seniori!JP102</f>
        <v>0</v>
      </c>
      <c r="JQ176" s="131">
        <f>Seniori!JQ102</f>
        <v>0</v>
      </c>
      <c r="JR176" s="131">
        <f>Seniori!JR102</f>
        <v>0</v>
      </c>
      <c r="JS176" s="131">
        <f>Seniori!JS102</f>
        <v>0</v>
      </c>
      <c r="JT176" s="131">
        <f>Seniori!JT102</f>
        <v>0</v>
      </c>
      <c r="JU176" s="131">
        <f>Seniori!JU102</f>
        <v>0</v>
      </c>
      <c r="JV176" s="131">
        <f>Seniori!JV102</f>
        <v>0</v>
      </c>
      <c r="JW176" s="131">
        <f>Seniori!JW102</f>
        <v>0</v>
      </c>
      <c r="JX176" s="131">
        <f>Seniori!JX102</f>
        <v>0</v>
      </c>
      <c r="JY176" s="131">
        <f>Seniori!JY102</f>
        <v>0</v>
      </c>
      <c r="JZ176" s="131">
        <f>Seniori!JZ102</f>
        <v>0</v>
      </c>
      <c r="KA176" s="131">
        <f>Seniori!KA102</f>
        <v>0</v>
      </c>
      <c r="KB176" s="131">
        <f>Seniori!KB102</f>
        <v>0</v>
      </c>
      <c r="KC176" s="131">
        <f>Seniori!KC102</f>
        <v>0</v>
      </c>
      <c r="KD176" s="131">
        <f>Seniori!KD102</f>
        <v>0</v>
      </c>
      <c r="KE176" s="131">
        <f>Seniori!KE102</f>
        <v>0</v>
      </c>
      <c r="KF176" s="131">
        <f>Seniori!KF102</f>
        <v>0</v>
      </c>
      <c r="KG176" s="131">
        <f>Seniori!KG102</f>
        <v>0</v>
      </c>
      <c r="KH176" s="131">
        <f>Seniori!KH102</f>
        <v>0</v>
      </c>
      <c r="KI176" s="131">
        <f>Seniori!KI102</f>
        <v>0</v>
      </c>
      <c r="KJ176" s="131">
        <f>Seniori!KJ102</f>
        <v>0</v>
      </c>
      <c r="KK176" s="131">
        <f>Seniori!KK102</f>
        <v>0</v>
      </c>
      <c r="KL176" s="131">
        <f>Seniori!KL102</f>
        <v>0</v>
      </c>
      <c r="KM176" s="131">
        <f>Seniori!KM102</f>
        <v>0</v>
      </c>
      <c r="KN176" s="131">
        <f>Seniori!KN102</f>
        <v>0</v>
      </c>
      <c r="KO176" s="131">
        <f>Seniori!KO102</f>
        <v>0</v>
      </c>
      <c r="KP176" s="131">
        <f>Seniori!KP102</f>
        <v>0</v>
      </c>
      <c r="KQ176" s="131">
        <f>Seniori!KQ102</f>
        <v>0</v>
      </c>
      <c r="KR176" s="131">
        <f>Seniori!KR102</f>
        <v>0</v>
      </c>
      <c r="KS176" s="131">
        <f>Seniori!KS102</f>
        <v>0</v>
      </c>
      <c r="KT176" s="131">
        <f>Seniori!KT102</f>
        <v>0</v>
      </c>
      <c r="KU176" s="131">
        <f>Seniori!KU102</f>
        <v>0</v>
      </c>
      <c r="KV176" s="131">
        <f>Seniori!KV102</f>
        <v>0</v>
      </c>
      <c r="KW176" s="131">
        <f>Seniori!KW102</f>
        <v>0</v>
      </c>
      <c r="KX176" s="131">
        <f>Seniori!KX102</f>
        <v>0</v>
      </c>
      <c r="KY176" s="131">
        <f>Seniori!KY102</f>
        <v>0</v>
      </c>
      <c r="KZ176" s="131">
        <f>Seniori!KZ102</f>
        <v>0</v>
      </c>
      <c r="LA176" s="131">
        <f>Seniori!LA102</f>
        <v>0</v>
      </c>
      <c r="LB176" s="131">
        <f>Seniori!LB102</f>
        <v>0</v>
      </c>
      <c r="LC176" s="131">
        <f>Seniori!LC102</f>
        <v>0</v>
      </c>
      <c r="LD176" s="131">
        <f>Seniori!LD102</f>
        <v>0</v>
      </c>
      <c r="LE176" s="131">
        <f>Seniori!LE102</f>
        <v>0</v>
      </c>
      <c r="LF176" s="131">
        <f>Seniori!LF102</f>
        <v>0</v>
      </c>
      <c r="LG176" s="131">
        <f>Seniori!LG102</f>
        <v>0</v>
      </c>
      <c r="LH176" s="131">
        <f>Seniori!LH102</f>
        <v>0</v>
      </c>
      <c r="LI176" s="131">
        <f>Seniori!LI102</f>
        <v>0</v>
      </c>
      <c r="LJ176" s="131">
        <f>Seniori!LJ102</f>
        <v>0</v>
      </c>
      <c r="LK176" s="131">
        <f>Seniori!LK102</f>
        <v>0</v>
      </c>
      <c r="LL176" s="131">
        <f>Seniori!LL102</f>
        <v>0</v>
      </c>
      <c r="LM176" s="131">
        <f>Seniori!LM102</f>
        <v>0</v>
      </c>
      <c r="LN176" s="131">
        <f>Seniori!LN102</f>
        <v>0</v>
      </c>
      <c r="LO176" s="131">
        <f>Seniori!LO102</f>
        <v>0</v>
      </c>
      <c r="LP176" s="131">
        <f>Seniori!LP102</f>
        <v>0</v>
      </c>
      <c r="LQ176" s="131">
        <f>Seniori!LQ102</f>
        <v>0</v>
      </c>
      <c r="LR176" s="131">
        <f>Seniori!LR102</f>
        <v>0</v>
      </c>
      <c r="LS176" s="131">
        <f>Seniori!LS102</f>
        <v>0</v>
      </c>
      <c r="LT176" s="131">
        <f>Seniori!LT102</f>
        <v>0</v>
      </c>
      <c r="LU176" s="131">
        <f>Seniori!LU102</f>
        <v>0</v>
      </c>
      <c r="LV176" s="131">
        <f>Seniori!LV102</f>
        <v>0</v>
      </c>
      <c r="LW176" s="131">
        <f>Seniori!LW102</f>
        <v>0</v>
      </c>
      <c r="LX176" s="131">
        <f>Seniori!LX102</f>
        <v>0</v>
      </c>
      <c r="LY176" s="131">
        <f>Seniori!LY102</f>
        <v>0</v>
      </c>
      <c r="LZ176" s="131">
        <f>Seniori!LZ102</f>
        <v>0</v>
      </c>
      <c r="MA176" s="131">
        <f>Seniori!MA102</f>
        <v>0</v>
      </c>
      <c r="MB176" s="131">
        <f>Seniori!MB102</f>
        <v>0</v>
      </c>
      <c r="MC176" s="131">
        <f>Seniori!MC102</f>
        <v>0</v>
      </c>
      <c r="MD176" s="131">
        <f>Seniori!MD102</f>
        <v>0</v>
      </c>
      <c r="ME176" s="131">
        <f>Seniori!ME102</f>
        <v>0</v>
      </c>
    </row>
    <row r="177" spans="1:343" s="1" customFormat="1" ht="18" customHeight="1" x14ac:dyDescent="0.2">
      <c r="A177" s="12"/>
      <c r="B177" s="11"/>
      <c r="E177" s="4" t="s">
        <v>182</v>
      </c>
      <c r="F177" s="1">
        <v>9104</v>
      </c>
      <c r="G177" s="9" t="s">
        <v>224</v>
      </c>
      <c r="H177" s="4"/>
      <c r="I177" s="1">
        <f t="shared" si="11"/>
        <v>0</v>
      </c>
      <c r="J177" s="12">
        <f>Tabuľka3[[#This Row],[Stĺpec9]]</f>
        <v>0</v>
      </c>
      <c r="K177" s="131">
        <f>'Mladí jazdci'!K28</f>
        <v>0</v>
      </c>
      <c r="L177" s="131">
        <f>'Mladí jazdci'!L28</f>
        <v>0</v>
      </c>
      <c r="M177" s="131">
        <f>'Mladí jazdci'!M28</f>
        <v>0</v>
      </c>
      <c r="N177" s="131">
        <f>'Mladí jazdci'!N28</f>
        <v>0</v>
      </c>
      <c r="O177" s="131">
        <f>'Mladí jazdci'!O28</f>
        <v>0</v>
      </c>
      <c r="P177" s="131">
        <f>'Mladí jazdci'!P28</f>
        <v>0</v>
      </c>
      <c r="Q177" s="131">
        <f>'Mladí jazdci'!Q28</f>
        <v>0</v>
      </c>
      <c r="R177" s="131">
        <f>'Mladí jazdci'!R28</f>
        <v>0</v>
      </c>
      <c r="S177" s="131">
        <f>'Mladí jazdci'!S28</f>
        <v>0</v>
      </c>
      <c r="T177" s="131">
        <f>'Mladí jazdci'!T28</f>
        <v>0</v>
      </c>
      <c r="U177" s="131">
        <f>'Mladí jazdci'!U28</f>
        <v>0</v>
      </c>
      <c r="V177" s="131">
        <f>'Mladí jazdci'!V28</f>
        <v>0</v>
      </c>
      <c r="W177" s="131">
        <f>'Mladí jazdci'!W28</f>
        <v>0</v>
      </c>
      <c r="X177" s="131">
        <f>'Mladí jazdci'!X28</f>
        <v>0</v>
      </c>
      <c r="Y177" s="131">
        <f>'Mladí jazdci'!Y28</f>
        <v>0</v>
      </c>
      <c r="Z177" s="131">
        <f>'Mladí jazdci'!Z28</f>
        <v>0</v>
      </c>
      <c r="AA177" s="131">
        <f>'Mladí jazdci'!AA28</f>
        <v>0</v>
      </c>
      <c r="AB177" s="131">
        <f>'Mladí jazdci'!AB28</f>
        <v>0</v>
      </c>
      <c r="AC177" s="131">
        <f>'Mladí jazdci'!AC28</f>
        <v>0</v>
      </c>
      <c r="AD177" s="131">
        <f>'Mladí jazdci'!AD28</f>
        <v>0</v>
      </c>
      <c r="AE177" s="131">
        <f>'Mladí jazdci'!AE28</f>
        <v>0</v>
      </c>
      <c r="AF177" s="131">
        <f>'Mladí jazdci'!AF28</f>
        <v>0</v>
      </c>
      <c r="AG177" s="131">
        <f>'Mladí jazdci'!AG28</f>
        <v>0</v>
      </c>
      <c r="AH177" s="131">
        <f>'Mladí jazdci'!AH28</f>
        <v>0</v>
      </c>
      <c r="AI177" s="131">
        <f>'Mladí jazdci'!AI28</f>
        <v>0</v>
      </c>
      <c r="AJ177" s="131">
        <f>'Mladí jazdci'!AJ28</f>
        <v>0</v>
      </c>
      <c r="AK177" s="131" t="str">
        <f>'Mladí jazdci'!AK28</f>
        <v>x</v>
      </c>
      <c r="AL177" s="131">
        <f>'Mladí jazdci'!AL28</f>
        <v>0</v>
      </c>
      <c r="AM177" s="131">
        <f>'Mladí jazdci'!AM28</f>
        <v>0</v>
      </c>
      <c r="AN177" s="131">
        <f>'Mladí jazdci'!AN28</f>
        <v>0</v>
      </c>
      <c r="AO177" s="131">
        <f>'Mladí jazdci'!AO28</f>
        <v>0</v>
      </c>
      <c r="AP177" s="131">
        <f>'Mladí jazdci'!AP28</f>
        <v>0</v>
      </c>
      <c r="AQ177" s="131">
        <f>'Mladí jazdci'!AQ28</f>
        <v>0</v>
      </c>
      <c r="AR177" s="131">
        <f>'Mladí jazdci'!AR28</f>
        <v>0</v>
      </c>
      <c r="AS177" s="131">
        <f>'Mladí jazdci'!AS28</f>
        <v>0</v>
      </c>
      <c r="AT177" s="131">
        <f>'Mladí jazdci'!AT28</f>
        <v>0</v>
      </c>
      <c r="AU177" s="131">
        <f>'Mladí jazdci'!AU28</f>
        <v>0</v>
      </c>
      <c r="AV177" s="131">
        <f>'Mladí jazdci'!AV28</f>
        <v>0</v>
      </c>
      <c r="AW177" s="131">
        <f>'Mladí jazdci'!AW28</f>
        <v>0</v>
      </c>
      <c r="AX177" s="131">
        <f>'Mladí jazdci'!AX28</f>
        <v>0</v>
      </c>
      <c r="AY177" s="131">
        <f>'Mladí jazdci'!AY28</f>
        <v>0</v>
      </c>
      <c r="AZ177" s="131">
        <f>'Mladí jazdci'!AZ28</f>
        <v>0</v>
      </c>
      <c r="BA177" s="131">
        <f>'Mladí jazdci'!BA28</f>
        <v>0</v>
      </c>
      <c r="BB177" s="131">
        <f>'Mladí jazdci'!BB28</f>
        <v>0</v>
      </c>
      <c r="BC177" s="131">
        <f>'Mladí jazdci'!BC28</f>
        <v>0</v>
      </c>
      <c r="BD177" s="131">
        <f>'Mladí jazdci'!BD28</f>
        <v>0</v>
      </c>
      <c r="BE177" s="131">
        <f>'Mladí jazdci'!BE28</f>
        <v>0</v>
      </c>
      <c r="BF177" s="131">
        <f>'Mladí jazdci'!BF28</f>
        <v>0</v>
      </c>
      <c r="BG177" s="131">
        <f>'Mladí jazdci'!BG28</f>
        <v>0</v>
      </c>
      <c r="BH177" s="131">
        <f>'Mladí jazdci'!BH28</f>
        <v>0</v>
      </c>
      <c r="BI177" s="131">
        <f>'Mladí jazdci'!BI28</f>
        <v>0</v>
      </c>
      <c r="BJ177" s="131">
        <f>'Mladí jazdci'!BJ28</f>
        <v>0</v>
      </c>
      <c r="BK177" s="131">
        <f>'Mladí jazdci'!BK28</f>
        <v>0</v>
      </c>
      <c r="BL177" s="131">
        <f>'Mladí jazdci'!BL28</f>
        <v>0</v>
      </c>
      <c r="BM177" s="131">
        <f>'Mladí jazdci'!BM28</f>
        <v>0</v>
      </c>
      <c r="BN177" s="131">
        <f>'Mladí jazdci'!BN28</f>
        <v>0</v>
      </c>
      <c r="BO177" s="131">
        <f>'Mladí jazdci'!BO28</f>
        <v>0</v>
      </c>
      <c r="BP177" s="131">
        <f>'Mladí jazdci'!BP28</f>
        <v>0</v>
      </c>
      <c r="BQ177" s="131">
        <f>'Mladí jazdci'!BQ28</f>
        <v>0</v>
      </c>
      <c r="BR177" s="131">
        <f>'Mladí jazdci'!BR28</f>
        <v>0</v>
      </c>
      <c r="BS177" s="131">
        <f>'Mladí jazdci'!BS28</f>
        <v>0</v>
      </c>
      <c r="BT177" s="131">
        <f>'Mladí jazdci'!BT28</f>
        <v>0</v>
      </c>
      <c r="BU177" s="131">
        <f>'Mladí jazdci'!BU28</f>
        <v>0</v>
      </c>
      <c r="BV177" s="131">
        <f>'Mladí jazdci'!BV28</f>
        <v>0</v>
      </c>
      <c r="BW177" s="131">
        <f>'Mladí jazdci'!BW28</f>
        <v>0</v>
      </c>
      <c r="BX177" s="131">
        <f>'Mladí jazdci'!BX28</f>
        <v>0</v>
      </c>
      <c r="BY177" s="131">
        <f>'Mladí jazdci'!BY28</f>
        <v>0</v>
      </c>
      <c r="BZ177" s="131">
        <f>'Mladí jazdci'!BZ28</f>
        <v>0</v>
      </c>
      <c r="CA177" s="131">
        <f>'Mladí jazdci'!CA28</f>
        <v>0</v>
      </c>
      <c r="CB177" s="131">
        <f>'Mladí jazdci'!CB28</f>
        <v>0</v>
      </c>
      <c r="CC177" s="131">
        <f>'Mladí jazdci'!CC28</f>
        <v>0</v>
      </c>
      <c r="CD177" s="131">
        <f>'Mladí jazdci'!CD28</f>
        <v>0</v>
      </c>
      <c r="CE177" s="131">
        <f>'Mladí jazdci'!CE28</f>
        <v>0</v>
      </c>
      <c r="CF177" s="131">
        <f>'Mladí jazdci'!CF28</f>
        <v>0</v>
      </c>
      <c r="CG177" s="131">
        <f>'Mladí jazdci'!CG28</f>
        <v>0</v>
      </c>
      <c r="CH177" s="131">
        <f>'Mladí jazdci'!CH28</f>
        <v>0</v>
      </c>
      <c r="CI177" s="131">
        <f>'Mladí jazdci'!CI28</f>
        <v>0</v>
      </c>
      <c r="CJ177" s="131">
        <f>'Mladí jazdci'!CJ28</f>
        <v>0</v>
      </c>
      <c r="CK177" s="131">
        <f>'Mladí jazdci'!CK28</f>
        <v>0</v>
      </c>
      <c r="CL177" s="131">
        <f>'Mladí jazdci'!CL28</f>
        <v>0</v>
      </c>
      <c r="CM177" s="131">
        <f>'Mladí jazdci'!CM28</f>
        <v>0</v>
      </c>
      <c r="CN177" s="131">
        <f>'Mladí jazdci'!CN28</f>
        <v>0</v>
      </c>
      <c r="CO177" s="131">
        <f>'Mladí jazdci'!CO28</f>
        <v>0</v>
      </c>
      <c r="CP177" s="131">
        <f>'Mladí jazdci'!CP28</f>
        <v>0</v>
      </c>
      <c r="CQ177" s="131">
        <f>'Mladí jazdci'!CQ28</f>
        <v>0</v>
      </c>
      <c r="CR177" s="131">
        <f>'Mladí jazdci'!CR28</f>
        <v>0</v>
      </c>
      <c r="CS177" s="131">
        <f>'Mladí jazdci'!CS28</f>
        <v>0</v>
      </c>
      <c r="CT177" s="131">
        <f>'Mladí jazdci'!CT28</f>
        <v>0</v>
      </c>
      <c r="CU177" s="131">
        <f>'Mladí jazdci'!CU28</f>
        <v>0</v>
      </c>
      <c r="CV177" s="131">
        <f>'Mladí jazdci'!CV28</f>
        <v>0</v>
      </c>
      <c r="CW177" s="131">
        <f>'Mladí jazdci'!CW28</f>
        <v>0</v>
      </c>
      <c r="CX177" s="131">
        <f>'Mladí jazdci'!CX28</f>
        <v>0</v>
      </c>
      <c r="CY177" s="131">
        <f>'Mladí jazdci'!CY28</f>
        <v>0</v>
      </c>
      <c r="CZ177" s="131">
        <f>'Mladí jazdci'!CZ28</f>
        <v>0</v>
      </c>
      <c r="DA177" s="131">
        <f>'Mladí jazdci'!DA28</f>
        <v>0</v>
      </c>
      <c r="DB177" s="131">
        <f>'Mladí jazdci'!DB28</f>
        <v>0</v>
      </c>
      <c r="DC177" s="131">
        <f>'Mladí jazdci'!DC28</f>
        <v>0</v>
      </c>
      <c r="DD177" s="131">
        <f>'Mladí jazdci'!DD28</f>
        <v>0</v>
      </c>
      <c r="DE177" s="131">
        <f>'Mladí jazdci'!DE28</f>
        <v>0</v>
      </c>
      <c r="DF177" s="131">
        <f>'Mladí jazdci'!DF28</f>
        <v>0</v>
      </c>
      <c r="DG177" s="131">
        <f>'Mladí jazdci'!DG28</f>
        <v>0</v>
      </c>
      <c r="DH177" s="131">
        <f>'Mladí jazdci'!DH28</f>
        <v>0</v>
      </c>
      <c r="DI177" s="131">
        <f>'Mladí jazdci'!DI28</f>
        <v>0</v>
      </c>
      <c r="DJ177" s="131">
        <f>'Mladí jazdci'!DJ28</f>
        <v>0</v>
      </c>
      <c r="DK177" s="131">
        <f>'Mladí jazdci'!DK28</f>
        <v>0</v>
      </c>
      <c r="DL177" s="131">
        <f>'Mladí jazdci'!DL28</f>
        <v>0</v>
      </c>
      <c r="DM177" s="131">
        <f>'Mladí jazdci'!DM28</f>
        <v>0</v>
      </c>
      <c r="DN177" s="131">
        <f>'Mladí jazdci'!DN28</f>
        <v>0</v>
      </c>
      <c r="DO177" s="131">
        <f>'Mladí jazdci'!DO28</f>
        <v>0</v>
      </c>
      <c r="DP177" s="131">
        <f>'Mladí jazdci'!DP28</f>
        <v>0</v>
      </c>
      <c r="DQ177" s="131">
        <f>'Mladí jazdci'!DQ28</f>
        <v>0</v>
      </c>
      <c r="DR177" s="131">
        <f>'Mladí jazdci'!DR28</f>
        <v>0</v>
      </c>
      <c r="DS177" s="131">
        <f>'Mladí jazdci'!DS28</f>
        <v>0</v>
      </c>
      <c r="DT177" s="131">
        <f>'Mladí jazdci'!DT28</f>
        <v>0</v>
      </c>
      <c r="DU177" s="131">
        <f>'Mladí jazdci'!DU28</f>
        <v>0</v>
      </c>
      <c r="DV177" s="131">
        <f>'Mladí jazdci'!DV28</f>
        <v>0</v>
      </c>
      <c r="DW177" s="131">
        <f>'Mladí jazdci'!DW28</f>
        <v>0</v>
      </c>
      <c r="DX177" s="131">
        <f>'Mladí jazdci'!DX28</f>
        <v>0</v>
      </c>
      <c r="DY177" s="131">
        <f>'Mladí jazdci'!DY28</f>
        <v>0</v>
      </c>
      <c r="DZ177" s="131">
        <f>'Mladí jazdci'!DZ28</f>
        <v>0</v>
      </c>
      <c r="EA177" s="131">
        <f>'Mladí jazdci'!EA28</f>
        <v>0</v>
      </c>
      <c r="EB177" s="131">
        <f>'Mladí jazdci'!EB28</f>
        <v>0</v>
      </c>
      <c r="EC177" s="131">
        <f>'Mladí jazdci'!EC28</f>
        <v>0</v>
      </c>
      <c r="ED177" s="131">
        <f>'Mladí jazdci'!ED28</f>
        <v>0</v>
      </c>
      <c r="EE177" s="131">
        <f>'Mladí jazdci'!EE28</f>
        <v>0</v>
      </c>
      <c r="EF177" s="131">
        <f>'Mladí jazdci'!EF28</f>
        <v>0</v>
      </c>
      <c r="EG177" s="131">
        <f>'Mladí jazdci'!EG28</f>
        <v>0</v>
      </c>
      <c r="EH177" s="131">
        <f>'Mladí jazdci'!EH28</f>
        <v>0</v>
      </c>
      <c r="EI177" s="131">
        <f>'Mladí jazdci'!EI28</f>
        <v>0</v>
      </c>
      <c r="EJ177" s="131">
        <f>'Mladí jazdci'!EJ28</f>
        <v>0</v>
      </c>
      <c r="EK177" s="131">
        <f>'Mladí jazdci'!EK28</f>
        <v>0</v>
      </c>
      <c r="EL177" s="131">
        <f>'Mladí jazdci'!EL28</f>
        <v>0</v>
      </c>
      <c r="EM177" s="131">
        <f>'Mladí jazdci'!EM28</f>
        <v>0</v>
      </c>
      <c r="EN177" s="131">
        <f>'Mladí jazdci'!EN28</f>
        <v>0</v>
      </c>
      <c r="EO177" s="131">
        <f>'Mladí jazdci'!EO28</f>
        <v>0</v>
      </c>
      <c r="EP177" s="131">
        <f>'Mladí jazdci'!EP28</f>
        <v>0</v>
      </c>
      <c r="EQ177" s="131">
        <f>'Mladí jazdci'!EQ28</f>
        <v>0</v>
      </c>
      <c r="ER177" s="131">
        <f>'Mladí jazdci'!ER28</f>
        <v>0</v>
      </c>
      <c r="ES177" s="131">
        <f>'Mladí jazdci'!ES28</f>
        <v>0</v>
      </c>
      <c r="ET177" s="131">
        <f>'Mladí jazdci'!ET28</f>
        <v>0</v>
      </c>
      <c r="EU177" s="131">
        <f>'Mladí jazdci'!EU28</f>
        <v>0</v>
      </c>
      <c r="EV177" s="131">
        <f>'Mladí jazdci'!EV28</f>
        <v>0</v>
      </c>
      <c r="EW177" s="131">
        <f>'Mladí jazdci'!EW28</f>
        <v>0</v>
      </c>
      <c r="EX177" s="131">
        <f>'Mladí jazdci'!EX28</f>
        <v>0</v>
      </c>
      <c r="EY177" s="131">
        <f>'Mladí jazdci'!EY28</f>
        <v>0</v>
      </c>
      <c r="EZ177" s="131">
        <f>'Mladí jazdci'!EZ28</f>
        <v>0</v>
      </c>
      <c r="FA177" s="131">
        <f>'Mladí jazdci'!FA28</f>
        <v>0</v>
      </c>
      <c r="FB177" s="131">
        <f>'Mladí jazdci'!FB28</f>
        <v>0</v>
      </c>
      <c r="FC177" s="131">
        <f>'Mladí jazdci'!FC28</f>
        <v>0</v>
      </c>
      <c r="FD177" s="131">
        <f>'Mladí jazdci'!FD28</f>
        <v>0</v>
      </c>
      <c r="FE177" s="131">
        <f>'Mladí jazdci'!FE28</f>
        <v>0</v>
      </c>
      <c r="FF177" s="131">
        <f>'Mladí jazdci'!FF28</f>
        <v>0</v>
      </c>
      <c r="FG177" s="131">
        <f>'Mladí jazdci'!FG28</f>
        <v>0</v>
      </c>
      <c r="FH177" s="131">
        <f>'Mladí jazdci'!FH28</f>
        <v>0</v>
      </c>
      <c r="FI177" s="131">
        <f>'Mladí jazdci'!FI28</f>
        <v>0</v>
      </c>
      <c r="FJ177" s="131">
        <f>'Mladí jazdci'!FJ28</f>
        <v>0</v>
      </c>
      <c r="FK177" s="131">
        <f>'Mladí jazdci'!FK28</f>
        <v>0</v>
      </c>
      <c r="FL177" s="131">
        <f>'Mladí jazdci'!FL28</f>
        <v>0</v>
      </c>
      <c r="FM177" s="131">
        <f>'Mladí jazdci'!FM28</f>
        <v>0</v>
      </c>
      <c r="FN177" s="131">
        <f>'Mladí jazdci'!FN28</f>
        <v>0</v>
      </c>
      <c r="FO177" s="131">
        <f>'Mladí jazdci'!FO28</f>
        <v>0</v>
      </c>
      <c r="FP177" s="131">
        <f>'Mladí jazdci'!FP28</f>
        <v>0</v>
      </c>
      <c r="FQ177" s="131">
        <f>'Mladí jazdci'!FQ28</f>
        <v>0</v>
      </c>
      <c r="FR177" s="131">
        <f>'Mladí jazdci'!FR28</f>
        <v>0</v>
      </c>
      <c r="FS177" s="131">
        <f>'Mladí jazdci'!FS28</f>
        <v>0</v>
      </c>
      <c r="FT177" s="131">
        <f>'Mladí jazdci'!FT28</f>
        <v>0</v>
      </c>
      <c r="FU177" s="131">
        <f>'Mladí jazdci'!FU28</f>
        <v>0</v>
      </c>
      <c r="FV177" s="131">
        <f>'Mladí jazdci'!FV28</f>
        <v>0</v>
      </c>
      <c r="FW177" s="131">
        <f>'Mladí jazdci'!FW28</f>
        <v>0</v>
      </c>
      <c r="FX177" s="131">
        <f>'Mladí jazdci'!FX28</f>
        <v>0</v>
      </c>
      <c r="FY177" s="131">
        <f>'Mladí jazdci'!FY28</f>
        <v>0</v>
      </c>
      <c r="FZ177" s="131">
        <f>'Mladí jazdci'!FZ28</f>
        <v>0</v>
      </c>
      <c r="GA177" s="131">
        <f>'Mladí jazdci'!GA28</f>
        <v>0</v>
      </c>
      <c r="GB177" s="131">
        <f>'Mladí jazdci'!GB28</f>
        <v>0</v>
      </c>
      <c r="GC177" s="131">
        <f>'Mladí jazdci'!GC28</f>
        <v>0</v>
      </c>
      <c r="GD177" s="131">
        <f>'Mladí jazdci'!GD28</f>
        <v>0</v>
      </c>
      <c r="GE177" s="131">
        <f>'Mladí jazdci'!GE28</f>
        <v>0</v>
      </c>
      <c r="GF177" s="131">
        <f>'Mladí jazdci'!GF28</f>
        <v>0</v>
      </c>
      <c r="GG177" s="131">
        <f>'Mladí jazdci'!GG28</f>
        <v>0</v>
      </c>
      <c r="GH177" s="131">
        <f>'Mladí jazdci'!GH28</f>
        <v>0</v>
      </c>
      <c r="GI177" s="131">
        <f>'Mladí jazdci'!GI28</f>
        <v>0</v>
      </c>
      <c r="GJ177" s="131">
        <f>'Mladí jazdci'!GJ28</f>
        <v>0</v>
      </c>
      <c r="GK177" s="131">
        <f>'Mladí jazdci'!GK28</f>
        <v>0</v>
      </c>
      <c r="GL177" s="131">
        <f>'Mladí jazdci'!GL28</f>
        <v>0</v>
      </c>
      <c r="GM177" s="131">
        <f>'Mladí jazdci'!GM28</f>
        <v>0</v>
      </c>
      <c r="GN177" s="131">
        <f>'Mladí jazdci'!GN28</f>
        <v>0</v>
      </c>
      <c r="GO177" s="131">
        <f>'Mladí jazdci'!GO28</f>
        <v>0</v>
      </c>
      <c r="GP177" s="131">
        <f>'Mladí jazdci'!GP28</f>
        <v>0</v>
      </c>
      <c r="GQ177" s="131">
        <f>'Mladí jazdci'!GQ28</f>
        <v>0</v>
      </c>
      <c r="GR177" s="131">
        <f>'Mladí jazdci'!GR28</f>
        <v>0</v>
      </c>
      <c r="GS177" s="131">
        <f>'Mladí jazdci'!GS28</f>
        <v>0</v>
      </c>
      <c r="GT177" s="131">
        <f>'Mladí jazdci'!GT28</f>
        <v>0</v>
      </c>
      <c r="GU177" s="131">
        <f>'Mladí jazdci'!GU28</f>
        <v>0</v>
      </c>
      <c r="GV177" s="131">
        <f>'Mladí jazdci'!GV28</f>
        <v>0</v>
      </c>
      <c r="GW177" s="131">
        <f>'Mladí jazdci'!GW28</f>
        <v>0</v>
      </c>
      <c r="GX177" s="131">
        <f>'Mladí jazdci'!GX28</f>
        <v>0</v>
      </c>
      <c r="GY177" s="131">
        <f>'Mladí jazdci'!GY28</f>
        <v>0</v>
      </c>
      <c r="GZ177" s="131">
        <f>'Mladí jazdci'!GZ28</f>
        <v>0</v>
      </c>
      <c r="HA177" s="131">
        <f>'Mladí jazdci'!HA28</f>
        <v>0</v>
      </c>
      <c r="HB177" s="131">
        <f>'Mladí jazdci'!HB28</f>
        <v>0</v>
      </c>
      <c r="HC177" s="131">
        <f>'Mladí jazdci'!HC28</f>
        <v>0</v>
      </c>
      <c r="HD177" s="131">
        <f>'Mladí jazdci'!HD28</f>
        <v>0</v>
      </c>
      <c r="HE177" s="131">
        <f>'Mladí jazdci'!HE28</f>
        <v>0</v>
      </c>
      <c r="HF177" s="131">
        <f>'Mladí jazdci'!HF28</f>
        <v>0</v>
      </c>
      <c r="HG177" s="131">
        <f>'Mladí jazdci'!HG28</f>
        <v>0</v>
      </c>
      <c r="HH177" s="131">
        <f>'Mladí jazdci'!HH28</f>
        <v>0</v>
      </c>
      <c r="HI177" s="131">
        <f>'Mladí jazdci'!HI28</f>
        <v>0</v>
      </c>
      <c r="HJ177" s="131">
        <f>'Mladí jazdci'!HJ28</f>
        <v>0</v>
      </c>
      <c r="HK177" s="131">
        <f>'Mladí jazdci'!HK28</f>
        <v>0</v>
      </c>
      <c r="HL177" s="131">
        <f>'Mladí jazdci'!HL28</f>
        <v>0</v>
      </c>
      <c r="HM177" s="131">
        <f>'Mladí jazdci'!HM28</f>
        <v>0</v>
      </c>
      <c r="HN177" s="131">
        <f>'Mladí jazdci'!HN28</f>
        <v>0</v>
      </c>
      <c r="HO177" s="131">
        <f>'Mladí jazdci'!HO28</f>
        <v>0</v>
      </c>
      <c r="HP177" s="131">
        <f>'Mladí jazdci'!HP28</f>
        <v>0</v>
      </c>
      <c r="HQ177" s="131">
        <f>'Mladí jazdci'!HQ28</f>
        <v>0</v>
      </c>
      <c r="HR177" s="131">
        <f>'Mladí jazdci'!HR28</f>
        <v>0</v>
      </c>
      <c r="HS177" s="131">
        <f>'Mladí jazdci'!HS28</f>
        <v>0</v>
      </c>
      <c r="HT177" s="131">
        <f>'Mladí jazdci'!HT28</f>
        <v>0</v>
      </c>
      <c r="HU177" s="131">
        <f>'Mladí jazdci'!HU28</f>
        <v>0</v>
      </c>
      <c r="HV177" s="131">
        <f>'Mladí jazdci'!HV28</f>
        <v>0</v>
      </c>
      <c r="HW177" s="131">
        <f>'Mladí jazdci'!HW28</f>
        <v>0</v>
      </c>
      <c r="HX177" s="131">
        <f>'Mladí jazdci'!HX28</f>
        <v>0</v>
      </c>
      <c r="HY177" s="131">
        <f>'Mladí jazdci'!HY28</f>
        <v>0</v>
      </c>
      <c r="HZ177" s="131">
        <f>'Mladí jazdci'!HZ28</f>
        <v>0</v>
      </c>
      <c r="IA177" s="131">
        <f>'Mladí jazdci'!IA28</f>
        <v>0</v>
      </c>
      <c r="IB177" s="131">
        <f>'Mladí jazdci'!IB28</f>
        <v>0</v>
      </c>
      <c r="IC177" s="131">
        <f>'Mladí jazdci'!IC28</f>
        <v>0</v>
      </c>
      <c r="ID177" s="131">
        <f>'Mladí jazdci'!ID28</f>
        <v>0</v>
      </c>
      <c r="IE177" s="131">
        <f>'Mladí jazdci'!IE28</f>
        <v>0</v>
      </c>
      <c r="IF177" s="131">
        <f>'Mladí jazdci'!IF28</f>
        <v>0</v>
      </c>
      <c r="IG177" s="131">
        <f>'Mladí jazdci'!IG28</f>
        <v>0</v>
      </c>
      <c r="IH177" s="131">
        <f>'Mladí jazdci'!IH28</f>
        <v>0</v>
      </c>
      <c r="II177" s="131">
        <f>'Mladí jazdci'!II28</f>
        <v>0</v>
      </c>
      <c r="IJ177" s="131">
        <f>'Mladí jazdci'!IJ28</f>
        <v>0</v>
      </c>
      <c r="IK177" s="131">
        <f>'Mladí jazdci'!IK28</f>
        <v>0</v>
      </c>
      <c r="IL177" s="131">
        <f>'Mladí jazdci'!IL28</f>
        <v>0</v>
      </c>
      <c r="IM177" s="131">
        <f>'Mladí jazdci'!IM28</f>
        <v>0</v>
      </c>
      <c r="IN177" s="131">
        <f>'Mladí jazdci'!IN28</f>
        <v>0</v>
      </c>
      <c r="IO177" s="131">
        <f>'Mladí jazdci'!IO28</f>
        <v>0</v>
      </c>
      <c r="IP177" s="131">
        <f>'Mladí jazdci'!IP28</f>
        <v>0</v>
      </c>
      <c r="IQ177" s="131">
        <f>'Mladí jazdci'!IQ28</f>
        <v>0</v>
      </c>
      <c r="IR177" s="131">
        <f>'Mladí jazdci'!IR28</f>
        <v>0</v>
      </c>
      <c r="IS177" s="131">
        <f>'Mladí jazdci'!IS28</f>
        <v>0</v>
      </c>
      <c r="IT177" s="131">
        <f>'Mladí jazdci'!IT28</f>
        <v>0</v>
      </c>
      <c r="IU177" s="131">
        <f>'Mladí jazdci'!IU28</f>
        <v>0</v>
      </c>
      <c r="IV177" s="131">
        <f>'Mladí jazdci'!IV28</f>
        <v>0</v>
      </c>
      <c r="IW177" s="131">
        <f>'Mladí jazdci'!IW28</f>
        <v>0</v>
      </c>
      <c r="IX177" s="131">
        <f>'Mladí jazdci'!IX28</f>
        <v>0</v>
      </c>
      <c r="IY177" s="131">
        <f>'Mladí jazdci'!IY28</f>
        <v>0</v>
      </c>
      <c r="IZ177" s="131">
        <f>'Mladí jazdci'!IZ28</f>
        <v>0</v>
      </c>
      <c r="JA177" s="131">
        <f>'Mladí jazdci'!JA28</f>
        <v>0</v>
      </c>
      <c r="JB177" s="131">
        <f>'Mladí jazdci'!JB28</f>
        <v>0</v>
      </c>
      <c r="JC177" s="131">
        <f>'Mladí jazdci'!JC28</f>
        <v>0</v>
      </c>
      <c r="JD177" s="131">
        <f>'Mladí jazdci'!JD28</f>
        <v>0</v>
      </c>
      <c r="JE177" s="131">
        <f>'Mladí jazdci'!JE28</f>
        <v>0</v>
      </c>
      <c r="JF177" s="131">
        <f>'Mladí jazdci'!JF28</f>
        <v>0</v>
      </c>
      <c r="JG177" s="131">
        <f>'Mladí jazdci'!JG28</f>
        <v>0</v>
      </c>
      <c r="JH177" s="131">
        <f>'Mladí jazdci'!JH28</f>
        <v>0</v>
      </c>
      <c r="JI177" s="131">
        <f>'Mladí jazdci'!JI28</f>
        <v>0</v>
      </c>
      <c r="JJ177" s="131">
        <f>'Mladí jazdci'!JJ28</f>
        <v>0</v>
      </c>
      <c r="JK177" s="131">
        <f>'Mladí jazdci'!JK28</f>
        <v>0</v>
      </c>
      <c r="JL177" s="131">
        <f>'Mladí jazdci'!JL28</f>
        <v>0</v>
      </c>
      <c r="JM177" s="131">
        <f>'Mladí jazdci'!JM28</f>
        <v>0</v>
      </c>
      <c r="JN177" s="131">
        <f>'Mladí jazdci'!JN28</f>
        <v>0</v>
      </c>
      <c r="JO177" s="131">
        <f>'Mladí jazdci'!JO28</f>
        <v>0</v>
      </c>
      <c r="JP177" s="131">
        <f>'Mladí jazdci'!JP28</f>
        <v>0</v>
      </c>
      <c r="JQ177" s="131">
        <f>'Mladí jazdci'!JQ28</f>
        <v>0</v>
      </c>
      <c r="JR177" s="131">
        <f>'Mladí jazdci'!JR28</f>
        <v>0</v>
      </c>
      <c r="JS177" s="131">
        <f>'Mladí jazdci'!JS28</f>
        <v>0</v>
      </c>
      <c r="JT177" s="131">
        <f>'Mladí jazdci'!JT28</f>
        <v>0</v>
      </c>
      <c r="JU177" s="131">
        <f>'Mladí jazdci'!JU28</f>
        <v>0</v>
      </c>
      <c r="JV177" s="131">
        <f>'Mladí jazdci'!JV28</f>
        <v>0</v>
      </c>
      <c r="JW177" s="131">
        <f>'Mladí jazdci'!JW28</f>
        <v>0</v>
      </c>
      <c r="JX177" s="131">
        <f>'Mladí jazdci'!JX28</f>
        <v>0</v>
      </c>
      <c r="JY177" s="131">
        <f>'Mladí jazdci'!JY28</f>
        <v>0</v>
      </c>
      <c r="JZ177" s="131">
        <f>'Mladí jazdci'!JZ28</f>
        <v>0</v>
      </c>
      <c r="KA177" s="131">
        <f>'Mladí jazdci'!KA28</f>
        <v>0</v>
      </c>
      <c r="KB177" s="131">
        <f>'Mladí jazdci'!KB28</f>
        <v>0</v>
      </c>
      <c r="KC177" s="131">
        <f>'Mladí jazdci'!KC28</f>
        <v>0</v>
      </c>
      <c r="KD177" s="131">
        <f>'Mladí jazdci'!KD28</f>
        <v>0</v>
      </c>
      <c r="KE177" s="131">
        <f>'Mladí jazdci'!KE28</f>
        <v>0</v>
      </c>
      <c r="KF177" s="131">
        <f>'Mladí jazdci'!KF28</f>
        <v>0</v>
      </c>
      <c r="KG177" s="131">
        <f>'Mladí jazdci'!KG28</f>
        <v>0</v>
      </c>
      <c r="KH177" s="131">
        <f>'Mladí jazdci'!KH28</f>
        <v>0</v>
      </c>
      <c r="KI177" s="131">
        <f>'Mladí jazdci'!KI28</f>
        <v>0</v>
      </c>
      <c r="KJ177" s="131">
        <f>'Mladí jazdci'!KJ28</f>
        <v>0</v>
      </c>
      <c r="KK177" s="131">
        <f>'Mladí jazdci'!KK28</f>
        <v>0</v>
      </c>
      <c r="KL177" s="131">
        <f>'Mladí jazdci'!KL28</f>
        <v>0</v>
      </c>
      <c r="KM177" s="131">
        <f>'Mladí jazdci'!KM28</f>
        <v>0</v>
      </c>
      <c r="KN177" s="131">
        <f>'Mladí jazdci'!KN28</f>
        <v>0</v>
      </c>
      <c r="KO177" s="131">
        <f>'Mladí jazdci'!KO28</f>
        <v>0</v>
      </c>
      <c r="KP177" s="131">
        <f>'Mladí jazdci'!KP28</f>
        <v>0</v>
      </c>
      <c r="KQ177" s="131">
        <f>'Mladí jazdci'!KQ28</f>
        <v>0</v>
      </c>
      <c r="KR177" s="131">
        <f>'Mladí jazdci'!KR28</f>
        <v>0</v>
      </c>
      <c r="KS177" s="131">
        <f>'Mladí jazdci'!KS28</f>
        <v>0</v>
      </c>
      <c r="KT177" s="131">
        <f>'Mladí jazdci'!KT28</f>
        <v>0</v>
      </c>
      <c r="KU177" s="131">
        <f>'Mladí jazdci'!KU28</f>
        <v>0</v>
      </c>
      <c r="KV177" s="131">
        <f>'Mladí jazdci'!KV28</f>
        <v>0</v>
      </c>
      <c r="KW177" s="131">
        <f>'Mladí jazdci'!KW28</f>
        <v>0</v>
      </c>
      <c r="KX177" s="131">
        <f>'Mladí jazdci'!KX28</f>
        <v>0</v>
      </c>
      <c r="KY177" s="131">
        <f>'Mladí jazdci'!KY28</f>
        <v>0</v>
      </c>
      <c r="KZ177" s="131">
        <f>'Mladí jazdci'!KZ28</f>
        <v>0</v>
      </c>
      <c r="LA177" s="131">
        <f>'Mladí jazdci'!LA28</f>
        <v>0</v>
      </c>
      <c r="LB177" s="131">
        <f>'Mladí jazdci'!LB28</f>
        <v>0</v>
      </c>
      <c r="LC177" s="131">
        <f>'Mladí jazdci'!LC28</f>
        <v>0</v>
      </c>
      <c r="LD177" s="131">
        <f>'Mladí jazdci'!LD28</f>
        <v>0</v>
      </c>
      <c r="LE177" s="131">
        <f>'Mladí jazdci'!LE28</f>
        <v>0</v>
      </c>
      <c r="LF177" s="131">
        <f>'Mladí jazdci'!LF28</f>
        <v>0</v>
      </c>
      <c r="LG177" s="131">
        <f>'Mladí jazdci'!LG28</f>
        <v>0</v>
      </c>
      <c r="LH177" s="131">
        <f>'Mladí jazdci'!LH28</f>
        <v>0</v>
      </c>
      <c r="LI177" s="131">
        <f>'Mladí jazdci'!LI28</f>
        <v>0</v>
      </c>
      <c r="LJ177" s="131">
        <f>'Mladí jazdci'!LJ28</f>
        <v>0</v>
      </c>
      <c r="LK177" s="131">
        <f>'Mladí jazdci'!LK28</f>
        <v>0</v>
      </c>
      <c r="LL177" s="131">
        <f>'Mladí jazdci'!LL28</f>
        <v>0</v>
      </c>
      <c r="LM177" s="131">
        <f>'Mladí jazdci'!LM28</f>
        <v>0</v>
      </c>
      <c r="LN177" s="131">
        <f>'Mladí jazdci'!LN28</f>
        <v>0</v>
      </c>
      <c r="LO177" s="131">
        <f>'Mladí jazdci'!LO28</f>
        <v>0</v>
      </c>
      <c r="LP177" s="131">
        <f>'Mladí jazdci'!LP28</f>
        <v>0</v>
      </c>
      <c r="LQ177" s="131">
        <f>'Mladí jazdci'!LQ28</f>
        <v>0</v>
      </c>
      <c r="LR177" s="131">
        <f>'Mladí jazdci'!LR28</f>
        <v>0</v>
      </c>
      <c r="LS177" s="131">
        <f>'Mladí jazdci'!LS28</f>
        <v>0</v>
      </c>
      <c r="LT177" s="131">
        <f>'Mladí jazdci'!LT28</f>
        <v>0</v>
      </c>
      <c r="LU177" s="131">
        <f>'Mladí jazdci'!LU28</f>
        <v>0</v>
      </c>
      <c r="LV177" s="131">
        <f>'Mladí jazdci'!LV28</f>
        <v>0</v>
      </c>
      <c r="LW177" s="131">
        <f>'Mladí jazdci'!LW28</f>
        <v>0</v>
      </c>
      <c r="LX177" s="131">
        <f>'Mladí jazdci'!LX28</f>
        <v>0</v>
      </c>
      <c r="LY177" s="131">
        <f>'Mladí jazdci'!LY28</f>
        <v>0</v>
      </c>
      <c r="LZ177" s="131">
        <f>'Mladí jazdci'!LZ28</f>
        <v>0</v>
      </c>
      <c r="MA177" s="131">
        <f>'Mladí jazdci'!MA28</f>
        <v>0</v>
      </c>
      <c r="MB177" s="131">
        <f>'Mladí jazdci'!MB28</f>
        <v>0</v>
      </c>
      <c r="MC177" s="131">
        <f>'Mladí jazdci'!MC28</f>
        <v>0</v>
      </c>
      <c r="MD177" s="131">
        <f>'Mladí jazdci'!MD28</f>
        <v>0</v>
      </c>
      <c r="ME177" s="131">
        <f>'Mladí jazdci'!ME28</f>
        <v>0</v>
      </c>
    </row>
    <row r="178" spans="1:343" s="1" customFormat="1" ht="18" customHeight="1" x14ac:dyDescent="0.2">
      <c r="A178" s="12">
        <v>142</v>
      </c>
      <c r="B178" s="11" t="s">
        <v>278</v>
      </c>
      <c r="C178" s="1">
        <v>9017</v>
      </c>
      <c r="D178" s="1">
        <v>2008</v>
      </c>
      <c r="E178" s="4" t="s">
        <v>178</v>
      </c>
      <c r="F178" s="1">
        <v>5968</v>
      </c>
      <c r="G178" s="9" t="s">
        <v>224</v>
      </c>
      <c r="H178" s="4" t="s">
        <v>83</v>
      </c>
      <c r="I178" s="1">
        <f t="shared" si="11"/>
        <v>0</v>
      </c>
      <c r="J178" s="12">
        <f>Tabuľka3[[#This Row],[Stĺpec9]]</f>
        <v>0</v>
      </c>
      <c r="K178" s="131">
        <f>'Mladí jazdci'!K18</f>
        <v>0</v>
      </c>
      <c r="L178" s="131">
        <f>'Mladí jazdci'!L18</f>
        <v>0</v>
      </c>
      <c r="M178" s="131">
        <f>'Mladí jazdci'!M18</f>
        <v>0</v>
      </c>
      <c r="N178" s="131">
        <f>'Mladí jazdci'!N18</f>
        <v>0</v>
      </c>
      <c r="O178" s="131">
        <f>'Mladí jazdci'!O18</f>
        <v>0</v>
      </c>
      <c r="P178" s="131">
        <f>'Mladí jazdci'!P18</f>
        <v>0</v>
      </c>
      <c r="Q178" s="131">
        <f>'Mladí jazdci'!Q18</f>
        <v>0</v>
      </c>
      <c r="R178" s="131">
        <f>'Mladí jazdci'!R18</f>
        <v>0</v>
      </c>
      <c r="S178" s="131">
        <f>'Mladí jazdci'!S18</f>
        <v>0</v>
      </c>
      <c r="T178" s="131">
        <f>'Mladí jazdci'!T18</f>
        <v>0</v>
      </c>
      <c r="U178" s="131">
        <f>'Mladí jazdci'!U18</f>
        <v>0</v>
      </c>
      <c r="V178" s="131">
        <f>'Mladí jazdci'!V18</f>
        <v>0</v>
      </c>
      <c r="W178" s="131">
        <f>'Mladí jazdci'!W18</f>
        <v>0</v>
      </c>
      <c r="X178" s="131">
        <f>'Mladí jazdci'!X18</f>
        <v>0</v>
      </c>
      <c r="Y178" s="131">
        <f>'Mladí jazdci'!Y18</f>
        <v>0</v>
      </c>
      <c r="Z178" s="131">
        <f>'Mladí jazdci'!Z18</f>
        <v>0</v>
      </c>
      <c r="AA178" s="131">
        <f>'Mladí jazdci'!AA18</f>
        <v>0</v>
      </c>
      <c r="AB178" s="131">
        <f>'Mladí jazdci'!AB18</f>
        <v>0</v>
      </c>
      <c r="AC178" s="131">
        <f>'Mladí jazdci'!AC18</f>
        <v>0</v>
      </c>
      <c r="AD178" s="131">
        <f>'Mladí jazdci'!AD18</f>
        <v>0</v>
      </c>
      <c r="AE178" s="131">
        <f>'Mladí jazdci'!AE18</f>
        <v>0</v>
      </c>
      <c r="AF178" s="131">
        <f>'Mladí jazdci'!AF18</f>
        <v>0</v>
      </c>
      <c r="AG178" s="131">
        <f>'Mladí jazdci'!AG18</f>
        <v>0</v>
      </c>
      <c r="AH178" s="131">
        <f>'Mladí jazdci'!AH18</f>
        <v>0</v>
      </c>
      <c r="AI178" s="131" t="str">
        <f>'Mladí jazdci'!AI18</f>
        <v>x</v>
      </c>
      <c r="AJ178" s="131">
        <f>'Mladí jazdci'!AJ18</f>
        <v>0</v>
      </c>
      <c r="AK178" s="131">
        <f>'Mladí jazdci'!AK18</f>
        <v>0</v>
      </c>
      <c r="AL178" s="131">
        <f>'Mladí jazdci'!AL18</f>
        <v>0</v>
      </c>
      <c r="AM178" s="131">
        <f>'Mladí jazdci'!AM18</f>
        <v>0</v>
      </c>
      <c r="AN178" s="131">
        <f>'Mladí jazdci'!AN18</f>
        <v>0</v>
      </c>
      <c r="AO178" s="131">
        <f>'Mladí jazdci'!AO18</f>
        <v>0</v>
      </c>
      <c r="AP178" s="131">
        <f>'Mladí jazdci'!AP18</f>
        <v>0</v>
      </c>
      <c r="AQ178" s="131">
        <f>'Mladí jazdci'!AQ18</f>
        <v>0</v>
      </c>
      <c r="AR178" s="131">
        <f>'Mladí jazdci'!AR18</f>
        <v>0</v>
      </c>
      <c r="AS178" s="131">
        <f>'Mladí jazdci'!AS18</f>
        <v>0</v>
      </c>
      <c r="AT178" s="131">
        <f>'Mladí jazdci'!AT18</f>
        <v>0</v>
      </c>
      <c r="AU178" s="131">
        <f>'Mladí jazdci'!AU18</f>
        <v>0</v>
      </c>
      <c r="AV178" s="131">
        <f>'Mladí jazdci'!AV18</f>
        <v>0</v>
      </c>
      <c r="AW178" s="131">
        <f>'Mladí jazdci'!AW18</f>
        <v>0</v>
      </c>
      <c r="AX178" s="131">
        <f>'Mladí jazdci'!AX18</f>
        <v>0</v>
      </c>
      <c r="AY178" s="131">
        <f>'Mladí jazdci'!AY18</f>
        <v>0</v>
      </c>
      <c r="AZ178" s="131">
        <f>'Mladí jazdci'!AZ18</f>
        <v>0</v>
      </c>
      <c r="BA178" s="131">
        <f>'Mladí jazdci'!BA18</f>
        <v>0</v>
      </c>
      <c r="BB178" s="131">
        <f>'Mladí jazdci'!BB18</f>
        <v>0</v>
      </c>
      <c r="BC178" s="131">
        <f>'Mladí jazdci'!BC18</f>
        <v>0</v>
      </c>
      <c r="BD178" s="131">
        <f>'Mladí jazdci'!BD18</f>
        <v>0</v>
      </c>
      <c r="BE178" s="131">
        <f>'Mladí jazdci'!BE18</f>
        <v>0</v>
      </c>
      <c r="BF178" s="131">
        <f>'Mladí jazdci'!BF18</f>
        <v>0</v>
      </c>
      <c r="BG178" s="131">
        <f>'Mladí jazdci'!BG18</f>
        <v>0</v>
      </c>
      <c r="BH178" s="131">
        <f>'Mladí jazdci'!BH18</f>
        <v>0</v>
      </c>
      <c r="BI178" s="131">
        <f>'Mladí jazdci'!BI18</f>
        <v>0</v>
      </c>
      <c r="BJ178" s="131">
        <f>'Mladí jazdci'!BJ18</f>
        <v>0</v>
      </c>
      <c r="BK178" s="131">
        <f>'Mladí jazdci'!BK18</f>
        <v>0</v>
      </c>
      <c r="BL178" s="131">
        <f>'Mladí jazdci'!BL18</f>
        <v>0</v>
      </c>
      <c r="BM178" s="131">
        <f>'Mladí jazdci'!BM18</f>
        <v>0</v>
      </c>
      <c r="BN178" s="131">
        <f>'Mladí jazdci'!BN18</f>
        <v>0</v>
      </c>
      <c r="BO178" s="131">
        <f>'Mladí jazdci'!BO18</f>
        <v>0</v>
      </c>
      <c r="BP178" s="131">
        <f>'Mladí jazdci'!BP18</f>
        <v>0</v>
      </c>
      <c r="BQ178" s="131">
        <f>'Mladí jazdci'!BQ18</f>
        <v>0</v>
      </c>
      <c r="BR178" s="131">
        <f>'Mladí jazdci'!BR18</f>
        <v>0</v>
      </c>
      <c r="BS178" s="131">
        <f>'Mladí jazdci'!BS18</f>
        <v>0</v>
      </c>
      <c r="BT178" s="131">
        <f>'Mladí jazdci'!BT18</f>
        <v>0</v>
      </c>
      <c r="BU178" s="131">
        <f>'Mladí jazdci'!BU18</f>
        <v>0</v>
      </c>
      <c r="BV178" s="131">
        <f>'Mladí jazdci'!BV18</f>
        <v>0</v>
      </c>
      <c r="BW178" s="131">
        <f>'Mladí jazdci'!BW18</f>
        <v>0</v>
      </c>
      <c r="BX178" s="131">
        <f>'Mladí jazdci'!BX18</f>
        <v>0</v>
      </c>
      <c r="BY178" s="131">
        <f>'Mladí jazdci'!BY18</f>
        <v>0</v>
      </c>
      <c r="BZ178" s="131">
        <f>'Mladí jazdci'!BZ18</f>
        <v>0</v>
      </c>
      <c r="CA178" s="131">
        <f>'Mladí jazdci'!CA18</f>
        <v>0</v>
      </c>
      <c r="CB178" s="131">
        <f>'Mladí jazdci'!CB18</f>
        <v>0</v>
      </c>
      <c r="CC178" s="131">
        <f>'Mladí jazdci'!CC18</f>
        <v>0</v>
      </c>
      <c r="CD178" s="131">
        <f>'Mladí jazdci'!CD18</f>
        <v>0</v>
      </c>
      <c r="CE178" s="131">
        <f>'Mladí jazdci'!CE18</f>
        <v>0</v>
      </c>
      <c r="CF178" s="131">
        <f>'Mladí jazdci'!CF18</f>
        <v>0</v>
      </c>
      <c r="CG178" s="131">
        <f>'Mladí jazdci'!CG18</f>
        <v>0</v>
      </c>
      <c r="CH178" s="131">
        <f>'Mladí jazdci'!CH18</f>
        <v>0</v>
      </c>
      <c r="CI178" s="131">
        <f>'Mladí jazdci'!CI18</f>
        <v>0</v>
      </c>
      <c r="CJ178" s="131">
        <f>'Mladí jazdci'!CJ18</f>
        <v>0</v>
      </c>
      <c r="CK178" s="131">
        <f>'Mladí jazdci'!CK18</f>
        <v>0</v>
      </c>
      <c r="CL178" s="131">
        <f>'Mladí jazdci'!CL18</f>
        <v>0</v>
      </c>
      <c r="CM178" s="131">
        <f>'Mladí jazdci'!CM18</f>
        <v>0</v>
      </c>
      <c r="CN178" s="131">
        <f>'Mladí jazdci'!CN18</f>
        <v>0</v>
      </c>
      <c r="CO178" s="131">
        <f>'Mladí jazdci'!CO18</f>
        <v>0</v>
      </c>
      <c r="CP178" s="131">
        <f>'Mladí jazdci'!CP18</f>
        <v>0</v>
      </c>
      <c r="CQ178" s="131">
        <f>'Mladí jazdci'!CQ18</f>
        <v>0</v>
      </c>
      <c r="CR178" s="131">
        <f>'Mladí jazdci'!CR18</f>
        <v>0</v>
      </c>
      <c r="CS178" s="131">
        <f>'Mladí jazdci'!CS18</f>
        <v>0</v>
      </c>
      <c r="CT178" s="131">
        <f>'Mladí jazdci'!CT18</f>
        <v>0</v>
      </c>
      <c r="CU178" s="131">
        <f>'Mladí jazdci'!CU18</f>
        <v>0</v>
      </c>
      <c r="CV178" s="131">
        <f>'Mladí jazdci'!CV18</f>
        <v>0</v>
      </c>
      <c r="CW178" s="131">
        <f>'Mladí jazdci'!CW18</f>
        <v>0</v>
      </c>
      <c r="CX178" s="131">
        <f>'Mladí jazdci'!CX18</f>
        <v>0</v>
      </c>
      <c r="CY178" s="131">
        <f>'Mladí jazdci'!CY18</f>
        <v>0</v>
      </c>
      <c r="CZ178" s="131">
        <f>'Mladí jazdci'!CZ18</f>
        <v>0</v>
      </c>
      <c r="DA178" s="131">
        <f>'Mladí jazdci'!DA18</f>
        <v>0</v>
      </c>
      <c r="DB178" s="131">
        <f>'Mladí jazdci'!DB18</f>
        <v>0</v>
      </c>
      <c r="DC178" s="131">
        <f>'Mladí jazdci'!DC18</f>
        <v>0</v>
      </c>
      <c r="DD178" s="131">
        <f>'Mladí jazdci'!DD18</f>
        <v>0</v>
      </c>
      <c r="DE178" s="131">
        <f>'Mladí jazdci'!DE18</f>
        <v>0</v>
      </c>
      <c r="DF178" s="131">
        <f>'Mladí jazdci'!DF18</f>
        <v>0</v>
      </c>
      <c r="DG178" s="131">
        <f>'Mladí jazdci'!DG18</f>
        <v>0</v>
      </c>
      <c r="DH178" s="131">
        <f>'Mladí jazdci'!DH18</f>
        <v>0</v>
      </c>
      <c r="DI178" s="131">
        <f>'Mladí jazdci'!DI18</f>
        <v>0</v>
      </c>
      <c r="DJ178" s="131">
        <f>'Mladí jazdci'!DJ18</f>
        <v>0</v>
      </c>
      <c r="DK178" s="131">
        <f>'Mladí jazdci'!DK18</f>
        <v>0</v>
      </c>
      <c r="DL178" s="131">
        <f>'Mladí jazdci'!DL18</f>
        <v>0</v>
      </c>
      <c r="DM178" s="131">
        <f>'Mladí jazdci'!DM18</f>
        <v>0</v>
      </c>
      <c r="DN178" s="131">
        <f>'Mladí jazdci'!DN18</f>
        <v>0</v>
      </c>
      <c r="DO178" s="131">
        <f>'Mladí jazdci'!DO18</f>
        <v>0</v>
      </c>
      <c r="DP178" s="131">
        <f>'Mladí jazdci'!DP18</f>
        <v>0</v>
      </c>
      <c r="DQ178" s="131">
        <f>'Mladí jazdci'!DQ18</f>
        <v>0</v>
      </c>
      <c r="DR178" s="131">
        <f>'Mladí jazdci'!DR18</f>
        <v>0</v>
      </c>
      <c r="DS178" s="131">
        <f>'Mladí jazdci'!DS18</f>
        <v>0</v>
      </c>
      <c r="DT178" s="131">
        <f>'Mladí jazdci'!DT18</f>
        <v>0</v>
      </c>
      <c r="DU178" s="131">
        <f>'Mladí jazdci'!DU18</f>
        <v>0</v>
      </c>
      <c r="DV178" s="131">
        <f>'Mladí jazdci'!DV18</f>
        <v>0</v>
      </c>
      <c r="DW178" s="131">
        <f>'Mladí jazdci'!DW18</f>
        <v>0</v>
      </c>
      <c r="DX178" s="131">
        <f>'Mladí jazdci'!DX18</f>
        <v>0</v>
      </c>
      <c r="DY178" s="131">
        <f>'Mladí jazdci'!DY18</f>
        <v>0</v>
      </c>
      <c r="DZ178" s="131">
        <f>'Mladí jazdci'!DZ18</f>
        <v>0</v>
      </c>
      <c r="EA178" s="131">
        <f>'Mladí jazdci'!EA18</f>
        <v>0</v>
      </c>
      <c r="EB178" s="131">
        <f>'Mladí jazdci'!EB18</f>
        <v>0</v>
      </c>
      <c r="EC178" s="131">
        <f>'Mladí jazdci'!EC18</f>
        <v>0</v>
      </c>
      <c r="ED178" s="131">
        <f>'Mladí jazdci'!ED18</f>
        <v>0</v>
      </c>
      <c r="EE178" s="131">
        <f>'Mladí jazdci'!EE18</f>
        <v>0</v>
      </c>
      <c r="EF178" s="131">
        <f>'Mladí jazdci'!EF18</f>
        <v>0</v>
      </c>
      <c r="EG178" s="131">
        <f>'Mladí jazdci'!EG18</f>
        <v>0</v>
      </c>
      <c r="EH178" s="131">
        <f>'Mladí jazdci'!EH18</f>
        <v>0</v>
      </c>
      <c r="EI178" s="131">
        <f>'Mladí jazdci'!EI18</f>
        <v>0</v>
      </c>
      <c r="EJ178" s="131">
        <f>'Mladí jazdci'!EJ18</f>
        <v>0</v>
      </c>
      <c r="EK178" s="131">
        <f>'Mladí jazdci'!EK18</f>
        <v>0</v>
      </c>
      <c r="EL178" s="131">
        <f>'Mladí jazdci'!EL18</f>
        <v>0</v>
      </c>
      <c r="EM178" s="131">
        <f>'Mladí jazdci'!EM18</f>
        <v>0</v>
      </c>
      <c r="EN178" s="131">
        <f>'Mladí jazdci'!EN18</f>
        <v>0</v>
      </c>
      <c r="EO178" s="131">
        <f>'Mladí jazdci'!EO18</f>
        <v>0</v>
      </c>
      <c r="EP178" s="131">
        <f>'Mladí jazdci'!EP18</f>
        <v>0</v>
      </c>
      <c r="EQ178" s="131">
        <f>'Mladí jazdci'!EQ18</f>
        <v>0</v>
      </c>
      <c r="ER178" s="131">
        <f>'Mladí jazdci'!ER18</f>
        <v>0</v>
      </c>
      <c r="ES178" s="131">
        <f>'Mladí jazdci'!ES18</f>
        <v>0</v>
      </c>
      <c r="ET178" s="131">
        <f>'Mladí jazdci'!ET18</f>
        <v>0</v>
      </c>
      <c r="EU178" s="131">
        <f>'Mladí jazdci'!EU18</f>
        <v>0</v>
      </c>
      <c r="EV178" s="131">
        <f>'Mladí jazdci'!EV18</f>
        <v>0</v>
      </c>
      <c r="EW178" s="131">
        <f>'Mladí jazdci'!EW18</f>
        <v>0</v>
      </c>
      <c r="EX178" s="131">
        <f>'Mladí jazdci'!EX18</f>
        <v>0</v>
      </c>
      <c r="EY178" s="131">
        <f>'Mladí jazdci'!EY18</f>
        <v>0</v>
      </c>
      <c r="EZ178" s="131">
        <f>'Mladí jazdci'!EZ18</f>
        <v>0</v>
      </c>
      <c r="FA178" s="131">
        <f>'Mladí jazdci'!FA18</f>
        <v>0</v>
      </c>
      <c r="FB178" s="131">
        <f>'Mladí jazdci'!FB18</f>
        <v>0</v>
      </c>
      <c r="FC178" s="131">
        <f>'Mladí jazdci'!FC18</f>
        <v>0</v>
      </c>
      <c r="FD178" s="131">
        <f>'Mladí jazdci'!FD18</f>
        <v>0</v>
      </c>
      <c r="FE178" s="131">
        <f>'Mladí jazdci'!FE18</f>
        <v>0</v>
      </c>
      <c r="FF178" s="131">
        <f>'Mladí jazdci'!FF18</f>
        <v>0</v>
      </c>
      <c r="FG178" s="131">
        <f>'Mladí jazdci'!FG18</f>
        <v>0</v>
      </c>
      <c r="FH178" s="131">
        <f>'Mladí jazdci'!FH18</f>
        <v>0</v>
      </c>
      <c r="FI178" s="131">
        <f>'Mladí jazdci'!FI18</f>
        <v>0</v>
      </c>
      <c r="FJ178" s="131">
        <f>'Mladí jazdci'!FJ18</f>
        <v>0</v>
      </c>
      <c r="FK178" s="131">
        <f>'Mladí jazdci'!FK18</f>
        <v>0</v>
      </c>
      <c r="FL178" s="131">
        <f>'Mladí jazdci'!FL18</f>
        <v>0</v>
      </c>
      <c r="FM178" s="131">
        <f>'Mladí jazdci'!FM18</f>
        <v>0</v>
      </c>
      <c r="FN178" s="131">
        <f>'Mladí jazdci'!FN18</f>
        <v>0</v>
      </c>
      <c r="FO178" s="131">
        <f>'Mladí jazdci'!FO18</f>
        <v>0</v>
      </c>
      <c r="FP178" s="131">
        <f>'Mladí jazdci'!FP18</f>
        <v>0</v>
      </c>
      <c r="FQ178" s="131">
        <f>'Mladí jazdci'!FQ18</f>
        <v>0</v>
      </c>
      <c r="FR178" s="131">
        <f>'Mladí jazdci'!FR18</f>
        <v>0</v>
      </c>
      <c r="FS178" s="131">
        <f>'Mladí jazdci'!FS18</f>
        <v>0</v>
      </c>
      <c r="FT178" s="131">
        <f>'Mladí jazdci'!FT18</f>
        <v>0</v>
      </c>
      <c r="FU178" s="131">
        <f>'Mladí jazdci'!FU18</f>
        <v>0</v>
      </c>
      <c r="FV178" s="131">
        <f>'Mladí jazdci'!FV18</f>
        <v>0</v>
      </c>
      <c r="FW178" s="131">
        <f>'Mladí jazdci'!FW18</f>
        <v>0</v>
      </c>
      <c r="FX178" s="131">
        <f>'Mladí jazdci'!FX18</f>
        <v>0</v>
      </c>
      <c r="FY178" s="131">
        <f>'Mladí jazdci'!FY18</f>
        <v>0</v>
      </c>
      <c r="FZ178" s="131">
        <f>'Mladí jazdci'!FZ18</f>
        <v>0</v>
      </c>
      <c r="GA178" s="131">
        <f>'Mladí jazdci'!GA18</f>
        <v>0</v>
      </c>
      <c r="GB178" s="131">
        <f>'Mladí jazdci'!GB18</f>
        <v>0</v>
      </c>
      <c r="GC178" s="131">
        <f>'Mladí jazdci'!GC18</f>
        <v>0</v>
      </c>
      <c r="GD178" s="131">
        <f>'Mladí jazdci'!GD18</f>
        <v>0</v>
      </c>
      <c r="GE178" s="131">
        <f>'Mladí jazdci'!GE18</f>
        <v>0</v>
      </c>
      <c r="GF178" s="131">
        <f>'Mladí jazdci'!GF18</f>
        <v>0</v>
      </c>
      <c r="GG178" s="131">
        <f>'Mladí jazdci'!GG18</f>
        <v>0</v>
      </c>
      <c r="GH178" s="131">
        <f>'Mladí jazdci'!GH18</f>
        <v>0</v>
      </c>
      <c r="GI178" s="131">
        <f>'Mladí jazdci'!GI18</f>
        <v>0</v>
      </c>
      <c r="GJ178" s="131">
        <f>'Mladí jazdci'!GJ18</f>
        <v>0</v>
      </c>
      <c r="GK178" s="131">
        <f>'Mladí jazdci'!GK18</f>
        <v>0</v>
      </c>
      <c r="GL178" s="131">
        <f>'Mladí jazdci'!GL18</f>
        <v>0</v>
      </c>
      <c r="GM178" s="131">
        <f>'Mladí jazdci'!GM18</f>
        <v>0</v>
      </c>
      <c r="GN178" s="131">
        <f>'Mladí jazdci'!GN18</f>
        <v>0</v>
      </c>
      <c r="GO178" s="131">
        <f>'Mladí jazdci'!GO18</f>
        <v>0</v>
      </c>
      <c r="GP178" s="131">
        <f>'Mladí jazdci'!GP18</f>
        <v>0</v>
      </c>
      <c r="GQ178" s="131">
        <f>'Mladí jazdci'!GQ18</f>
        <v>0</v>
      </c>
      <c r="GR178" s="131">
        <f>'Mladí jazdci'!GR18</f>
        <v>0</v>
      </c>
      <c r="GS178" s="131">
        <f>'Mladí jazdci'!GS18</f>
        <v>0</v>
      </c>
      <c r="GT178" s="131">
        <f>'Mladí jazdci'!GT18</f>
        <v>0</v>
      </c>
      <c r="GU178" s="131">
        <f>'Mladí jazdci'!GU18</f>
        <v>0</v>
      </c>
      <c r="GV178" s="131">
        <f>'Mladí jazdci'!GV18</f>
        <v>0</v>
      </c>
      <c r="GW178" s="131">
        <f>'Mladí jazdci'!GW18</f>
        <v>0</v>
      </c>
      <c r="GX178" s="131">
        <f>'Mladí jazdci'!GX18</f>
        <v>0</v>
      </c>
      <c r="GY178" s="131">
        <f>'Mladí jazdci'!GY18</f>
        <v>0</v>
      </c>
      <c r="GZ178" s="131">
        <f>'Mladí jazdci'!GZ18</f>
        <v>0</v>
      </c>
      <c r="HA178" s="131">
        <f>'Mladí jazdci'!HA18</f>
        <v>0</v>
      </c>
      <c r="HB178" s="131">
        <f>'Mladí jazdci'!HB18</f>
        <v>0</v>
      </c>
      <c r="HC178" s="131">
        <f>'Mladí jazdci'!HC18</f>
        <v>0</v>
      </c>
      <c r="HD178" s="131">
        <f>'Mladí jazdci'!HD18</f>
        <v>0</v>
      </c>
      <c r="HE178" s="131">
        <f>'Mladí jazdci'!HE18</f>
        <v>0</v>
      </c>
      <c r="HF178" s="131">
        <f>'Mladí jazdci'!HF18</f>
        <v>0</v>
      </c>
      <c r="HG178" s="131">
        <f>'Mladí jazdci'!HG18</f>
        <v>0</v>
      </c>
      <c r="HH178" s="131">
        <f>'Mladí jazdci'!HH18</f>
        <v>0</v>
      </c>
      <c r="HI178" s="131">
        <f>'Mladí jazdci'!HI18</f>
        <v>0</v>
      </c>
      <c r="HJ178" s="131">
        <f>'Mladí jazdci'!HJ18</f>
        <v>0</v>
      </c>
      <c r="HK178" s="131">
        <f>'Mladí jazdci'!HK18</f>
        <v>0</v>
      </c>
      <c r="HL178" s="131">
        <f>'Mladí jazdci'!HL18</f>
        <v>0</v>
      </c>
      <c r="HM178" s="131">
        <f>'Mladí jazdci'!HM18</f>
        <v>0</v>
      </c>
      <c r="HN178" s="131">
        <f>'Mladí jazdci'!HN18</f>
        <v>0</v>
      </c>
      <c r="HO178" s="131">
        <f>'Mladí jazdci'!HO18</f>
        <v>0</v>
      </c>
      <c r="HP178" s="131">
        <f>'Mladí jazdci'!HP18</f>
        <v>0</v>
      </c>
      <c r="HQ178" s="131">
        <f>'Mladí jazdci'!HQ18</f>
        <v>0</v>
      </c>
      <c r="HR178" s="131">
        <f>'Mladí jazdci'!HR18</f>
        <v>0</v>
      </c>
      <c r="HS178" s="131">
        <f>'Mladí jazdci'!HS18</f>
        <v>0</v>
      </c>
      <c r="HT178" s="131">
        <f>'Mladí jazdci'!HT18</f>
        <v>0</v>
      </c>
      <c r="HU178" s="131">
        <f>'Mladí jazdci'!HU18</f>
        <v>0</v>
      </c>
      <c r="HV178" s="131">
        <f>'Mladí jazdci'!HV18</f>
        <v>0</v>
      </c>
      <c r="HW178" s="131">
        <f>'Mladí jazdci'!HW18</f>
        <v>0</v>
      </c>
      <c r="HX178" s="131">
        <f>'Mladí jazdci'!HX18</f>
        <v>0</v>
      </c>
      <c r="HY178" s="131">
        <f>'Mladí jazdci'!HY18</f>
        <v>0</v>
      </c>
      <c r="HZ178" s="131">
        <f>'Mladí jazdci'!HZ18</f>
        <v>0</v>
      </c>
      <c r="IA178" s="131">
        <f>'Mladí jazdci'!IA18</f>
        <v>0</v>
      </c>
      <c r="IB178" s="131">
        <f>'Mladí jazdci'!IB18</f>
        <v>0</v>
      </c>
      <c r="IC178" s="131">
        <f>'Mladí jazdci'!IC18</f>
        <v>0</v>
      </c>
      <c r="ID178" s="131">
        <f>'Mladí jazdci'!ID18</f>
        <v>0</v>
      </c>
      <c r="IE178" s="131">
        <f>'Mladí jazdci'!IE18</f>
        <v>0</v>
      </c>
      <c r="IF178" s="131">
        <f>'Mladí jazdci'!IF18</f>
        <v>0</v>
      </c>
      <c r="IG178" s="131">
        <f>'Mladí jazdci'!IG18</f>
        <v>0</v>
      </c>
      <c r="IH178" s="131">
        <f>'Mladí jazdci'!IH18</f>
        <v>0</v>
      </c>
      <c r="II178" s="131">
        <f>'Mladí jazdci'!II18</f>
        <v>0</v>
      </c>
      <c r="IJ178" s="131">
        <f>'Mladí jazdci'!IJ18</f>
        <v>0</v>
      </c>
      <c r="IK178" s="131">
        <f>'Mladí jazdci'!IK18</f>
        <v>0</v>
      </c>
      <c r="IL178" s="131">
        <f>'Mladí jazdci'!IL18</f>
        <v>0</v>
      </c>
      <c r="IM178" s="131">
        <f>'Mladí jazdci'!IM18</f>
        <v>0</v>
      </c>
      <c r="IN178" s="131">
        <f>'Mladí jazdci'!IN18</f>
        <v>0</v>
      </c>
      <c r="IO178" s="131">
        <f>'Mladí jazdci'!IO18</f>
        <v>0</v>
      </c>
      <c r="IP178" s="131">
        <f>'Mladí jazdci'!IP18</f>
        <v>0</v>
      </c>
      <c r="IQ178" s="131">
        <f>'Mladí jazdci'!IQ18</f>
        <v>0</v>
      </c>
      <c r="IR178" s="131">
        <f>'Mladí jazdci'!IR18</f>
        <v>0</v>
      </c>
      <c r="IS178" s="131">
        <f>'Mladí jazdci'!IS18</f>
        <v>0</v>
      </c>
      <c r="IT178" s="131">
        <f>'Mladí jazdci'!IT18</f>
        <v>0</v>
      </c>
      <c r="IU178" s="131">
        <f>'Mladí jazdci'!IU18</f>
        <v>0</v>
      </c>
      <c r="IV178" s="131">
        <f>'Mladí jazdci'!IV18</f>
        <v>0</v>
      </c>
      <c r="IW178" s="131">
        <f>'Mladí jazdci'!IW18</f>
        <v>0</v>
      </c>
      <c r="IX178" s="131">
        <f>'Mladí jazdci'!IX18</f>
        <v>0</v>
      </c>
      <c r="IY178" s="131">
        <f>'Mladí jazdci'!IY18</f>
        <v>0</v>
      </c>
      <c r="IZ178" s="131">
        <f>'Mladí jazdci'!IZ18</f>
        <v>0</v>
      </c>
      <c r="JA178" s="131">
        <f>'Mladí jazdci'!JA18</f>
        <v>0</v>
      </c>
      <c r="JB178" s="131">
        <f>'Mladí jazdci'!JB18</f>
        <v>0</v>
      </c>
      <c r="JC178" s="131">
        <f>'Mladí jazdci'!JC18</f>
        <v>0</v>
      </c>
      <c r="JD178" s="131">
        <f>'Mladí jazdci'!JD18</f>
        <v>0</v>
      </c>
      <c r="JE178" s="131">
        <f>'Mladí jazdci'!JE18</f>
        <v>0</v>
      </c>
      <c r="JF178" s="131">
        <f>'Mladí jazdci'!JF18</f>
        <v>0</v>
      </c>
      <c r="JG178" s="131">
        <f>'Mladí jazdci'!JG18</f>
        <v>0</v>
      </c>
      <c r="JH178" s="131">
        <f>'Mladí jazdci'!JH18</f>
        <v>0</v>
      </c>
      <c r="JI178" s="131">
        <f>'Mladí jazdci'!JI18</f>
        <v>0</v>
      </c>
      <c r="JJ178" s="131">
        <f>'Mladí jazdci'!JJ18</f>
        <v>0</v>
      </c>
      <c r="JK178" s="131">
        <f>'Mladí jazdci'!JK18</f>
        <v>0</v>
      </c>
      <c r="JL178" s="131">
        <f>'Mladí jazdci'!JL18</f>
        <v>0</v>
      </c>
      <c r="JM178" s="131">
        <f>'Mladí jazdci'!JM18</f>
        <v>0</v>
      </c>
      <c r="JN178" s="131">
        <f>'Mladí jazdci'!JN18</f>
        <v>0</v>
      </c>
      <c r="JO178" s="131">
        <f>'Mladí jazdci'!JO18</f>
        <v>0</v>
      </c>
      <c r="JP178" s="131">
        <f>'Mladí jazdci'!JP18</f>
        <v>0</v>
      </c>
      <c r="JQ178" s="131">
        <f>'Mladí jazdci'!JQ18</f>
        <v>0</v>
      </c>
      <c r="JR178" s="131">
        <f>'Mladí jazdci'!JR18</f>
        <v>0</v>
      </c>
      <c r="JS178" s="131">
        <f>'Mladí jazdci'!JS18</f>
        <v>0</v>
      </c>
      <c r="JT178" s="131">
        <f>'Mladí jazdci'!JT18</f>
        <v>0</v>
      </c>
      <c r="JU178" s="131">
        <f>'Mladí jazdci'!JU18</f>
        <v>0</v>
      </c>
      <c r="JV178" s="131">
        <f>'Mladí jazdci'!JV18</f>
        <v>0</v>
      </c>
      <c r="JW178" s="131">
        <f>'Mladí jazdci'!JW18</f>
        <v>0</v>
      </c>
      <c r="JX178" s="131">
        <f>'Mladí jazdci'!JX18</f>
        <v>0</v>
      </c>
      <c r="JY178" s="131">
        <f>'Mladí jazdci'!JY18</f>
        <v>0</v>
      </c>
      <c r="JZ178" s="131">
        <f>'Mladí jazdci'!JZ18</f>
        <v>0</v>
      </c>
      <c r="KA178" s="131">
        <f>'Mladí jazdci'!KA18</f>
        <v>0</v>
      </c>
      <c r="KB178" s="131">
        <f>'Mladí jazdci'!KB18</f>
        <v>0</v>
      </c>
      <c r="KC178" s="131">
        <f>'Mladí jazdci'!KC18</f>
        <v>0</v>
      </c>
      <c r="KD178" s="131">
        <f>'Mladí jazdci'!KD18</f>
        <v>0</v>
      </c>
      <c r="KE178" s="131">
        <f>'Mladí jazdci'!KE18</f>
        <v>0</v>
      </c>
      <c r="KF178" s="131">
        <f>'Mladí jazdci'!KF18</f>
        <v>0</v>
      </c>
      <c r="KG178" s="131">
        <f>'Mladí jazdci'!KG18</f>
        <v>0</v>
      </c>
      <c r="KH178" s="131">
        <f>'Mladí jazdci'!KH18</f>
        <v>0</v>
      </c>
      <c r="KI178" s="131">
        <f>'Mladí jazdci'!KI18</f>
        <v>0</v>
      </c>
      <c r="KJ178" s="131">
        <f>'Mladí jazdci'!KJ18</f>
        <v>0</v>
      </c>
      <c r="KK178" s="131">
        <f>'Mladí jazdci'!KK18</f>
        <v>0</v>
      </c>
      <c r="KL178" s="131">
        <f>'Mladí jazdci'!KL18</f>
        <v>0</v>
      </c>
      <c r="KM178" s="131">
        <f>'Mladí jazdci'!KM18</f>
        <v>0</v>
      </c>
      <c r="KN178" s="131">
        <f>'Mladí jazdci'!KN18</f>
        <v>0</v>
      </c>
      <c r="KO178" s="131">
        <f>'Mladí jazdci'!KO18</f>
        <v>0</v>
      </c>
      <c r="KP178" s="131">
        <f>'Mladí jazdci'!KP18</f>
        <v>0</v>
      </c>
      <c r="KQ178" s="131">
        <f>'Mladí jazdci'!KQ18</f>
        <v>0</v>
      </c>
      <c r="KR178" s="131">
        <f>'Mladí jazdci'!KR18</f>
        <v>0</v>
      </c>
      <c r="KS178" s="131">
        <f>'Mladí jazdci'!KS18</f>
        <v>0</v>
      </c>
      <c r="KT178" s="131">
        <f>'Mladí jazdci'!KT18</f>
        <v>0</v>
      </c>
      <c r="KU178" s="131">
        <f>'Mladí jazdci'!KU18</f>
        <v>0</v>
      </c>
      <c r="KV178" s="131">
        <f>'Mladí jazdci'!KV18</f>
        <v>0</v>
      </c>
      <c r="KW178" s="131">
        <f>'Mladí jazdci'!KW18</f>
        <v>0</v>
      </c>
      <c r="KX178" s="131">
        <f>'Mladí jazdci'!KX18</f>
        <v>0</v>
      </c>
      <c r="KY178" s="131">
        <f>'Mladí jazdci'!KY18</f>
        <v>0</v>
      </c>
      <c r="KZ178" s="131">
        <f>'Mladí jazdci'!KZ18</f>
        <v>0</v>
      </c>
      <c r="LA178" s="131">
        <f>'Mladí jazdci'!LA18</f>
        <v>0</v>
      </c>
      <c r="LB178" s="131">
        <f>'Mladí jazdci'!LB18</f>
        <v>0</v>
      </c>
      <c r="LC178" s="131">
        <f>'Mladí jazdci'!LC18</f>
        <v>0</v>
      </c>
      <c r="LD178" s="131">
        <f>'Mladí jazdci'!LD18</f>
        <v>0</v>
      </c>
      <c r="LE178" s="131">
        <f>'Mladí jazdci'!LE18</f>
        <v>0</v>
      </c>
      <c r="LF178" s="131">
        <f>'Mladí jazdci'!LF18</f>
        <v>0</v>
      </c>
      <c r="LG178" s="131">
        <f>'Mladí jazdci'!LG18</f>
        <v>0</v>
      </c>
      <c r="LH178" s="131">
        <f>'Mladí jazdci'!LH18</f>
        <v>0</v>
      </c>
      <c r="LI178" s="131">
        <f>'Mladí jazdci'!LI18</f>
        <v>0</v>
      </c>
      <c r="LJ178" s="131">
        <f>'Mladí jazdci'!LJ18</f>
        <v>0</v>
      </c>
      <c r="LK178" s="131">
        <f>'Mladí jazdci'!LK18</f>
        <v>0</v>
      </c>
      <c r="LL178" s="131">
        <f>'Mladí jazdci'!LL18</f>
        <v>0</v>
      </c>
      <c r="LM178" s="131">
        <f>'Mladí jazdci'!LM18</f>
        <v>0</v>
      </c>
      <c r="LN178" s="131">
        <f>'Mladí jazdci'!LN18</f>
        <v>0</v>
      </c>
      <c r="LO178" s="131">
        <f>'Mladí jazdci'!LO18</f>
        <v>0</v>
      </c>
      <c r="LP178" s="131">
        <f>'Mladí jazdci'!LP18</f>
        <v>0</v>
      </c>
      <c r="LQ178" s="131">
        <f>'Mladí jazdci'!LQ18</f>
        <v>0</v>
      </c>
      <c r="LR178" s="131">
        <f>'Mladí jazdci'!LR18</f>
        <v>0</v>
      </c>
      <c r="LS178" s="131">
        <f>'Mladí jazdci'!LS18</f>
        <v>0</v>
      </c>
      <c r="LT178" s="131">
        <f>'Mladí jazdci'!LT18</f>
        <v>0</v>
      </c>
      <c r="LU178" s="131">
        <f>'Mladí jazdci'!LU18</f>
        <v>0</v>
      </c>
      <c r="LV178" s="131">
        <f>'Mladí jazdci'!LV18</f>
        <v>0</v>
      </c>
      <c r="LW178" s="131">
        <f>'Mladí jazdci'!LW18</f>
        <v>0</v>
      </c>
      <c r="LX178" s="131">
        <f>'Mladí jazdci'!LX18</f>
        <v>0</v>
      </c>
      <c r="LY178" s="131">
        <f>'Mladí jazdci'!LY18</f>
        <v>0</v>
      </c>
      <c r="LZ178" s="131">
        <f>'Mladí jazdci'!LZ18</f>
        <v>0</v>
      </c>
      <c r="MA178" s="131">
        <f>'Mladí jazdci'!MA18</f>
        <v>0</v>
      </c>
      <c r="MB178" s="131">
        <f>'Mladí jazdci'!MB18</f>
        <v>0</v>
      </c>
      <c r="MC178" s="131">
        <f>'Mladí jazdci'!MC18</f>
        <v>0</v>
      </c>
      <c r="MD178" s="131">
        <f>'Mladí jazdci'!MD18</f>
        <v>0</v>
      </c>
      <c r="ME178" s="131">
        <f>'Mladí jazdci'!ME18</f>
        <v>0</v>
      </c>
    </row>
    <row r="179" spans="1:343" s="1" customFormat="1" ht="18" customHeight="1" x14ac:dyDescent="0.2">
      <c r="A179" s="12">
        <v>142</v>
      </c>
      <c r="B179" s="11" t="s">
        <v>285</v>
      </c>
      <c r="C179" s="1">
        <v>10996</v>
      </c>
      <c r="D179" s="1">
        <v>2008</v>
      </c>
      <c r="E179" s="4" t="s">
        <v>283</v>
      </c>
      <c r="F179" s="1">
        <v>8605</v>
      </c>
      <c r="G179" s="9" t="s">
        <v>220</v>
      </c>
      <c r="H179" s="4" t="s">
        <v>83</v>
      </c>
      <c r="I179" s="1">
        <f t="shared" si="11"/>
        <v>0</v>
      </c>
      <c r="J179" s="12">
        <f>Tabuľka3[[#This Row],[Stĺpec9]]</f>
        <v>0</v>
      </c>
      <c r="K179" s="131">
        <f>Juniori!K51</f>
        <v>0</v>
      </c>
      <c r="L179" s="131">
        <f>Juniori!L51</f>
        <v>0</v>
      </c>
      <c r="M179" s="131">
        <f>Juniori!M51</f>
        <v>0</v>
      </c>
      <c r="N179" s="131">
        <f>Juniori!N51</f>
        <v>0</v>
      </c>
      <c r="O179" s="131">
        <f>Juniori!O51</f>
        <v>0</v>
      </c>
      <c r="P179" s="131">
        <f>Juniori!P51</f>
        <v>0</v>
      </c>
      <c r="Q179" s="131">
        <f>Juniori!Q51</f>
        <v>0</v>
      </c>
      <c r="R179" s="131">
        <f>Juniori!R51</f>
        <v>0</v>
      </c>
      <c r="S179" s="131">
        <f>Juniori!S51</f>
        <v>0</v>
      </c>
      <c r="T179" s="131">
        <f>Juniori!T51</f>
        <v>0</v>
      </c>
      <c r="U179" s="131">
        <f>Juniori!U51</f>
        <v>0</v>
      </c>
      <c r="V179" s="131">
        <f>Juniori!V51</f>
        <v>0</v>
      </c>
      <c r="W179" s="131">
        <f>Juniori!W51</f>
        <v>0</v>
      </c>
      <c r="X179" s="131">
        <f>Juniori!X51</f>
        <v>0</v>
      </c>
      <c r="Y179" s="131">
        <f>Juniori!Y51</f>
        <v>0</v>
      </c>
      <c r="Z179" s="131">
        <f>Juniori!Z51</f>
        <v>0</v>
      </c>
      <c r="AA179" s="131">
        <f>Juniori!AA51</f>
        <v>0</v>
      </c>
      <c r="AB179" s="131">
        <f>Juniori!AB51</f>
        <v>0</v>
      </c>
      <c r="AC179" s="131">
        <f>Juniori!AC51</f>
        <v>0</v>
      </c>
      <c r="AD179" s="131">
        <f>Juniori!AD51</f>
        <v>0</v>
      </c>
      <c r="AE179" s="131">
        <f>Juniori!AE51</f>
        <v>0</v>
      </c>
      <c r="AF179" s="131">
        <f>Juniori!AF51</f>
        <v>0</v>
      </c>
      <c r="AG179" s="131">
        <f>Juniori!AG51</f>
        <v>0</v>
      </c>
      <c r="AH179" s="131">
        <f>Juniori!AH51</f>
        <v>0</v>
      </c>
      <c r="AI179" s="131" t="str">
        <f>Juniori!AI51</f>
        <v>x</v>
      </c>
      <c r="AJ179" s="131">
        <f>Juniori!AJ51</f>
        <v>0</v>
      </c>
      <c r="AK179" s="131">
        <f>Juniori!AK51</f>
        <v>0</v>
      </c>
      <c r="AL179" s="131">
        <f>Juniori!AL51</f>
        <v>0</v>
      </c>
      <c r="AM179" s="131">
        <f>Juniori!AM51</f>
        <v>0</v>
      </c>
      <c r="AN179" s="131">
        <f>Juniori!AN51</f>
        <v>0</v>
      </c>
      <c r="AO179" s="131">
        <f>Juniori!AO51</f>
        <v>0</v>
      </c>
      <c r="AP179" s="131">
        <f>Juniori!AP51</f>
        <v>0</v>
      </c>
      <c r="AQ179" s="131">
        <f>Juniori!AQ51</f>
        <v>0</v>
      </c>
      <c r="AR179" s="131">
        <f>Juniori!AR51</f>
        <v>0</v>
      </c>
      <c r="AS179" s="131">
        <f>Juniori!AS51</f>
        <v>0</v>
      </c>
      <c r="AT179" s="131">
        <f>Juniori!AT51</f>
        <v>0</v>
      </c>
      <c r="AU179" s="131">
        <f>Juniori!AU51</f>
        <v>0</v>
      </c>
      <c r="AV179" s="131">
        <f>Juniori!AV51</f>
        <v>0</v>
      </c>
      <c r="AW179" s="131">
        <f>Juniori!AW51</f>
        <v>0</v>
      </c>
      <c r="AX179" s="131">
        <f>Juniori!AX51</f>
        <v>0</v>
      </c>
      <c r="AY179" s="131">
        <f>Juniori!AY51</f>
        <v>0</v>
      </c>
      <c r="AZ179" s="131">
        <f>Juniori!AZ51</f>
        <v>0</v>
      </c>
      <c r="BA179" s="131">
        <f>Juniori!BA51</f>
        <v>0</v>
      </c>
      <c r="BB179" s="131">
        <f>Juniori!BB51</f>
        <v>0</v>
      </c>
      <c r="BC179" s="131">
        <f>Juniori!BC51</f>
        <v>0</v>
      </c>
      <c r="BD179" s="131">
        <f>Juniori!BD51</f>
        <v>0</v>
      </c>
      <c r="BE179" s="131">
        <f>Juniori!BE51</f>
        <v>0</v>
      </c>
      <c r="BF179" s="131">
        <f>Juniori!BF51</f>
        <v>0</v>
      </c>
      <c r="BG179" s="131">
        <f>Juniori!BG51</f>
        <v>0</v>
      </c>
      <c r="BH179" s="131">
        <f>Juniori!BH51</f>
        <v>0</v>
      </c>
      <c r="BI179" s="131" t="str">
        <f>Juniori!BI51</f>
        <v>x</v>
      </c>
      <c r="BJ179" s="131">
        <f>Juniori!BJ51</f>
        <v>0</v>
      </c>
      <c r="BK179" s="131">
        <f>Juniori!BK51</f>
        <v>0</v>
      </c>
      <c r="BL179" s="131">
        <f>Juniori!BL51</f>
        <v>0</v>
      </c>
      <c r="BM179" s="131">
        <f>Juniori!BM51</f>
        <v>0</v>
      </c>
      <c r="BN179" s="131">
        <f>Juniori!BN51</f>
        <v>0</v>
      </c>
      <c r="BO179" s="131">
        <f>Juniori!BO51</f>
        <v>0</v>
      </c>
      <c r="BP179" s="131">
        <f>Juniori!BP51</f>
        <v>0</v>
      </c>
      <c r="BQ179" s="131">
        <f>Juniori!BQ51</f>
        <v>0</v>
      </c>
      <c r="BR179" s="131">
        <f>Juniori!BR51</f>
        <v>0</v>
      </c>
      <c r="BS179" s="131">
        <f>Juniori!BS51</f>
        <v>0</v>
      </c>
      <c r="BT179" s="131">
        <f>Juniori!BT51</f>
        <v>0</v>
      </c>
      <c r="BU179" s="131">
        <f>Juniori!BU51</f>
        <v>0</v>
      </c>
      <c r="BV179" s="131">
        <f>Juniori!BV51</f>
        <v>0</v>
      </c>
      <c r="BW179" s="131">
        <f>Juniori!BW51</f>
        <v>0</v>
      </c>
      <c r="BX179" s="131">
        <f>Juniori!BX51</f>
        <v>0</v>
      </c>
      <c r="BY179" s="131">
        <f>Juniori!BY51</f>
        <v>0</v>
      </c>
      <c r="BZ179" s="131">
        <f>Juniori!BZ51</f>
        <v>0</v>
      </c>
      <c r="CA179" s="131">
        <f>Juniori!CA51</f>
        <v>0</v>
      </c>
      <c r="CB179" s="131">
        <f>Juniori!CB51</f>
        <v>0</v>
      </c>
      <c r="CC179" s="131">
        <f>Juniori!CC51</f>
        <v>0</v>
      </c>
      <c r="CD179" s="131">
        <f>Juniori!CD51</f>
        <v>0</v>
      </c>
      <c r="CE179" s="131">
        <f>Juniori!CE51</f>
        <v>0</v>
      </c>
      <c r="CF179" s="131">
        <f>Juniori!CF51</f>
        <v>0</v>
      </c>
      <c r="CG179" s="131">
        <f>Juniori!CG51</f>
        <v>0</v>
      </c>
      <c r="CH179" s="131">
        <f>Juniori!CH51</f>
        <v>0</v>
      </c>
      <c r="CI179" s="131">
        <f>Juniori!CI51</f>
        <v>0</v>
      </c>
      <c r="CJ179" s="131">
        <f>Juniori!CJ51</f>
        <v>0</v>
      </c>
      <c r="CK179" s="131">
        <f>Juniori!CK51</f>
        <v>0</v>
      </c>
      <c r="CL179" s="131">
        <f>Juniori!CL51</f>
        <v>0</v>
      </c>
      <c r="CM179" s="131">
        <f>Juniori!CM51</f>
        <v>0</v>
      </c>
      <c r="CN179" s="131">
        <f>Juniori!CN51</f>
        <v>0</v>
      </c>
      <c r="CO179" s="131">
        <f>Juniori!CO51</f>
        <v>0</v>
      </c>
      <c r="CP179" s="131">
        <f>Juniori!CP51</f>
        <v>0</v>
      </c>
      <c r="CQ179" s="131">
        <f>Juniori!CQ51</f>
        <v>0</v>
      </c>
      <c r="CR179" s="131">
        <f>Juniori!CR51</f>
        <v>0</v>
      </c>
      <c r="CS179" s="131">
        <f>Juniori!CS51</f>
        <v>0</v>
      </c>
      <c r="CT179" s="131">
        <f>Juniori!CT51</f>
        <v>0</v>
      </c>
      <c r="CU179" s="131">
        <f>Juniori!CU51</f>
        <v>0</v>
      </c>
      <c r="CV179" s="131">
        <f>Juniori!CV51</f>
        <v>0</v>
      </c>
      <c r="CW179" s="131">
        <f>Juniori!CW51</f>
        <v>0</v>
      </c>
      <c r="CX179" s="131">
        <f>Juniori!CX51</f>
        <v>0</v>
      </c>
      <c r="CY179" s="131">
        <f>Juniori!CY51</f>
        <v>0</v>
      </c>
      <c r="CZ179" s="131">
        <f>Juniori!CZ51</f>
        <v>0</v>
      </c>
      <c r="DA179" s="131">
        <f>Juniori!DA51</f>
        <v>0</v>
      </c>
      <c r="DB179" s="131">
        <f>Juniori!DB51</f>
        <v>0</v>
      </c>
      <c r="DC179" s="131">
        <f>Juniori!DC51</f>
        <v>0</v>
      </c>
      <c r="DD179" s="131">
        <f>Juniori!DD51</f>
        <v>0</v>
      </c>
      <c r="DE179" s="131">
        <f>Juniori!DE51</f>
        <v>0</v>
      </c>
      <c r="DF179" s="131">
        <f>Juniori!DF51</f>
        <v>0</v>
      </c>
      <c r="DG179" s="131">
        <f>Juniori!DG51</f>
        <v>0</v>
      </c>
      <c r="DH179" s="131">
        <f>Juniori!DH51</f>
        <v>0</v>
      </c>
      <c r="DI179" s="131">
        <f>Juniori!DI51</f>
        <v>0</v>
      </c>
      <c r="DJ179" s="131">
        <f>Juniori!DJ51</f>
        <v>0</v>
      </c>
      <c r="DK179" s="131">
        <f>Juniori!DK51</f>
        <v>0</v>
      </c>
      <c r="DL179" s="131">
        <f>Juniori!DL51</f>
        <v>0</v>
      </c>
      <c r="DM179" s="131">
        <f>Juniori!DM51</f>
        <v>0</v>
      </c>
      <c r="DN179" s="131">
        <f>Juniori!DN51</f>
        <v>0</v>
      </c>
      <c r="DO179" s="131">
        <f>Juniori!DO51</f>
        <v>0</v>
      </c>
      <c r="DP179" s="131">
        <f>Juniori!DP51</f>
        <v>0</v>
      </c>
      <c r="DQ179" s="131">
        <f>Juniori!DQ51</f>
        <v>0</v>
      </c>
      <c r="DR179" s="131">
        <f>Juniori!DR51</f>
        <v>0</v>
      </c>
      <c r="DS179" s="131">
        <f>Juniori!DS51</f>
        <v>0</v>
      </c>
      <c r="DT179" s="131">
        <f>Juniori!DT51</f>
        <v>0</v>
      </c>
      <c r="DU179" s="131">
        <f>Juniori!DU51</f>
        <v>0</v>
      </c>
      <c r="DV179" s="131">
        <f>Juniori!DV51</f>
        <v>0</v>
      </c>
      <c r="DW179" s="131">
        <f>Juniori!DW51</f>
        <v>0</v>
      </c>
      <c r="DX179" s="131">
        <f>Juniori!DX51</f>
        <v>0</v>
      </c>
      <c r="DY179" s="131">
        <f>Juniori!DY51</f>
        <v>0</v>
      </c>
      <c r="DZ179" s="131">
        <f>Juniori!DZ51</f>
        <v>0</v>
      </c>
      <c r="EA179" s="131">
        <f>Juniori!EA51</f>
        <v>0</v>
      </c>
      <c r="EB179" s="131">
        <f>Juniori!EB51</f>
        <v>0</v>
      </c>
      <c r="EC179" s="131">
        <f>Juniori!EC51</f>
        <v>0</v>
      </c>
      <c r="ED179" s="131">
        <f>Juniori!ED51</f>
        <v>0</v>
      </c>
      <c r="EE179" s="131">
        <f>Juniori!EE51</f>
        <v>0</v>
      </c>
      <c r="EF179" s="131">
        <f>Juniori!EF51</f>
        <v>0</v>
      </c>
      <c r="EG179" s="131">
        <f>Juniori!EG51</f>
        <v>0</v>
      </c>
      <c r="EH179" s="131">
        <f>Juniori!EH51</f>
        <v>0</v>
      </c>
      <c r="EI179" s="131">
        <f>Juniori!EI51</f>
        <v>0</v>
      </c>
      <c r="EJ179" s="131">
        <f>Juniori!EJ51</f>
        <v>0</v>
      </c>
      <c r="EK179" s="131">
        <f>Juniori!EK51</f>
        <v>0</v>
      </c>
      <c r="EL179" s="131">
        <f>Juniori!EL51</f>
        <v>0</v>
      </c>
      <c r="EM179" s="131">
        <f>Juniori!EM51</f>
        <v>0</v>
      </c>
      <c r="EN179" s="131">
        <f>Juniori!EN51</f>
        <v>0</v>
      </c>
      <c r="EO179" s="131">
        <f>Juniori!EO51</f>
        <v>0</v>
      </c>
      <c r="EP179" s="131">
        <f>Juniori!EP51</f>
        <v>0</v>
      </c>
      <c r="EQ179" s="131">
        <f>Juniori!EQ51</f>
        <v>0</v>
      </c>
      <c r="ER179" s="131">
        <f>Juniori!ER51</f>
        <v>0</v>
      </c>
      <c r="ES179" s="131">
        <f>Juniori!ES51</f>
        <v>0</v>
      </c>
      <c r="ET179" s="131">
        <f>Juniori!ET51</f>
        <v>0</v>
      </c>
      <c r="EU179" s="131">
        <f>Juniori!EU51</f>
        <v>0</v>
      </c>
      <c r="EV179" s="131">
        <f>Juniori!EV51</f>
        <v>0</v>
      </c>
      <c r="EW179" s="131">
        <f>Juniori!EW51</f>
        <v>0</v>
      </c>
      <c r="EX179" s="131">
        <f>Juniori!EX51</f>
        <v>0</v>
      </c>
      <c r="EY179" s="131">
        <f>Juniori!EY51</f>
        <v>0</v>
      </c>
      <c r="EZ179" s="131">
        <f>Juniori!EZ51</f>
        <v>0</v>
      </c>
      <c r="FA179" s="131">
        <f>Juniori!FA51</f>
        <v>0</v>
      </c>
      <c r="FB179" s="131">
        <f>Juniori!FB51</f>
        <v>0</v>
      </c>
      <c r="FC179" s="131">
        <f>Juniori!FC51</f>
        <v>0</v>
      </c>
      <c r="FD179" s="131">
        <f>Juniori!FD51</f>
        <v>0</v>
      </c>
      <c r="FE179" s="131">
        <f>Juniori!FE51</f>
        <v>0</v>
      </c>
      <c r="FF179" s="131">
        <f>Juniori!FF51</f>
        <v>0</v>
      </c>
      <c r="FG179" s="131">
        <f>Juniori!FG51</f>
        <v>0</v>
      </c>
      <c r="FH179" s="131">
        <f>Juniori!FH51</f>
        <v>0</v>
      </c>
      <c r="FI179" s="131">
        <f>Juniori!FI51</f>
        <v>0</v>
      </c>
      <c r="FJ179" s="131">
        <f>Juniori!FJ51</f>
        <v>0</v>
      </c>
      <c r="FK179" s="131">
        <f>Juniori!FK51</f>
        <v>0</v>
      </c>
      <c r="FL179" s="131">
        <f>Juniori!FL51</f>
        <v>0</v>
      </c>
      <c r="FM179" s="131">
        <f>Juniori!FM51</f>
        <v>0</v>
      </c>
      <c r="FN179" s="131">
        <f>Juniori!FN51</f>
        <v>0</v>
      </c>
      <c r="FO179" s="131">
        <f>Juniori!FO51</f>
        <v>0</v>
      </c>
      <c r="FP179" s="131">
        <f>Juniori!FP51</f>
        <v>0</v>
      </c>
      <c r="FQ179" s="131">
        <f>Juniori!FQ51</f>
        <v>0</v>
      </c>
      <c r="FR179" s="131">
        <f>Juniori!FR51</f>
        <v>0</v>
      </c>
      <c r="FS179" s="131">
        <f>Juniori!FS51</f>
        <v>0</v>
      </c>
      <c r="FT179" s="131">
        <f>Juniori!FT51</f>
        <v>0</v>
      </c>
      <c r="FU179" s="131">
        <f>Juniori!FU51</f>
        <v>0</v>
      </c>
      <c r="FV179" s="131">
        <f>Juniori!FV51</f>
        <v>0</v>
      </c>
      <c r="FW179" s="131">
        <f>Juniori!FW51</f>
        <v>0</v>
      </c>
      <c r="FX179" s="131">
        <f>Juniori!FX51</f>
        <v>0</v>
      </c>
      <c r="FY179" s="131">
        <f>Juniori!FY51</f>
        <v>0</v>
      </c>
      <c r="FZ179" s="131">
        <f>Juniori!FZ51</f>
        <v>0</v>
      </c>
      <c r="GA179" s="131">
        <f>Juniori!GA51</f>
        <v>0</v>
      </c>
      <c r="GB179" s="131">
        <f>Juniori!GB51</f>
        <v>0</v>
      </c>
      <c r="GC179" s="131">
        <f>Juniori!GC51</f>
        <v>0</v>
      </c>
      <c r="GD179" s="131">
        <f>Juniori!GD51</f>
        <v>0</v>
      </c>
      <c r="GE179" s="131">
        <f>Juniori!GE51</f>
        <v>0</v>
      </c>
      <c r="GF179" s="131">
        <f>Juniori!GF51</f>
        <v>0</v>
      </c>
      <c r="GG179" s="131">
        <f>Juniori!GG51</f>
        <v>0</v>
      </c>
      <c r="GH179" s="131">
        <f>Juniori!GH51</f>
        <v>0</v>
      </c>
      <c r="GI179" s="131">
        <f>Juniori!GI51</f>
        <v>0</v>
      </c>
      <c r="GJ179" s="131">
        <f>Juniori!GJ51</f>
        <v>0</v>
      </c>
      <c r="GK179" s="131">
        <f>Juniori!GK51</f>
        <v>0</v>
      </c>
      <c r="GL179" s="131">
        <f>Juniori!GL51</f>
        <v>0</v>
      </c>
      <c r="GM179" s="131">
        <f>Juniori!GM51</f>
        <v>0</v>
      </c>
      <c r="GN179" s="131">
        <f>Juniori!GN51</f>
        <v>0</v>
      </c>
      <c r="GO179" s="131">
        <f>Juniori!GO51</f>
        <v>0</v>
      </c>
      <c r="GP179" s="131">
        <f>Juniori!GP51</f>
        <v>0</v>
      </c>
      <c r="GQ179" s="131">
        <f>Juniori!GQ51</f>
        <v>0</v>
      </c>
      <c r="GR179" s="131">
        <f>Juniori!GR51</f>
        <v>0</v>
      </c>
      <c r="GS179" s="131">
        <f>Juniori!GS51</f>
        <v>0</v>
      </c>
      <c r="GT179" s="131">
        <f>Juniori!GT51</f>
        <v>0</v>
      </c>
      <c r="GU179" s="131">
        <f>Juniori!GU51</f>
        <v>0</v>
      </c>
      <c r="GV179" s="131">
        <f>Juniori!GV51</f>
        <v>0</v>
      </c>
      <c r="GW179" s="131">
        <f>Juniori!GW51</f>
        <v>0</v>
      </c>
      <c r="GX179" s="131">
        <f>Juniori!GX51</f>
        <v>0</v>
      </c>
      <c r="GY179" s="131">
        <f>Juniori!GY51</f>
        <v>0</v>
      </c>
      <c r="GZ179" s="131">
        <f>Juniori!GZ51</f>
        <v>0</v>
      </c>
      <c r="HA179" s="131">
        <f>Juniori!HA51</f>
        <v>0</v>
      </c>
      <c r="HB179" s="131">
        <f>Juniori!HB51</f>
        <v>0</v>
      </c>
      <c r="HC179" s="131">
        <f>Juniori!HC51</f>
        <v>0</v>
      </c>
      <c r="HD179" s="131">
        <f>Juniori!HD51</f>
        <v>0</v>
      </c>
      <c r="HE179" s="131">
        <f>Juniori!HE51</f>
        <v>0</v>
      </c>
      <c r="HF179" s="131">
        <f>Juniori!HF51</f>
        <v>0</v>
      </c>
      <c r="HG179" s="131">
        <f>Juniori!HG51</f>
        <v>0</v>
      </c>
      <c r="HH179" s="131">
        <f>Juniori!HH51</f>
        <v>0</v>
      </c>
      <c r="HI179" s="131">
        <f>Juniori!HI51</f>
        <v>0</v>
      </c>
      <c r="HJ179" s="131">
        <f>Juniori!HJ51</f>
        <v>0</v>
      </c>
      <c r="HK179" s="131">
        <f>Juniori!HK51</f>
        <v>0</v>
      </c>
      <c r="HL179" s="131">
        <f>Juniori!HL51</f>
        <v>0</v>
      </c>
      <c r="HM179" s="131">
        <f>Juniori!HM51</f>
        <v>0</v>
      </c>
      <c r="HN179" s="131">
        <f>Juniori!HN51</f>
        <v>0</v>
      </c>
      <c r="HO179" s="131">
        <f>Juniori!HO51</f>
        <v>0</v>
      </c>
      <c r="HP179" s="131">
        <f>Juniori!HP51</f>
        <v>0</v>
      </c>
      <c r="HQ179" s="131">
        <f>Juniori!HQ51</f>
        <v>0</v>
      </c>
      <c r="HR179" s="131">
        <f>Juniori!HR51</f>
        <v>0</v>
      </c>
      <c r="HS179" s="131">
        <f>Juniori!HS51</f>
        <v>0</v>
      </c>
      <c r="HT179" s="131">
        <f>Juniori!HT51</f>
        <v>0</v>
      </c>
      <c r="HU179" s="131">
        <f>Juniori!HU51</f>
        <v>0</v>
      </c>
      <c r="HV179" s="131">
        <f>Juniori!HV51</f>
        <v>0</v>
      </c>
      <c r="HW179" s="131">
        <f>Juniori!HW51</f>
        <v>0</v>
      </c>
      <c r="HX179" s="131">
        <f>Juniori!HX51</f>
        <v>0</v>
      </c>
      <c r="HY179" s="131">
        <f>Juniori!HY51</f>
        <v>0</v>
      </c>
      <c r="HZ179" s="131">
        <f>Juniori!HZ51</f>
        <v>0</v>
      </c>
      <c r="IA179" s="131">
        <f>Juniori!IA51</f>
        <v>0</v>
      </c>
      <c r="IB179" s="131">
        <f>Juniori!IB51</f>
        <v>0</v>
      </c>
      <c r="IC179" s="131">
        <f>Juniori!IC51</f>
        <v>0</v>
      </c>
      <c r="ID179" s="131">
        <f>Juniori!ID51</f>
        <v>0</v>
      </c>
      <c r="IE179" s="131">
        <f>Juniori!IE51</f>
        <v>0</v>
      </c>
      <c r="IF179" s="131">
        <f>Juniori!IF51</f>
        <v>0</v>
      </c>
      <c r="IG179" s="131">
        <f>Juniori!IG51</f>
        <v>0</v>
      </c>
      <c r="IH179" s="131">
        <f>Juniori!IH51</f>
        <v>0</v>
      </c>
      <c r="II179" s="131">
        <f>Juniori!II51</f>
        <v>0</v>
      </c>
      <c r="IJ179" s="131">
        <f>Juniori!IJ51</f>
        <v>0</v>
      </c>
      <c r="IK179" s="131">
        <f>Juniori!IK51</f>
        <v>0</v>
      </c>
      <c r="IL179" s="131">
        <f>Juniori!IL51</f>
        <v>0</v>
      </c>
      <c r="IM179" s="131">
        <f>Juniori!IM51</f>
        <v>0</v>
      </c>
      <c r="IN179" s="131">
        <f>Juniori!IN51</f>
        <v>0</v>
      </c>
      <c r="IO179" s="131">
        <f>Juniori!IO51</f>
        <v>0</v>
      </c>
      <c r="IP179" s="131">
        <f>Juniori!IP51</f>
        <v>0</v>
      </c>
      <c r="IQ179" s="131">
        <f>Juniori!IQ51</f>
        <v>0</v>
      </c>
      <c r="IR179" s="131">
        <f>Juniori!IR51</f>
        <v>0</v>
      </c>
      <c r="IS179" s="131">
        <f>Juniori!IS51</f>
        <v>0</v>
      </c>
      <c r="IT179" s="131">
        <f>Juniori!IT51</f>
        <v>0</v>
      </c>
      <c r="IU179" s="131">
        <f>Juniori!IU51</f>
        <v>0</v>
      </c>
      <c r="IV179" s="131">
        <f>Juniori!IV51</f>
        <v>0</v>
      </c>
      <c r="IW179" s="131">
        <f>Juniori!IW51</f>
        <v>0</v>
      </c>
      <c r="IX179" s="131">
        <f>Juniori!IX51</f>
        <v>0</v>
      </c>
      <c r="IY179" s="131">
        <f>Juniori!IY51</f>
        <v>0</v>
      </c>
      <c r="IZ179" s="131">
        <f>Juniori!IZ51</f>
        <v>0</v>
      </c>
      <c r="JA179" s="131">
        <f>Juniori!JA51</f>
        <v>0</v>
      </c>
      <c r="JB179" s="131">
        <f>Juniori!JB51</f>
        <v>0</v>
      </c>
      <c r="JC179" s="131">
        <f>Juniori!JC51</f>
        <v>0</v>
      </c>
      <c r="JD179" s="131">
        <f>Juniori!JD51</f>
        <v>0</v>
      </c>
      <c r="JE179" s="131">
        <f>Juniori!JE51</f>
        <v>0</v>
      </c>
      <c r="JF179" s="131">
        <f>Juniori!JF51</f>
        <v>0</v>
      </c>
      <c r="JG179" s="131">
        <f>Juniori!JG51</f>
        <v>0</v>
      </c>
      <c r="JH179" s="131">
        <f>Juniori!JH51</f>
        <v>0</v>
      </c>
      <c r="JI179" s="131">
        <f>Juniori!JI51</f>
        <v>0</v>
      </c>
      <c r="JJ179" s="131">
        <f>Juniori!JJ51</f>
        <v>0</v>
      </c>
      <c r="JK179" s="131">
        <f>Juniori!JK51</f>
        <v>0</v>
      </c>
      <c r="JL179" s="131">
        <f>Juniori!JL51</f>
        <v>0</v>
      </c>
      <c r="JM179" s="131">
        <f>Juniori!JM51</f>
        <v>0</v>
      </c>
      <c r="JN179" s="131">
        <f>Juniori!JN51</f>
        <v>0</v>
      </c>
      <c r="JO179" s="131">
        <f>Juniori!JO51</f>
        <v>0</v>
      </c>
      <c r="JP179" s="131">
        <f>Juniori!JP51</f>
        <v>0</v>
      </c>
      <c r="JQ179" s="131">
        <f>Juniori!JQ51</f>
        <v>0</v>
      </c>
      <c r="JR179" s="131">
        <f>Juniori!JR51</f>
        <v>0</v>
      </c>
      <c r="JS179" s="131">
        <f>Juniori!JS51</f>
        <v>0</v>
      </c>
      <c r="JT179" s="131">
        <f>Juniori!JT51</f>
        <v>0</v>
      </c>
      <c r="JU179" s="131">
        <f>Juniori!JU51</f>
        <v>0</v>
      </c>
      <c r="JV179" s="131">
        <f>Juniori!JV51</f>
        <v>0</v>
      </c>
      <c r="JW179" s="131">
        <f>Juniori!JW51</f>
        <v>0</v>
      </c>
      <c r="JX179" s="131">
        <f>Juniori!JX51</f>
        <v>0</v>
      </c>
      <c r="JY179" s="131">
        <f>Juniori!JY51</f>
        <v>0</v>
      </c>
      <c r="JZ179" s="131">
        <f>Juniori!JZ51</f>
        <v>0</v>
      </c>
      <c r="KA179" s="131">
        <f>Juniori!KA51</f>
        <v>0</v>
      </c>
      <c r="KB179" s="131">
        <f>Juniori!KB51</f>
        <v>0</v>
      </c>
      <c r="KC179" s="131">
        <f>Juniori!KC51</f>
        <v>0</v>
      </c>
      <c r="KD179" s="131">
        <f>Juniori!KD51</f>
        <v>0</v>
      </c>
      <c r="KE179" s="131">
        <f>Juniori!KE51</f>
        <v>0</v>
      </c>
      <c r="KF179" s="131">
        <f>Juniori!KF51</f>
        <v>0</v>
      </c>
      <c r="KG179" s="131">
        <f>Juniori!KG51</f>
        <v>0</v>
      </c>
      <c r="KH179" s="131">
        <f>Juniori!KH51</f>
        <v>0</v>
      </c>
      <c r="KI179" s="131">
        <f>Juniori!KI51</f>
        <v>0</v>
      </c>
      <c r="KJ179" s="131">
        <f>Juniori!KJ51</f>
        <v>0</v>
      </c>
      <c r="KK179" s="131">
        <f>Juniori!KK51</f>
        <v>0</v>
      </c>
      <c r="KL179" s="131">
        <f>Juniori!KL51</f>
        <v>0</v>
      </c>
      <c r="KM179" s="131">
        <f>Juniori!KM51</f>
        <v>0</v>
      </c>
      <c r="KN179" s="131" t="str">
        <f>Juniori!KN51</f>
        <v>x</v>
      </c>
      <c r="KO179" s="131">
        <f>Juniori!KO51</f>
        <v>0</v>
      </c>
      <c r="KP179" s="131">
        <f>Juniori!KP51</f>
        <v>0</v>
      </c>
      <c r="KQ179" s="131">
        <f>Juniori!KQ51</f>
        <v>0</v>
      </c>
      <c r="KR179" s="131">
        <f>Juniori!KR51</f>
        <v>0</v>
      </c>
      <c r="KS179" s="131">
        <f>Juniori!KS51</f>
        <v>0</v>
      </c>
      <c r="KT179" s="131">
        <f>Juniori!KT51</f>
        <v>0</v>
      </c>
      <c r="KU179" s="131" t="str">
        <f>Juniori!KU51</f>
        <v>x</v>
      </c>
      <c r="KV179" s="131">
        <f>Juniori!KV51</f>
        <v>0</v>
      </c>
      <c r="KW179" s="131">
        <f>Juniori!KW51</f>
        <v>0</v>
      </c>
      <c r="KX179" s="131">
        <f>Juniori!KX51</f>
        <v>0</v>
      </c>
      <c r="KY179" s="131">
        <f>Juniori!KY51</f>
        <v>0</v>
      </c>
      <c r="KZ179" s="131">
        <f>Juniori!KZ51</f>
        <v>0</v>
      </c>
      <c r="LA179" s="131">
        <f>Juniori!LA51</f>
        <v>0</v>
      </c>
      <c r="LB179" s="131">
        <f>Juniori!LB51</f>
        <v>0</v>
      </c>
      <c r="LC179" s="131">
        <f>Juniori!LC51</f>
        <v>0</v>
      </c>
      <c r="LD179" s="131">
        <f>Juniori!LD51</f>
        <v>0</v>
      </c>
      <c r="LE179" s="131">
        <f>Juniori!LE51</f>
        <v>0</v>
      </c>
      <c r="LF179" s="131">
        <f>Juniori!LF51</f>
        <v>0</v>
      </c>
      <c r="LG179" s="131">
        <f>Juniori!LG51</f>
        <v>0</v>
      </c>
      <c r="LH179" s="131">
        <f>Juniori!LH51</f>
        <v>0</v>
      </c>
      <c r="LI179" s="131">
        <f>Juniori!LI51</f>
        <v>0</v>
      </c>
      <c r="LJ179" s="131">
        <f>Juniori!LJ51</f>
        <v>0</v>
      </c>
      <c r="LK179" s="131">
        <f>Juniori!LK51</f>
        <v>0</v>
      </c>
      <c r="LL179" s="131">
        <f>Juniori!LL51</f>
        <v>0</v>
      </c>
      <c r="LM179" s="131">
        <f>Juniori!LM51</f>
        <v>0</v>
      </c>
      <c r="LN179" s="131">
        <f>Juniori!LN51</f>
        <v>0</v>
      </c>
      <c r="LO179" s="131">
        <f>Juniori!LO51</f>
        <v>0</v>
      </c>
      <c r="LP179" s="131">
        <f>Juniori!LP51</f>
        <v>0</v>
      </c>
      <c r="LQ179" s="131">
        <f>Juniori!LQ51</f>
        <v>0</v>
      </c>
      <c r="LR179" s="131">
        <f>Juniori!LR51</f>
        <v>0</v>
      </c>
      <c r="LS179" s="131">
        <f>Juniori!LS51</f>
        <v>0</v>
      </c>
      <c r="LT179" s="131">
        <f>Juniori!LT51</f>
        <v>0</v>
      </c>
      <c r="LU179" s="131">
        <f>Juniori!LU51</f>
        <v>0</v>
      </c>
      <c r="LV179" s="131">
        <f>Juniori!LV51</f>
        <v>0</v>
      </c>
      <c r="LW179" s="131">
        <f>Juniori!LW51</f>
        <v>0</v>
      </c>
      <c r="LX179" s="131">
        <f>Juniori!LX51</f>
        <v>0</v>
      </c>
      <c r="LY179" s="131">
        <f>Juniori!LY51</f>
        <v>0</v>
      </c>
      <c r="LZ179" s="131">
        <f>Juniori!LZ51</f>
        <v>0</v>
      </c>
      <c r="MA179" s="131">
        <f>Juniori!MA51</f>
        <v>0</v>
      </c>
      <c r="MB179" s="131">
        <f>Juniori!MB51</f>
        <v>0</v>
      </c>
      <c r="MC179" s="131">
        <f>Juniori!MC51</f>
        <v>0</v>
      </c>
      <c r="MD179" s="131">
        <f>Juniori!MD51</f>
        <v>0</v>
      </c>
      <c r="ME179" s="131">
        <f>Juniori!ME51</f>
        <v>0</v>
      </c>
    </row>
    <row r="180" spans="1:343" s="1" customFormat="1" ht="18" customHeight="1" x14ac:dyDescent="0.2">
      <c r="A180" s="12">
        <v>142</v>
      </c>
      <c r="B180" s="11" t="s">
        <v>288</v>
      </c>
      <c r="C180" s="1">
        <v>11863</v>
      </c>
      <c r="D180" s="1">
        <v>2011</v>
      </c>
      <c r="E180" s="4" t="s">
        <v>169</v>
      </c>
      <c r="F180" s="1">
        <v>9094</v>
      </c>
      <c r="G180" s="9" t="s">
        <v>220</v>
      </c>
      <c r="H180" s="4" t="s">
        <v>83</v>
      </c>
      <c r="I180" s="1">
        <f t="shared" si="11"/>
        <v>0</v>
      </c>
      <c r="J180" s="12">
        <f>Tabuľka3[[#This Row],[Stĺpec9]]</f>
        <v>0</v>
      </c>
      <c r="K180" s="131">
        <f>Juniori!K49</f>
        <v>0</v>
      </c>
      <c r="L180" s="131">
        <f>Juniori!L49</f>
        <v>0</v>
      </c>
      <c r="M180" s="131">
        <f>Juniori!M49</f>
        <v>0</v>
      </c>
      <c r="N180" s="131">
        <f>Juniori!N49</f>
        <v>0</v>
      </c>
      <c r="O180" s="131">
        <f>Juniori!O49</f>
        <v>0</v>
      </c>
      <c r="P180" s="131">
        <f>Juniori!P49</f>
        <v>0</v>
      </c>
      <c r="Q180" s="131">
        <f>Juniori!Q49</f>
        <v>0</v>
      </c>
      <c r="R180" s="131">
        <f>Juniori!R49</f>
        <v>0</v>
      </c>
      <c r="S180" s="131">
        <f>Juniori!S49</f>
        <v>0</v>
      </c>
      <c r="T180" s="131">
        <f>Juniori!T49</f>
        <v>0</v>
      </c>
      <c r="U180" s="131">
        <f>Juniori!U49</f>
        <v>0</v>
      </c>
      <c r="V180" s="131">
        <f>Juniori!V49</f>
        <v>0</v>
      </c>
      <c r="W180" s="131">
        <f>Juniori!W49</f>
        <v>0</v>
      </c>
      <c r="X180" s="131">
        <f>Juniori!X49</f>
        <v>0</v>
      </c>
      <c r="Y180" s="131">
        <f>Juniori!Y49</f>
        <v>0</v>
      </c>
      <c r="Z180" s="131">
        <f>Juniori!Z49</f>
        <v>0</v>
      </c>
      <c r="AA180" s="131">
        <f>Juniori!AA49</f>
        <v>0</v>
      </c>
      <c r="AB180" s="131">
        <f>Juniori!AB49</f>
        <v>0</v>
      </c>
      <c r="AC180" s="131">
        <f>Juniori!AC49</f>
        <v>0</v>
      </c>
      <c r="AD180" s="131">
        <f>Juniori!AD49</f>
        <v>0</v>
      </c>
      <c r="AE180" s="131">
        <f>Juniori!AE49</f>
        <v>0</v>
      </c>
      <c r="AF180" s="131">
        <f>Juniori!AF49</f>
        <v>0</v>
      </c>
      <c r="AG180" s="131">
        <f>Juniori!AG49</f>
        <v>0</v>
      </c>
      <c r="AH180" s="131">
        <f>Juniori!AH49</f>
        <v>0</v>
      </c>
      <c r="AI180" s="131" t="str">
        <f>Juniori!AI49</f>
        <v>x</v>
      </c>
      <c r="AJ180" s="131">
        <f>Juniori!AJ49</f>
        <v>0</v>
      </c>
      <c r="AK180" s="131">
        <f>Juniori!AK49</f>
        <v>0</v>
      </c>
      <c r="AL180" s="131">
        <f>Juniori!AL49</f>
        <v>0</v>
      </c>
      <c r="AM180" s="131">
        <f>Juniori!AM49</f>
        <v>0</v>
      </c>
      <c r="AN180" s="131">
        <f>Juniori!AN49</f>
        <v>0</v>
      </c>
      <c r="AO180" s="131">
        <f>Juniori!AO49</f>
        <v>0</v>
      </c>
      <c r="AP180" s="131">
        <f>Juniori!AP49</f>
        <v>0</v>
      </c>
      <c r="AQ180" s="131">
        <f>Juniori!AQ49</f>
        <v>0</v>
      </c>
      <c r="AR180" s="131">
        <f>Juniori!AR49</f>
        <v>0</v>
      </c>
      <c r="AS180" s="131">
        <f>Juniori!AS49</f>
        <v>0</v>
      </c>
      <c r="AT180" s="131">
        <f>Juniori!AT49</f>
        <v>0</v>
      </c>
      <c r="AU180" s="131">
        <f>Juniori!AU49</f>
        <v>0</v>
      </c>
      <c r="AV180" s="131">
        <f>Juniori!AV49</f>
        <v>0</v>
      </c>
      <c r="AW180" s="131">
        <f>Juniori!AW49</f>
        <v>0</v>
      </c>
      <c r="AX180" s="131">
        <f>Juniori!AX49</f>
        <v>0</v>
      </c>
      <c r="AY180" s="131">
        <f>Juniori!AY49</f>
        <v>0</v>
      </c>
      <c r="AZ180" s="131">
        <f>Juniori!AZ49</f>
        <v>0</v>
      </c>
      <c r="BA180" s="131">
        <f>Juniori!BA49</f>
        <v>0</v>
      </c>
      <c r="BB180" s="131">
        <f>Juniori!BB49</f>
        <v>0</v>
      </c>
      <c r="BC180" s="131">
        <f>Juniori!BC49</f>
        <v>0</v>
      </c>
      <c r="BD180" s="131">
        <f>Juniori!BD49</f>
        <v>0</v>
      </c>
      <c r="BE180" s="131">
        <f>Juniori!BE49</f>
        <v>0</v>
      </c>
      <c r="BF180" s="131">
        <f>Juniori!BF49</f>
        <v>0</v>
      </c>
      <c r="BG180" s="131">
        <f>Juniori!BG49</f>
        <v>0</v>
      </c>
      <c r="BH180" s="131">
        <f>Juniori!BH49</f>
        <v>0</v>
      </c>
      <c r="BI180" s="131" t="str">
        <f>Juniori!BI49</f>
        <v>x</v>
      </c>
      <c r="BJ180" s="131">
        <f>Juniori!BJ49</f>
        <v>0</v>
      </c>
      <c r="BK180" s="131">
        <f>Juniori!BK49</f>
        <v>0</v>
      </c>
      <c r="BL180" s="131">
        <f>Juniori!BL49</f>
        <v>0</v>
      </c>
      <c r="BM180" s="131">
        <f>Juniori!BM49</f>
        <v>0</v>
      </c>
      <c r="BN180" s="131">
        <f>Juniori!BN49</f>
        <v>0</v>
      </c>
      <c r="BO180" s="131">
        <f>Juniori!BO49</f>
        <v>0</v>
      </c>
      <c r="BP180" s="131">
        <f>Juniori!BP49</f>
        <v>0</v>
      </c>
      <c r="BQ180" s="131">
        <f>Juniori!BQ49</f>
        <v>0</v>
      </c>
      <c r="BR180" s="131">
        <f>Juniori!BR49</f>
        <v>0</v>
      </c>
      <c r="BS180" s="131">
        <f>Juniori!BS49</f>
        <v>0</v>
      </c>
      <c r="BT180" s="131">
        <f>Juniori!BT49</f>
        <v>0</v>
      </c>
      <c r="BU180" s="131">
        <f>Juniori!BU49</f>
        <v>0</v>
      </c>
      <c r="BV180" s="131">
        <f>Juniori!BV49</f>
        <v>0</v>
      </c>
      <c r="BW180" s="131">
        <f>Juniori!BW49</f>
        <v>0</v>
      </c>
      <c r="BX180" s="131">
        <f>Juniori!BX49</f>
        <v>0</v>
      </c>
      <c r="BY180" s="131">
        <f>Juniori!BY49</f>
        <v>0</v>
      </c>
      <c r="BZ180" s="131">
        <f>Juniori!BZ49</f>
        <v>0</v>
      </c>
      <c r="CA180" s="131">
        <f>Juniori!CA49</f>
        <v>0</v>
      </c>
      <c r="CB180" s="131">
        <f>Juniori!CB49</f>
        <v>0</v>
      </c>
      <c r="CC180" s="131">
        <f>Juniori!CC49</f>
        <v>0</v>
      </c>
      <c r="CD180" s="131">
        <f>Juniori!CD49</f>
        <v>0</v>
      </c>
      <c r="CE180" s="131">
        <f>Juniori!CE49</f>
        <v>0</v>
      </c>
      <c r="CF180" s="131">
        <f>Juniori!CF49</f>
        <v>0</v>
      </c>
      <c r="CG180" s="131">
        <f>Juniori!CG49</f>
        <v>0</v>
      </c>
      <c r="CH180" s="131">
        <f>Juniori!CH49</f>
        <v>0</v>
      </c>
      <c r="CI180" s="131">
        <f>Juniori!CI49</f>
        <v>0</v>
      </c>
      <c r="CJ180" s="131">
        <f>Juniori!CJ49</f>
        <v>0</v>
      </c>
      <c r="CK180" s="131">
        <f>Juniori!CK49</f>
        <v>0</v>
      </c>
      <c r="CL180" s="131">
        <f>Juniori!CL49</f>
        <v>0</v>
      </c>
      <c r="CM180" s="131">
        <f>Juniori!CM49</f>
        <v>0</v>
      </c>
      <c r="CN180" s="131">
        <f>Juniori!CN49</f>
        <v>0</v>
      </c>
      <c r="CO180" s="131">
        <f>Juniori!CO49</f>
        <v>0</v>
      </c>
      <c r="CP180" s="131">
        <f>Juniori!CP49</f>
        <v>0</v>
      </c>
      <c r="CQ180" s="131">
        <f>Juniori!CQ49</f>
        <v>0</v>
      </c>
      <c r="CR180" s="131">
        <f>Juniori!CR49</f>
        <v>0</v>
      </c>
      <c r="CS180" s="131">
        <f>Juniori!CS49</f>
        <v>0</v>
      </c>
      <c r="CT180" s="131">
        <f>Juniori!CT49</f>
        <v>0</v>
      </c>
      <c r="CU180" s="131">
        <f>Juniori!CU49</f>
        <v>0</v>
      </c>
      <c r="CV180" s="131">
        <f>Juniori!CV49</f>
        <v>0</v>
      </c>
      <c r="CW180" s="131">
        <f>Juniori!CW49</f>
        <v>0</v>
      </c>
      <c r="CX180" s="131">
        <f>Juniori!CX49</f>
        <v>0</v>
      </c>
      <c r="CY180" s="131">
        <f>Juniori!CY49</f>
        <v>0</v>
      </c>
      <c r="CZ180" s="131">
        <f>Juniori!CZ49</f>
        <v>0</v>
      </c>
      <c r="DA180" s="131">
        <f>Juniori!DA49</f>
        <v>0</v>
      </c>
      <c r="DB180" s="131">
        <f>Juniori!DB49</f>
        <v>0</v>
      </c>
      <c r="DC180" s="131">
        <f>Juniori!DC49</f>
        <v>0</v>
      </c>
      <c r="DD180" s="131">
        <f>Juniori!DD49</f>
        <v>0</v>
      </c>
      <c r="DE180" s="131">
        <f>Juniori!DE49</f>
        <v>0</v>
      </c>
      <c r="DF180" s="131">
        <f>Juniori!DF49</f>
        <v>0</v>
      </c>
      <c r="DG180" s="131">
        <f>Juniori!DG49</f>
        <v>0</v>
      </c>
      <c r="DH180" s="131">
        <f>Juniori!DH49</f>
        <v>0</v>
      </c>
      <c r="DI180" s="131">
        <f>Juniori!DI49</f>
        <v>0</v>
      </c>
      <c r="DJ180" s="131">
        <f>Juniori!DJ49</f>
        <v>0</v>
      </c>
      <c r="DK180" s="131">
        <f>Juniori!DK49</f>
        <v>0</v>
      </c>
      <c r="DL180" s="131">
        <f>Juniori!DL49</f>
        <v>0</v>
      </c>
      <c r="DM180" s="131">
        <f>Juniori!DM49</f>
        <v>0</v>
      </c>
      <c r="DN180" s="131">
        <f>Juniori!DN49</f>
        <v>0</v>
      </c>
      <c r="DO180" s="131">
        <f>Juniori!DO49</f>
        <v>0</v>
      </c>
      <c r="DP180" s="131">
        <f>Juniori!DP49</f>
        <v>0</v>
      </c>
      <c r="DQ180" s="131">
        <f>Juniori!DQ49</f>
        <v>0</v>
      </c>
      <c r="DR180" s="131">
        <f>Juniori!DR49</f>
        <v>0</v>
      </c>
      <c r="DS180" s="131">
        <f>Juniori!DS49</f>
        <v>0</v>
      </c>
      <c r="DT180" s="131">
        <f>Juniori!DT49</f>
        <v>0</v>
      </c>
      <c r="DU180" s="131">
        <f>Juniori!DU49</f>
        <v>0</v>
      </c>
      <c r="DV180" s="131">
        <f>Juniori!DV49</f>
        <v>0</v>
      </c>
      <c r="DW180" s="131">
        <f>Juniori!DW49</f>
        <v>0</v>
      </c>
      <c r="DX180" s="131">
        <f>Juniori!DX49</f>
        <v>0</v>
      </c>
      <c r="DY180" s="131">
        <f>Juniori!DY49</f>
        <v>0</v>
      </c>
      <c r="DZ180" s="131">
        <f>Juniori!DZ49</f>
        <v>0</v>
      </c>
      <c r="EA180" s="131">
        <f>Juniori!EA49</f>
        <v>0</v>
      </c>
      <c r="EB180" s="131">
        <f>Juniori!EB49</f>
        <v>0</v>
      </c>
      <c r="EC180" s="131">
        <f>Juniori!EC49</f>
        <v>0</v>
      </c>
      <c r="ED180" s="131">
        <f>Juniori!ED49</f>
        <v>0</v>
      </c>
      <c r="EE180" s="131">
        <f>Juniori!EE49</f>
        <v>0</v>
      </c>
      <c r="EF180" s="131">
        <f>Juniori!EF49</f>
        <v>0</v>
      </c>
      <c r="EG180" s="131">
        <f>Juniori!EG49</f>
        <v>0</v>
      </c>
      <c r="EH180" s="131">
        <f>Juniori!EH49</f>
        <v>0</v>
      </c>
      <c r="EI180" s="131">
        <f>Juniori!EI49</f>
        <v>0</v>
      </c>
      <c r="EJ180" s="131">
        <f>Juniori!EJ49</f>
        <v>0</v>
      </c>
      <c r="EK180" s="131">
        <f>Juniori!EK49</f>
        <v>0</v>
      </c>
      <c r="EL180" s="131">
        <f>Juniori!EL49</f>
        <v>0</v>
      </c>
      <c r="EM180" s="131">
        <f>Juniori!EM49</f>
        <v>0</v>
      </c>
      <c r="EN180" s="131">
        <f>Juniori!EN49</f>
        <v>0</v>
      </c>
      <c r="EO180" s="131">
        <f>Juniori!EO49</f>
        <v>0</v>
      </c>
      <c r="EP180" s="131">
        <f>Juniori!EP49</f>
        <v>0</v>
      </c>
      <c r="EQ180" s="131">
        <f>Juniori!EQ49</f>
        <v>0</v>
      </c>
      <c r="ER180" s="131">
        <f>Juniori!ER49</f>
        <v>0</v>
      </c>
      <c r="ES180" s="131">
        <f>Juniori!ES49</f>
        <v>0</v>
      </c>
      <c r="ET180" s="131">
        <f>Juniori!ET49</f>
        <v>0</v>
      </c>
      <c r="EU180" s="131">
        <f>Juniori!EU49</f>
        <v>0</v>
      </c>
      <c r="EV180" s="131">
        <f>Juniori!EV49</f>
        <v>0</v>
      </c>
      <c r="EW180" s="131">
        <f>Juniori!EW49</f>
        <v>0</v>
      </c>
      <c r="EX180" s="131">
        <f>Juniori!EX49</f>
        <v>0</v>
      </c>
      <c r="EY180" s="131">
        <f>Juniori!EY49</f>
        <v>0</v>
      </c>
      <c r="EZ180" s="131">
        <f>Juniori!EZ49</f>
        <v>0</v>
      </c>
      <c r="FA180" s="131">
        <f>Juniori!FA49</f>
        <v>0</v>
      </c>
      <c r="FB180" s="131">
        <f>Juniori!FB49</f>
        <v>0</v>
      </c>
      <c r="FC180" s="131">
        <f>Juniori!FC49</f>
        <v>0</v>
      </c>
      <c r="FD180" s="131">
        <f>Juniori!FD49</f>
        <v>0</v>
      </c>
      <c r="FE180" s="131">
        <f>Juniori!FE49</f>
        <v>0</v>
      </c>
      <c r="FF180" s="131">
        <f>Juniori!FF49</f>
        <v>0</v>
      </c>
      <c r="FG180" s="131">
        <f>Juniori!FG49</f>
        <v>0</v>
      </c>
      <c r="FH180" s="131">
        <f>Juniori!FH49</f>
        <v>0</v>
      </c>
      <c r="FI180" s="131">
        <f>Juniori!FI49</f>
        <v>0</v>
      </c>
      <c r="FJ180" s="131">
        <f>Juniori!FJ49</f>
        <v>0</v>
      </c>
      <c r="FK180" s="131">
        <f>Juniori!FK49</f>
        <v>0</v>
      </c>
      <c r="FL180" s="131">
        <f>Juniori!FL49</f>
        <v>0</v>
      </c>
      <c r="FM180" s="131">
        <f>Juniori!FM49</f>
        <v>0</v>
      </c>
      <c r="FN180" s="131">
        <f>Juniori!FN49</f>
        <v>0</v>
      </c>
      <c r="FO180" s="131">
        <f>Juniori!FO49</f>
        <v>0</v>
      </c>
      <c r="FP180" s="131">
        <f>Juniori!FP49</f>
        <v>0</v>
      </c>
      <c r="FQ180" s="131">
        <f>Juniori!FQ49</f>
        <v>0</v>
      </c>
      <c r="FR180" s="131">
        <f>Juniori!FR49</f>
        <v>0</v>
      </c>
      <c r="FS180" s="131">
        <f>Juniori!FS49</f>
        <v>0</v>
      </c>
      <c r="FT180" s="131">
        <f>Juniori!FT49</f>
        <v>0</v>
      </c>
      <c r="FU180" s="131">
        <f>Juniori!FU49</f>
        <v>0</v>
      </c>
      <c r="FV180" s="131">
        <f>Juniori!FV49</f>
        <v>0</v>
      </c>
      <c r="FW180" s="131">
        <f>Juniori!FW49</f>
        <v>0</v>
      </c>
      <c r="FX180" s="131">
        <f>Juniori!FX49</f>
        <v>0</v>
      </c>
      <c r="FY180" s="131">
        <f>Juniori!FY49</f>
        <v>0</v>
      </c>
      <c r="FZ180" s="131">
        <f>Juniori!FZ49</f>
        <v>0</v>
      </c>
      <c r="GA180" s="131">
        <f>Juniori!GA49</f>
        <v>0</v>
      </c>
      <c r="GB180" s="131">
        <f>Juniori!GB49</f>
        <v>0</v>
      </c>
      <c r="GC180" s="131">
        <f>Juniori!GC49</f>
        <v>0</v>
      </c>
      <c r="GD180" s="131">
        <f>Juniori!GD49</f>
        <v>0</v>
      </c>
      <c r="GE180" s="131">
        <f>Juniori!GE49</f>
        <v>0</v>
      </c>
      <c r="GF180" s="131">
        <f>Juniori!GF49</f>
        <v>0</v>
      </c>
      <c r="GG180" s="131">
        <f>Juniori!GG49</f>
        <v>0</v>
      </c>
      <c r="GH180" s="131">
        <f>Juniori!GH49</f>
        <v>0</v>
      </c>
      <c r="GI180" s="131">
        <f>Juniori!GI49</f>
        <v>0</v>
      </c>
      <c r="GJ180" s="131">
        <f>Juniori!GJ49</f>
        <v>0</v>
      </c>
      <c r="GK180" s="131">
        <f>Juniori!GK49</f>
        <v>0</v>
      </c>
      <c r="GL180" s="131">
        <f>Juniori!GL49</f>
        <v>0</v>
      </c>
      <c r="GM180" s="131">
        <f>Juniori!GM49</f>
        <v>0</v>
      </c>
      <c r="GN180" s="131">
        <f>Juniori!GN49</f>
        <v>0</v>
      </c>
      <c r="GO180" s="131">
        <f>Juniori!GO49</f>
        <v>0</v>
      </c>
      <c r="GP180" s="131">
        <f>Juniori!GP49</f>
        <v>0</v>
      </c>
      <c r="GQ180" s="131">
        <f>Juniori!GQ49</f>
        <v>0</v>
      </c>
      <c r="GR180" s="131">
        <f>Juniori!GR49</f>
        <v>0</v>
      </c>
      <c r="GS180" s="131">
        <f>Juniori!GS49</f>
        <v>0</v>
      </c>
      <c r="GT180" s="131">
        <f>Juniori!GT49</f>
        <v>0</v>
      </c>
      <c r="GU180" s="131">
        <f>Juniori!GU49</f>
        <v>0</v>
      </c>
      <c r="GV180" s="131">
        <f>Juniori!GV49</f>
        <v>0</v>
      </c>
      <c r="GW180" s="131">
        <f>Juniori!GW49</f>
        <v>0</v>
      </c>
      <c r="GX180" s="131">
        <f>Juniori!GX49</f>
        <v>0</v>
      </c>
      <c r="GY180" s="131">
        <f>Juniori!GY49</f>
        <v>0</v>
      </c>
      <c r="GZ180" s="131">
        <f>Juniori!GZ49</f>
        <v>0</v>
      </c>
      <c r="HA180" s="131">
        <f>Juniori!HA49</f>
        <v>0</v>
      </c>
      <c r="HB180" s="131">
        <f>Juniori!HB49</f>
        <v>0</v>
      </c>
      <c r="HC180" s="131">
        <f>Juniori!HC49</f>
        <v>0</v>
      </c>
      <c r="HD180" s="131">
        <f>Juniori!HD49</f>
        <v>0</v>
      </c>
      <c r="HE180" s="131">
        <f>Juniori!HE49</f>
        <v>0</v>
      </c>
      <c r="HF180" s="131">
        <f>Juniori!HF49</f>
        <v>0</v>
      </c>
      <c r="HG180" s="131">
        <f>Juniori!HG49</f>
        <v>0</v>
      </c>
      <c r="HH180" s="131">
        <f>Juniori!HH49</f>
        <v>0</v>
      </c>
      <c r="HI180" s="131">
        <f>Juniori!HI49</f>
        <v>0</v>
      </c>
      <c r="HJ180" s="131">
        <f>Juniori!HJ49</f>
        <v>0</v>
      </c>
      <c r="HK180" s="131">
        <f>Juniori!HK49</f>
        <v>0</v>
      </c>
      <c r="HL180" s="131">
        <f>Juniori!HL49</f>
        <v>0</v>
      </c>
      <c r="HM180" s="131">
        <f>Juniori!HM49</f>
        <v>0</v>
      </c>
      <c r="HN180" s="131">
        <f>Juniori!HN49</f>
        <v>0</v>
      </c>
      <c r="HO180" s="131">
        <f>Juniori!HO49</f>
        <v>0</v>
      </c>
      <c r="HP180" s="131">
        <f>Juniori!HP49</f>
        <v>0</v>
      </c>
      <c r="HQ180" s="131">
        <f>Juniori!HQ49</f>
        <v>0</v>
      </c>
      <c r="HR180" s="131">
        <f>Juniori!HR49</f>
        <v>0</v>
      </c>
      <c r="HS180" s="131">
        <f>Juniori!HS49</f>
        <v>0</v>
      </c>
      <c r="HT180" s="131">
        <f>Juniori!HT49</f>
        <v>0</v>
      </c>
      <c r="HU180" s="131">
        <f>Juniori!HU49</f>
        <v>0</v>
      </c>
      <c r="HV180" s="131">
        <f>Juniori!HV49</f>
        <v>0</v>
      </c>
      <c r="HW180" s="131">
        <f>Juniori!HW49</f>
        <v>0</v>
      </c>
      <c r="HX180" s="131">
        <f>Juniori!HX49</f>
        <v>0</v>
      </c>
      <c r="HY180" s="131">
        <f>Juniori!HY49</f>
        <v>0</v>
      </c>
      <c r="HZ180" s="131">
        <f>Juniori!HZ49</f>
        <v>0</v>
      </c>
      <c r="IA180" s="131">
        <f>Juniori!IA49</f>
        <v>0</v>
      </c>
      <c r="IB180" s="131">
        <f>Juniori!IB49</f>
        <v>0</v>
      </c>
      <c r="IC180" s="131">
        <f>Juniori!IC49</f>
        <v>0</v>
      </c>
      <c r="ID180" s="131">
        <f>Juniori!ID49</f>
        <v>0</v>
      </c>
      <c r="IE180" s="131">
        <f>Juniori!IE49</f>
        <v>0</v>
      </c>
      <c r="IF180" s="131">
        <f>Juniori!IF49</f>
        <v>0</v>
      </c>
      <c r="IG180" s="131">
        <f>Juniori!IG49</f>
        <v>0</v>
      </c>
      <c r="IH180" s="131">
        <f>Juniori!IH49</f>
        <v>0</v>
      </c>
      <c r="II180" s="131">
        <f>Juniori!II49</f>
        <v>0</v>
      </c>
      <c r="IJ180" s="131">
        <f>Juniori!IJ49</f>
        <v>0</v>
      </c>
      <c r="IK180" s="131">
        <f>Juniori!IK49</f>
        <v>0</v>
      </c>
      <c r="IL180" s="131">
        <f>Juniori!IL49</f>
        <v>0</v>
      </c>
      <c r="IM180" s="131">
        <f>Juniori!IM49</f>
        <v>0</v>
      </c>
      <c r="IN180" s="131">
        <f>Juniori!IN49</f>
        <v>0</v>
      </c>
      <c r="IO180" s="131">
        <f>Juniori!IO49</f>
        <v>0</v>
      </c>
      <c r="IP180" s="131">
        <f>Juniori!IP49</f>
        <v>0</v>
      </c>
      <c r="IQ180" s="131">
        <f>Juniori!IQ49</f>
        <v>0</v>
      </c>
      <c r="IR180" s="131">
        <f>Juniori!IR49</f>
        <v>0</v>
      </c>
      <c r="IS180" s="131">
        <f>Juniori!IS49</f>
        <v>0</v>
      </c>
      <c r="IT180" s="131">
        <f>Juniori!IT49</f>
        <v>0</v>
      </c>
      <c r="IU180" s="131">
        <f>Juniori!IU49</f>
        <v>0</v>
      </c>
      <c r="IV180" s="131">
        <f>Juniori!IV49</f>
        <v>0</v>
      </c>
      <c r="IW180" s="131">
        <f>Juniori!IW49</f>
        <v>0</v>
      </c>
      <c r="IX180" s="131">
        <f>Juniori!IX49</f>
        <v>0</v>
      </c>
      <c r="IY180" s="131">
        <f>Juniori!IY49</f>
        <v>0</v>
      </c>
      <c r="IZ180" s="131">
        <f>Juniori!IZ49</f>
        <v>0</v>
      </c>
      <c r="JA180" s="131">
        <f>Juniori!JA49</f>
        <v>0</v>
      </c>
      <c r="JB180" s="131">
        <f>Juniori!JB49</f>
        <v>0</v>
      </c>
      <c r="JC180" s="131">
        <f>Juniori!JC49</f>
        <v>0</v>
      </c>
      <c r="JD180" s="131">
        <f>Juniori!JD49</f>
        <v>0</v>
      </c>
      <c r="JE180" s="131">
        <f>Juniori!JE49</f>
        <v>0</v>
      </c>
      <c r="JF180" s="131">
        <f>Juniori!JF49</f>
        <v>0</v>
      </c>
      <c r="JG180" s="131">
        <f>Juniori!JG49</f>
        <v>0</v>
      </c>
      <c r="JH180" s="131">
        <f>Juniori!JH49</f>
        <v>0</v>
      </c>
      <c r="JI180" s="131">
        <f>Juniori!JI49</f>
        <v>0</v>
      </c>
      <c r="JJ180" s="131">
        <f>Juniori!JJ49</f>
        <v>0</v>
      </c>
      <c r="JK180" s="131">
        <f>Juniori!JK49</f>
        <v>0</v>
      </c>
      <c r="JL180" s="131">
        <f>Juniori!JL49</f>
        <v>0</v>
      </c>
      <c r="JM180" s="131">
        <f>Juniori!JM49</f>
        <v>0</v>
      </c>
      <c r="JN180" s="131">
        <f>Juniori!JN49</f>
        <v>0</v>
      </c>
      <c r="JO180" s="131">
        <f>Juniori!JO49</f>
        <v>0</v>
      </c>
      <c r="JP180" s="131">
        <f>Juniori!JP49</f>
        <v>0</v>
      </c>
      <c r="JQ180" s="131">
        <f>Juniori!JQ49</f>
        <v>0</v>
      </c>
      <c r="JR180" s="131">
        <f>Juniori!JR49</f>
        <v>0</v>
      </c>
      <c r="JS180" s="131">
        <f>Juniori!JS49</f>
        <v>0</v>
      </c>
      <c r="JT180" s="131">
        <f>Juniori!JT49</f>
        <v>0</v>
      </c>
      <c r="JU180" s="131">
        <f>Juniori!JU49</f>
        <v>0</v>
      </c>
      <c r="JV180" s="131">
        <f>Juniori!JV49</f>
        <v>0</v>
      </c>
      <c r="JW180" s="131">
        <f>Juniori!JW49</f>
        <v>0</v>
      </c>
      <c r="JX180" s="131">
        <f>Juniori!JX49</f>
        <v>0</v>
      </c>
      <c r="JY180" s="131">
        <f>Juniori!JY49</f>
        <v>0</v>
      </c>
      <c r="JZ180" s="131">
        <f>Juniori!JZ49</f>
        <v>0</v>
      </c>
      <c r="KA180" s="131">
        <f>Juniori!KA49</f>
        <v>0</v>
      </c>
      <c r="KB180" s="131">
        <f>Juniori!KB49</f>
        <v>0</v>
      </c>
      <c r="KC180" s="131">
        <f>Juniori!KC49</f>
        <v>0</v>
      </c>
      <c r="KD180" s="131">
        <f>Juniori!KD49</f>
        <v>0</v>
      </c>
      <c r="KE180" s="131">
        <f>Juniori!KE49</f>
        <v>0</v>
      </c>
      <c r="KF180" s="131">
        <f>Juniori!KF49</f>
        <v>0</v>
      </c>
      <c r="KG180" s="131">
        <f>Juniori!KG49</f>
        <v>0</v>
      </c>
      <c r="KH180" s="131">
        <f>Juniori!KH49</f>
        <v>0</v>
      </c>
      <c r="KI180" s="131">
        <f>Juniori!KI49</f>
        <v>0</v>
      </c>
      <c r="KJ180" s="131">
        <f>Juniori!KJ49</f>
        <v>0</v>
      </c>
      <c r="KK180" s="131">
        <f>Juniori!KK49</f>
        <v>0</v>
      </c>
      <c r="KL180" s="131">
        <f>Juniori!KL49</f>
        <v>0</v>
      </c>
      <c r="KM180" s="131">
        <f>Juniori!KM49</f>
        <v>0</v>
      </c>
      <c r="KN180" s="131">
        <f>Juniori!KN49</f>
        <v>0</v>
      </c>
      <c r="KO180" s="131">
        <f>Juniori!KO49</f>
        <v>0</v>
      </c>
      <c r="KP180" s="131">
        <f>Juniori!KP49</f>
        <v>0</v>
      </c>
      <c r="KQ180" s="131">
        <f>Juniori!KQ49</f>
        <v>0</v>
      </c>
      <c r="KR180" s="131">
        <f>Juniori!KR49</f>
        <v>0</v>
      </c>
      <c r="KS180" s="131">
        <f>Juniori!KS49</f>
        <v>0</v>
      </c>
      <c r="KT180" s="131">
        <f>Juniori!KT49</f>
        <v>0</v>
      </c>
      <c r="KU180" s="131">
        <f>Juniori!KU49</f>
        <v>0</v>
      </c>
      <c r="KV180" s="131">
        <f>Juniori!KV49</f>
        <v>0</v>
      </c>
      <c r="KW180" s="131">
        <f>Juniori!KW49</f>
        <v>0</v>
      </c>
      <c r="KX180" s="131">
        <f>Juniori!KX49</f>
        <v>0</v>
      </c>
      <c r="KY180" s="131">
        <f>Juniori!KY49</f>
        <v>0</v>
      </c>
      <c r="KZ180" s="131">
        <f>Juniori!KZ49</f>
        <v>0</v>
      </c>
      <c r="LA180" s="131">
        <f>Juniori!LA49</f>
        <v>0</v>
      </c>
      <c r="LB180" s="131">
        <f>Juniori!LB49</f>
        <v>0</v>
      </c>
      <c r="LC180" s="131">
        <f>Juniori!LC49</f>
        <v>0</v>
      </c>
      <c r="LD180" s="131">
        <f>Juniori!LD49</f>
        <v>0</v>
      </c>
      <c r="LE180" s="131">
        <f>Juniori!LE49</f>
        <v>0</v>
      </c>
      <c r="LF180" s="131">
        <f>Juniori!LF49</f>
        <v>0</v>
      </c>
      <c r="LG180" s="131">
        <f>Juniori!LG49</f>
        <v>0</v>
      </c>
      <c r="LH180" s="131">
        <f>Juniori!LH49</f>
        <v>0</v>
      </c>
      <c r="LI180" s="131">
        <f>Juniori!LI49</f>
        <v>0</v>
      </c>
      <c r="LJ180" s="131">
        <f>Juniori!LJ49</f>
        <v>0</v>
      </c>
      <c r="LK180" s="131">
        <f>Juniori!LK49</f>
        <v>0</v>
      </c>
      <c r="LL180" s="131">
        <f>Juniori!LL49</f>
        <v>0</v>
      </c>
      <c r="LM180" s="131">
        <f>Juniori!LM49</f>
        <v>0</v>
      </c>
      <c r="LN180" s="131">
        <f>Juniori!LN49</f>
        <v>0</v>
      </c>
      <c r="LO180" s="131">
        <f>Juniori!LO49</f>
        <v>0</v>
      </c>
      <c r="LP180" s="131">
        <f>Juniori!LP49</f>
        <v>0</v>
      </c>
      <c r="LQ180" s="131">
        <f>Juniori!LQ49</f>
        <v>0</v>
      </c>
      <c r="LR180" s="131">
        <f>Juniori!LR49</f>
        <v>0</v>
      </c>
      <c r="LS180" s="131">
        <f>Juniori!LS49</f>
        <v>0</v>
      </c>
      <c r="LT180" s="131">
        <f>Juniori!LT49</f>
        <v>0</v>
      </c>
      <c r="LU180" s="131">
        <f>Juniori!LU49</f>
        <v>0</v>
      </c>
      <c r="LV180" s="131">
        <f>Juniori!LV49</f>
        <v>0</v>
      </c>
      <c r="LW180" s="131">
        <f>Juniori!LW49</f>
        <v>0</v>
      </c>
      <c r="LX180" s="131">
        <f>Juniori!LX49</f>
        <v>0</v>
      </c>
      <c r="LY180" s="131">
        <f>Juniori!LY49</f>
        <v>0</v>
      </c>
      <c r="LZ180" s="131">
        <f>Juniori!LZ49</f>
        <v>0</v>
      </c>
      <c r="MA180" s="131">
        <f>Juniori!MA49</f>
        <v>0</v>
      </c>
      <c r="MB180" s="131">
        <f>Juniori!MB49</f>
        <v>0</v>
      </c>
      <c r="MC180" s="131">
        <f>Juniori!MC49</f>
        <v>0</v>
      </c>
      <c r="MD180" s="131">
        <f>Juniori!MD49</f>
        <v>0</v>
      </c>
      <c r="ME180" s="131">
        <f>Juniori!ME49</f>
        <v>0</v>
      </c>
    </row>
    <row r="181" spans="1:343" s="1" customFormat="1" ht="18" customHeight="1" x14ac:dyDescent="0.2">
      <c r="A181" s="12">
        <v>142</v>
      </c>
      <c r="B181" s="11" t="s">
        <v>290</v>
      </c>
      <c r="C181" s="1">
        <v>9310</v>
      </c>
      <c r="D181" s="1">
        <v>2012</v>
      </c>
      <c r="E181" s="4" t="s">
        <v>190</v>
      </c>
      <c r="F181" s="1">
        <v>7853</v>
      </c>
      <c r="G181" s="9" t="s">
        <v>225</v>
      </c>
      <c r="H181" s="4" t="s">
        <v>42</v>
      </c>
      <c r="I181" s="1">
        <f t="shared" si="11"/>
        <v>0</v>
      </c>
      <c r="J181" s="12">
        <f>Tabuľka3[[#This Row],[Stĺpec9]]</f>
        <v>0</v>
      </c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6" t="s">
        <v>241</v>
      </c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</row>
    <row r="182" spans="1:343" s="1" customFormat="1" ht="18" customHeight="1" x14ac:dyDescent="0.2">
      <c r="A182" s="12">
        <v>142</v>
      </c>
      <c r="B182" s="11" t="s">
        <v>292</v>
      </c>
      <c r="C182" s="1">
        <v>10923</v>
      </c>
      <c r="D182" s="1">
        <v>2014</v>
      </c>
      <c r="E182" s="4" t="s">
        <v>291</v>
      </c>
      <c r="F182" s="1">
        <v>9153</v>
      </c>
      <c r="G182" s="9" t="s">
        <v>225</v>
      </c>
      <c r="H182" s="4" t="s">
        <v>293</v>
      </c>
      <c r="I182" s="1">
        <f t="shared" si="11"/>
        <v>0</v>
      </c>
      <c r="J182" s="12">
        <f>Tabuľka3[[#This Row],[Stĺpec9]]</f>
        <v>0</v>
      </c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6" t="s">
        <v>241</v>
      </c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</row>
    <row r="183" spans="1:343" s="1" customFormat="1" ht="18" customHeight="1" x14ac:dyDescent="0.2">
      <c r="A183" s="12">
        <v>142</v>
      </c>
      <c r="B183" s="11" t="s">
        <v>297</v>
      </c>
      <c r="C183" s="1">
        <v>11741</v>
      </c>
      <c r="D183" s="1">
        <v>2018</v>
      </c>
      <c r="E183" s="4" t="s">
        <v>296</v>
      </c>
      <c r="F183" s="1">
        <v>8997</v>
      </c>
      <c r="G183" s="9" t="s">
        <v>222</v>
      </c>
      <c r="H183" s="4" t="s">
        <v>281</v>
      </c>
      <c r="I183" s="1">
        <f t="shared" si="11"/>
        <v>0</v>
      </c>
      <c r="J183" s="12">
        <f>Tabuľka3[[#This Row],[Stĺpec9]]</f>
        <v>0</v>
      </c>
      <c r="K183" s="131">
        <f>Seniori!K103</f>
        <v>0</v>
      </c>
      <c r="L183" s="131">
        <f>Seniori!L103</f>
        <v>0</v>
      </c>
      <c r="M183" s="131">
        <f>Seniori!M103</f>
        <v>0</v>
      </c>
      <c r="N183" s="131">
        <f>Seniori!N103</f>
        <v>0</v>
      </c>
      <c r="O183" s="131">
        <f>Seniori!O103</f>
        <v>0</v>
      </c>
      <c r="P183" s="131">
        <f>Seniori!P103</f>
        <v>0</v>
      </c>
      <c r="Q183" s="131">
        <f>Seniori!Q103</f>
        <v>0</v>
      </c>
      <c r="R183" s="131">
        <f>Seniori!R103</f>
        <v>0</v>
      </c>
      <c r="S183" s="131">
        <f>Seniori!S103</f>
        <v>0</v>
      </c>
      <c r="T183" s="131">
        <f>Seniori!T103</f>
        <v>0</v>
      </c>
      <c r="U183" s="131">
        <f>Seniori!U103</f>
        <v>0</v>
      </c>
      <c r="V183" s="131">
        <f>Seniori!V103</f>
        <v>0</v>
      </c>
      <c r="W183" s="131">
        <f>Seniori!W103</f>
        <v>0</v>
      </c>
      <c r="X183" s="131">
        <f>Seniori!X103</f>
        <v>0</v>
      </c>
      <c r="Y183" s="131">
        <f>Seniori!Y103</f>
        <v>0</v>
      </c>
      <c r="Z183" s="131">
        <f>Seniori!Z103</f>
        <v>0</v>
      </c>
      <c r="AA183" s="131">
        <f>Seniori!AA103</f>
        <v>0</v>
      </c>
      <c r="AB183" s="131">
        <f>Seniori!AB103</f>
        <v>0</v>
      </c>
      <c r="AC183" s="131">
        <f>Seniori!AC103</f>
        <v>0</v>
      </c>
      <c r="AD183" s="131">
        <f>Seniori!AD103</f>
        <v>0</v>
      </c>
      <c r="AE183" s="131">
        <f>Seniori!AE103</f>
        <v>0</v>
      </c>
      <c r="AF183" s="131">
        <f>Seniori!AF103</f>
        <v>0</v>
      </c>
      <c r="AG183" s="131">
        <f>Seniori!AG103</f>
        <v>0</v>
      </c>
      <c r="AH183" s="131">
        <f>Seniori!AH103</f>
        <v>0</v>
      </c>
      <c r="AI183" s="131">
        <f>Seniori!AI103</f>
        <v>0</v>
      </c>
      <c r="AJ183" s="131" t="str">
        <f>Seniori!AJ103</f>
        <v>x</v>
      </c>
      <c r="AK183" s="131">
        <f>Seniori!AK103</f>
        <v>0</v>
      </c>
      <c r="AL183" s="131">
        <f>Seniori!AL103</f>
        <v>0</v>
      </c>
      <c r="AM183" s="131">
        <f>Seniori!AM103</f>
        <v>0</v>
      </c>
      <c r="AN183" s="131">
        <f>Seniori!AN103</f>
        <v>0</v>
      </c>
      <c r="AO183" s="131">
        <f>Seniori!AO103</f>
        <v>0</v>
      </c>
      <c r="AP183" s="131">
        <f>Seniori!AP103</f>
        <v>0</v>
      </c>
      <c r="AQ183" s="131">
        <f>Seniori!AQ103</f>
        <v>0</v>
      </c>
      <c r="AR183" s="131">
        <f>Seniori!AR103</f>
        <v>0</v>
      </c>
      <c r="AS183" s="131">
        <f>Seniori!AS103</f>
        <v>0</v>
      </c>
      <c r="AT183" s="131">
        <f>Seniori!AT103</f>
        <v>0</v>
      </c>
      <c r="AU183" s="131">
        <f>Seniori!AU103</f>
        <v>0</v>
      </c>
      <c r="AV183" s="131">
        <f>Seniori!AV103</f>
        <v>0</v>
      </c>
      <c r="AW183" s="131">
        <f>Seniori!AW103</f>
        <v>0</v>
      </c>
      <c r="AX183" s="131">
        <f>Seniori!AX103</f>
        <v>0</v>
      </c>
      <c r="AY183" s="131">
        <f>Seniori!AY103</f>
        <v>0</v>
      </c>
      <c r="AZ183" s="131">
        <f>Seniori!AZ103</f>
        <v>0</v>
      </c>
      <c r="BA183" s="131">
        <f>Seniori!BA103</f>
        <v>0</v>
      </c>
      <c r="BB183" s="131">
        <f>Seniori!BB103</f>
        <v>0</v>
      </c>
      <c r="BC183" s="131">
        <f>Seniori!BC103</f>
        <v>0</v>
      </c>
      <c r="BD183" s="131">
        <f>Seniori!BD103</f>
        <v>0</v>
      </c>
      <c r="BE183" s="131">
        <f>Seniori!BE103</f>
        <v>0</v>
      </c>
      <c r="BF183" s="131">
        <f>Seniori!BF103</f>
        <v>0</v>
      </c>
      <c r="BG183" s="131">
        <f>Seniori!BG103</f>
        <v>0</v>
      </c>
      <c r="BH183" s="131">
        <f>Seniori!BH103</f>
        <v>0</v>
      </c>
      <c r="BI183" s="131">
        <f>Seniori!BI103</f>
        <v>0</v>
      </c>
      <c r="BJ183" s="131">
        <f>Seniori!BJ103</f>
        <v>0</v>
      </c>
      <c r="BK183" s="131">
        <f>Seniori!BK103</f>
        <v>0</v>
      </c>
      <c r="BL183" s="131">
        <f>Seniori!BL103</f>
        <v>0</v>
      </c>
      <c r="BM183" s="131">
        <f>Seniori!BM103</f>
        <v>0</v>
      </c>
      <c r="BN183" s="131">
        <f>Seniori!BN103</f>
        <v>0</v>
      </c>
      <c r="BO183" s="131">
        <f>Seniori!BO103</f>
        <v>0</v>
      </c>
      <c r="BP183" s="131">
        <f>Seniori!BP103</f>
        <v>0</v>
      </c>
      <c r="BQ183" s="131">
        <f>Seniori!BQ103</f>
        <v>0</v>
      </c>
      <c r="BR183" s="131">
        <f>Seniori!BR103</f>
        <v>0</v>
      </c>
      <c r="BS183" s="131">
        <f>Seniori!BS103</f>
        <v>0</v>
      </c>
      <c r="BT183" s="131">
        <f>Seniori!BT103</f>
        <v>0</v>
      </c>
      <c r="BU183" s="131">
        <f>Seniori!BU103</f>
        <v>0</v>
      </c>
      <c r="BV183" s="131">
        <f>Seniori!BV103</f>
        <v>0</v>
      </c>
      <c r="BW183" s="131">
        <f>Seniori!BW103</f>
        <v>0</v>
      </c>
      <c r="BX183" s="131">
        <f>Seniori!BX103</f>
        <v>0</v>
      </c>
      <c r="BY183" s="131">
        <f>Seniori!BY103</f>
        <v>0</v>
      </c>
      <c r="BZ183" s="131">
        <f>Seniori!BZ103</f>
        <v>0</v>
      </c>
      <c r="CA183" s="131">
        <f>Seniori!CA103</f>
        <v>0</v>
      </c>
      <c r="CB183" s="131">
        <f>Seniori!CB103</f>
        <v>0</v>
      </c>
      <c r="CC183" s="131">
        <f>Seniori!CC103</f>
        <v>0</v>
      </c>
      <c r="CD183" s="131">
        <f>Seniori!CD103</f>
        <v>0</v>
      </c>
      <c r="CE183" s="131">
        <f>Seniori!CE103</f>
        <v>0</v>
      </c>
      <c r="CF183" s="131">
        <f>Seniori!CF103</f>
        <v>0</v>
      </c>
      <c r="CG183" s="131">
        <f>Seniori!CG103</f>
        <v>0</v>
      </c>
      <c r="CH183" s="131">
        <f>Seniori!CH103</f>
        <v>0</v>
      </c>
      <c r="CI183" s="131">
        <f>Seniori!CI103</f>
        <v>0</v>
      </c>
      <c r="CJ183" s="131">
        <f>Seniori!CJ103</f>
        <v>0</v>
      </c>
      <c r="CK183" s="131">
        <f>Seniori!CK103</f>
        <v>0</v>
      </c>
      <c r="CL183" s="131">
        <f>Seniori!CL103</f>
        <v>0</v>
      </c>
      <c r="CM183" s="131">
        <f>Seniori!CM103</f>
        <v>0</v>
      </c>
      <c r="CN183" s="131">
        <f>Seniori!CN103</f>
        <v>0</v>
      </c>
      <c r="CO183" s="131">
        <f>Seniori!CO103</f>
        <v>0</v>
      </c>
      <c r="CP183" s="131">
        <f>Seniori!CP103</f>
        <v>0</v>
      </c>
      <c r="CQ183" s="131">
        <f>Seniori!CQ103</f>
        <v>0</v>
      </c>
      <c r="CR183" s="131">
        <f>Seniori!CR103</f>
        <v>0</v>
      </c>
      <c r="CS183" s="131">
        <f>Seniori!CS103</f>
        <v>0</v>
      </c>
      <c r="CT183" s="131">
        <f>Seniori!CT103</f>
        <v>0</v>
      </c>
      <c r="CU183" s="131">
        <f>Seniori!CU103</f>
        <v>0</v>
      </c>
      <c r="CV183" s="131">
        <f>Seniori!CV103</f>
        <v>0</v>
      </c>
      <c r="CW183" s="131">
        <f>Seniori!CW103</f>
        <v>0</v>
      </c>
      <c r="CX183" s="131">
        <f>Seniori!CX103</f>
        <v>0</v>
      </c>
      <c r="CY183" s="131">
        <f>Seniori!CY103</f>
        <v>0</v>
      </c>
      <c r="CZ183" s="131">
        <f>Seniori!CZ103</f>
        <v>0</v>
      </c>
      <c r="DA183" s="131">
        <f>Seniori!DA103</f>
        <v>0</v>
      </c>
      <c r="DB183" s="131">
        <f>Seniori!DB103</f>
        <v>0</v>
      </c>
      <c r="DC183" s="131">
        <f>Seniori!DC103</f>
        <v>0</v>
      </c>
      <c r="DD183" s="131">
        <f>Seniori!DD103</f>
        <v>0</v>
      </c>
      <c r="DE183" s="131">
        <f>Seniori!DE103</f>
        <v>0</v>
      </c>
      <c r="DF183" s="131">
        <f>Seniori!DF103</f>
        <v>0</v>
      </c>
      <c r="DG183" s="131">
        <f>Seniori!DG103</f>
        <v>0</v>
      </c>
      <c r="DH183" s="131">
        <f>Seniori!DH103</f>
        <v>0</v>
      </c>
      <c r="DI183" s="131">
        <f>Seniori!DI103</f>
        <v>0</v>
      </c>
      <c r="DJ183" s="131">
        <f>Seniori!DJ103</f>
        <v>0</v>
      </c>
      <c r="DK183" s="131">
        <f>Seniori!DK103</f>
        <v>0</v>
      </c>
      <c r="DL183" s="131">
        <f>Seniori!DL103</f>
        <v>0</v>
      </c>
      <c r="DM183" s="131">
        <f>Seniori!DM103</f>
        <v>0</v>
      </c>
      <c r="DN183" s="131">
        <f>Seniori!DN103</f>
        <v>0</v>
      </c>
      <c r="DO183" s="131">
        <f>Seniori!DO103</f>
        <v>0</v>
      </c>
      <c r="DP183" s="131">
        <f>Seniori!DP103</f>
        <v>0</v>
      </c>
      <c r="DQ183" s="131">
        <f>Seniori!DQ103</f>
        <v>0</v>
      </c>
      <c r="DR183" s="131">
        <f>Seniori!DR103</f>
        <v>0</v>
      </c>
      <c r="DS183" s="131">
        <f>Seniori!DS103</f>
        <v>0</v>
      </c>
      <c r="DT183" s="131">
        <f>Seniori!DT103</f>
        <v>0</v>
      </c>
      <c r="DU183" s="131">
        <f>Seniori!DU103</f>
        <v>0</v>
      </c>
      <c r="DV183" s="131">
        <f>Seniori!DV103</f>
        <v>0</v>
      </c>
      <c r="DW183" s="131">
        <f>Seniori!DW103</f>
        <v>0</v>
      </c>
      <c r="DX183" s="131">
        <f>Seniori!DX103</f>
        <v>0</v>
      </c>
      <c r="DY183" s="131">
        <f>Seniori!DY103</f>
        <v>0</v>
      </c>
      <c r="DZ183" s="131">
        <f>Seniori!DZ103</f>
        <v>0</v>
      </c>
      <c r="EA183" s="131">
        <f>Seniori!EA103</f>
        <v>0</v>
      </c>
      <c r="EB183" s="131">
        <f>Seniori!EB103</f>
        <v>0</v>
      </c>
      <c r="EC183" s="131">
        <f>Seniori!EC103</f>
        <v>0</v>
      </c>
      <c r="ED183" s="131">
        <f>Seniori!ED103</f>
        <v>0</v>
      </c>
      <c r="EE183" s="131">
        <f>Seniori!EE103</f>
        <v>0</v>
      </c>
      <c r="EF183" s="131">
        <f>Seniori!EF103</f>
        <v>0</v>
      </c>
      <c r="EG183" s="131">
        <f>Seniori!EG103</f>
        <v>0</v>
      </c>
      <c r="EH183" s="131">
        <f>Seniori!EH103</f>
        <v>0</v>
      </c>
      <c r="EI183" s="131">
        <f>Seniori!EI103</f>
        <v>0</v>
      </c>
      <c r="EJ183" s="131">
        <f>Seniori!EJ103</f>
        <v>0</v>
      </c>
      <c r="EK183" s="131">
        <f>Seniori!EK103</f>
        <v>0</v>
      </c>
      <c r="EL183" s="131">
        <f>Seniori!EL103</f>
        <v>0</v>
      </c>
      <c r="EM183" s="131">
        <f>Seniori!EM103</f>
        <v>0</v>
      </c>
      <c r="EN183" s="131">
        <f>Seniori!EN103</f>
        <v>0</v>
      </c>
      <c r="EO183" s="131">
        <f>Seniori!EO103</f>
        <v>0</v>
      </c>
      <c r="EP183" s="131">
        <f>Seniori!EP103</f>
        <v>0</v>
      </c>
      <c r="EQ183" s="131">
        <f>Seniori!EQ103</f>
        <v>0</v>
      </c>
      <c r="ER183" s="131">
        <f>Seniori!ER103</f>
        <v>0</v>
      </c>
      <c r="ES183" s="131">
        <f>Seniori!ES103</f>
        <v>0</v>
      </c>
      <c r="ET183" s="131">
        <f>Seniori!ET103</f>
        <v>0</v>
      </c>
      <c r="EU183" s="131">
        <f>Seniori!EU103</f>
        <v>0</v>
      </c>
      <c r="EV183" s="131">
        <f>Seniori!EV103</f>
        <v>0</v>
      </c>
      <c r="EW183" s="131">
        <f>Seniori!EW103</f>
        <v>0</v>
      </c>
      <c r="EX183" s="131">
        <f>Seniori!EX103</f>
        <v>0</v>
      </c>
      <c r="EY183" s="131">
        <f>Seniori!EY103</f>
        <v>0</v>
      </c>
      <c r="EZ183" s="131">
        <f>Seniori!EZ103</f>
        <v>0</v>
      </c>
      <c r="FA183" s="131">
        <f>Seniori!FA103</f>
        <v>0</v>
      </c>
      <c r="FB183" s="131">
        <f>Seniori!FB103</f>
        <v>0</v>
      </c>
      <c r="FC183" s="131">
        <f>Seniori!FC103</f>
        <v>0</v>
      </c>
      <c r="FD183" s="131">
        <f>Seniori!FD103</f>
        <v>0</v>
      </c>
      <c r="FE183" s="131">
        <f>Seniori!FE103</f>
        <v>0</v>
      </c>
      <c r="FF183" s="131">
        <f>Seniori!FF103</f>
        <v>0</v>
      </c>
      <c r="FG183" s="131">
        <f>Seniori!FG103</f>
        <v>0</v>
      </c>
      <c r="FH183" s="131">
        <f>Seniori!FH103</f>
        <v>0</v>
      </c>
      <c r="FI183" s="131">
        <f>Seniori!FI103</f>
        <v>0</v>
      </c>
      <c r="FJ183" s="131">
        <f>Seniori!FJ103</f>
        <v>0</v>
      </c>
      <c r="FK183" s="131">
        <f>Seniori!FK103</f>
        <v>0</v>
      </c>
      <c r="FL183" s="131">
        <f>Seniori!FL103</f>
        <v>0</v>
      </c>
      <c r="FM183" s="131">
        <f>Seniori!FM103</f>
        <v>0</v>
      </c>
      <c r="FN183" s="131">
        <f>Seniori!FN103</f>
        <v>0</v>
      </c>
      <c r="FO183" s="131">
        <f>Seniori!FO103</f>
        <v>0</v>
      </c>
      <c r="FP183" s="131">
        <f>Seniori!FP103</f>
        <v>0</v>
      </c>
      <c r="FQ183" s="131">
        <f>Seniori!FQ103</f>
        <v>0</v>
      </c>
      <c r="FR183" s="131">
        <f>Seniori!FR103</f>
        <v>0</v>
      </c>
      <c r="FS183" s="131">
        <f>Seniori!FS103</f>
        <v>0</v>
      </c>
      <c r="FT183" s="131">
        <f>Seniori!FT103</f>
        <v>0</v>
      </c>
      <c r="FU183" s="131">
        <f>Seniori!FU103</f>
        <v>0</v>
      </c>
      <c r="FV183" s="131">
        <f>Seniori!FV103</f>
        <v>0</v>
      </c>
      <c r="FW183" s="131">
        <f>Seniori!FW103</f>
        <v>0</v>
      </c>
      <c r="FX183" s="131">
        <f>Seniori!FX103</f>
        <v>0</v>
      </c>
      <c r="FY183" s="131">
        <f>Seniori!FY103</f>
        <v>0</v>
      </c>
      <c r="FZ183" s="131">
        <f>Seniori!FZ103</f>
        <v>0</v>
      </c>
      <c r="GA183" s="131">
        <f>Seniori!GA103</f>
        <v>0</v>
      </c>
      <c r="GB183" s="131">
        <f>Seniori!GB103</f>
        <v>0</v>
      </c>
      <c r="GC183" s="131">
        <f>Seniori!GC103</f>
        <v>0</v>
      </c>
      <c r="GD183" s="131">
        <f>Seniori!GD103</f>
        <v>0</v>
      </c>
      <c r="GE183" s="131">
        <f>Seniori!GE103</f>
        <v>0</v>
      </c>
      <c r="GF183" s="131">
        <f>Seniori!GF103</f>
        <v>0</v>
      </c>
      <c r="GG183" s="131">
        <f>Seniori!GG103</f>
        <v>0</v>
      </c>
      <c r="GH183" s="131">
        <f>Seniori!GH103</f>
        <v>0</v>
      </c>
      <c r="GI183" s="131">
        <f>Seniori!GI103</f>
        <v>0</v>
      </c>
      <c r="GJ183" s="131">
        <f>Seniori!GJ103</f>
        <v>0</v>
      </c>
      <c r="GK183" s="131">
        <f>Seniori!GK103</f>
        <v>0</v>
      </c>
      <c r="GL183" s="131">
        <f>Seniori!GL103</f>
        <v>0</v>
      </c>
      <c r="GM183" s="131">
        <f>Seniori!GM103</f>
        <v>0</v>
      </c>
      <c r="GN183" s="131">
        <f>Seniori!GN103</f>
        <v>0</v>
      </c>
      <c r="GO183" s="131">
        <f>Seniori!GO103</f>
        <v>0</v>
      </c>
      <c r="GP183" s="131">
        <f>Seniori!GP103</f>
        <v>0</v>
      </c>
      <c r="GQ183" s="131">
        <f>Seniori!GQ103</f>
        <v>0</v>
      </c>
      <c r="GR183" s="131">
        <f>Seniori!GR103</f>
        <v>0</v>
      </c>
      <c r="GS183" s="131">
        <f>Seniori!GS103</f>
        <v>0</v>
      </c>
      <c r="GT183" s="131">
        <f>Seniori!GT103</f>
        <v>0</v>
      </c>
      <c r="GU183" s="131">
        <f>Seniori!GU103</f>
        <v>0</v>
      </c>
      <c r="GV183" s="131">
        <f>Seniori!GV103</f>
        <v>0</v>
      </c>
      <c r="GW183" s="131">
        <f>Seniori!GW103</f>
        <v>0</v>
      </c>
      <c r="GX183" s="131">
        <f>Seniori!GX103</f>
        <v>0</v>
      </c>
      <c r="GY183" s="131">
        <f>Seniori!GY103</f>
        <v>0</v>
      </c>
      <c r="GZ183" s="131">
        <f>Seniori!GZ103</f>
        <v>0</v>
      </c>
      <c r="HA183" s="131">
        <f>Seniori!HA103</f>
        <v>0</v>
      </c>
      <c r="HB183" s="131">
        <f>Seniori!HB103</f>
        <v>0</v>
      </c>
      <c r="HC183" s="131">
        <f>Seniori!HC103</f>
        <v>0</v>
      </c>
      <c r="HD183" s="131">
        <f>Seniori!HD103</f>
        <v>0</v>
      </c>
      <c r="HE183" s="131">
        <f>Seniori!HE103</f>
        <v>0</v>
      </c>
      <c r="HF183" s="131">
        <f>Seniori!HF103</f>
        <v>0</v>
      </c>
      <c r="HG183" s="131">
        <f>Seniori!HG103</f>
        <v>0</v>
      </c>
      <c r="HH183" s="131">
        <f>Seniori!HH103</f>
        <v>0</v>
      </c>
      <c r="HI183" s="131">
        <f>Seniori!HI103</f>
        <v>0</v>
      </c>
      <c r="HJ183" s="131">
        <f>Seniori!HJ103</f>
        <v>0</v>
      </c>
      <c r="HK183" s="131">
        <f>Seniori!HK103</f>
        <v>0</v>
      </c>
      <c r="HL183" s="131">
        <f>Seniori!HL103</f>
        <v>0</v>
      </c>
      <c r="HM183" s="131">
        <f>Seniori!HM103</f>
        <v>0</v>
      </c>
      <c r="HN183" s="131">
        <f>Seniori!HN103</f>
        <v>0</v>
      </c>
      <c r="HO183" s="131">
        <f>Seniori!HO103</f>
        <v>0</v>
      </c>
      <c r="HP183" s="131">
        <f>Seniori!HP103</f>
        <v>0</v>
      </c>
      <c r="HQ183" s="131">
        <f>Seniori!HQ103</f>
        <v>0</v>
      </c>
      <c r="HR183" s="131">
        <f>Seniori!HR103</f>
        <v>0</v>
      </c>
      <c r="HS183" s="131">
        <f>Seniori!HS103</f>
        <v>0</v>
      </c>
      <c r="HT183" s="131">
        <f>Seniori!HT103</f>
        <v>0</v>
      </c>
      <c r="HU183" s="131">
        <f>Seniori!HU103</f>
        <v>0</v>
      </c>
      <c r="HV183" s="131">
        <f>Seniori!HV103</f>
        <v>0</v>
      </c>
      <c r="HW183" s="131">
        <f>Seniori!HW103</f>
        <v>0</v>
      </c>
      <c r="HX183" s="131">
        <f>Seniori!HX103</f>
        <v>0</v>
      </c>
      <c r="HY183" s="131">
        <f>Seniori!HY103</f>
        <v>0</v>
      </c>
      <c r="HZ183" s="131">
        <f>Seniori!HZ103</f>
        <v>0</v>
      </c>
      <c r="IA183" s="131">
        <f>Seniori!IA103</f>
        <v>0</v>
      </c>
      <c r="IB183" s="131">
        <f>Seniori!IB103</f>
        <v>0</v>
      </c>
      <c r="IC183" s="131">
        <f>Seniori!IC103</f>
        <v>0</v>
      </c>
      <c r="ID183" s="131">
        <f>Seniori!ID103</f>
        <v>0</v>
      </c>
      <c r="IE183" s="131">
        <f>Seniori!IE103</f>
        <v>0</v>
      </c>
      <c r="IF183" s="131">
        <f>Seniori!IF103</f>
        <v>0</v>
      </c>
      <c r="IG183" s="131">
        <f>Seniori!IG103</f>
        <v>0</v>
      </c>
      <c r="IH183" s="131">
        <f>Seniori!IH103</f>
        <v>0</v>
      </c>
      <c r="II183" s="131">
        <f>Seniori!II103</f>
        <v>0</v>
      </c>
      <c r="IJ183" s="131">
        <f>Seniori!IJ103</f>
        <v>0</v>
      </c>
      <c r="IK183" s="131">
        <f>Seniori!IK103</f>
        <v>0</v>
      </c>
      <c r="IL183" s="131">
        <f>Seniori!IL103</f>
        <v>0</v>
      </c>
      <c r="IM183" s="131">
        <f>Seniori!IM103</f>
        <v>0</v>
      </c>
      <c r="IN183" s="131">
        <f>Seniori!IN103</f>
        <v>0</v>
      </c>
      <c r="IO183" s="131">
        <f>Seniori!IO103</f>
        <v>0</v>
      </c>
      <c r="IP183" s="131">
        <f>Seniori!IP103</f>
        <v>0</v>
      </c>
      <c r="IQ183" s="131">
        <f>Seniori!IQ103</f>
        <v>0</v>
      </c>
      <c r="IR183" s="131">
        <f>Seniori!IR103</f>
        <v>0</v>
      </c>
      <c r="IS183" s="131">
        <f>Seniori!IS103</f>
        <v>0</v>
      </c>
      <c r="IT183" s="131">
        <f>Seniori!IT103</f>
        <v>0</v>
      </c>
      <c r="IU183" s="131">
        <f>Seniori!IU103</f>
        <v>0</v>
      </c>
      <c r="IV183" s="131">
        <f>Seniori!IV103</f>
        <v>0</v>
      </c>
      <c r="IW183" s="131">
        <f>Seniori!IW103</f>
        <v>0</v>
      </c>
      <c r="IX183" s="131">
        <f>Seniori!IX103</f>
        <v>0</v>
      </c>
      <c r="IY183" s="131">
        <f>Seniori!IY103</f>
        <v>0</v>
      </c>
      <c r="IZ183" s="131">
        <f>Seniori!IZ103</f>
        <v>0</v>
      </c>
      <c r="JA183" s="131">
        <f>Seniori!JA103</f>
        <v>0</v>
      </c>
      <c r="JB183" s="131">
        <f>Seniori!JB103</f>
        <v>0</v>
      </c>
      <c r="JC183" s="131">
        <f>Seniori!JC103</f>
        <v>0</v>
      </c>
      <c r="JD183" s="131">
        <f>Seniori!JD103</f>
        <v>0</v>
      </c>
      <c r="JE183" s="131">
        <f>Seniori!JE103</f>
        <v>0</v>
      </c>
      <c r="JF183" s="131">
        <f>Seniori!JF103</f>
        <v>0</v>
      </c>
      <c r="JG183" s="131">
        <f>Seniori!JG103</f>
        <v>0</v>
      </c>
      <c r="JH183" s="131">
        <f>Seniori!JH103</f>
        <v>0</v>
      </c>
      <c r="JI183" s="131">
        <f>Seniori!JI103</f>
        <v>0</v>
      </c>
      <c r="JJ183" s="131">
        <f>Seniori!JJ103</f>
        <v>0</v>
      </c>
      <c r="JK183" s="131">
        <f>Seniori!JK103</f>
        <v>0</v>
      </c>
      <c r="JL183" s="131">
        <f>Seniori!JL103</f>
        <v>0</v>
      </c>
      <c r="JM183" s="131">
        <f>Seniori!JM103</f>
        <v>0</v>
      </c>
      <c r="JN183" s="131">
        <f>Seniori!JN103</f>
        <v>0</v>
      </c>
      <c r="JO183" s="131">
        <f>Seniori!JO103</f>
        <v>0</v>
      </c>
      <c r="JP183" s="131">
        <f>Seniori!JP103</f>
        <v>0</v>
      </c>
      <c r="JQ183" s="131">
        <f>Seniori!JQ103</f>
        <v>0</v>
      </c>
      <c r="JR183" s="131">
        <f>Seniori!JR103</f>
        <v>0</v>
      </c>
      <c r="JS183" s="131">
        <f>Seniori!JS103</f>
        <v>0</v>
      </c>
      <c r="JT183" s="131">
        <f>Seniori!JT103</f>
        <v>0</v>
      </c>
      <c r="JU183" s="131">
        <f>Seniori!JU103</f>
        <v>0</v>
      </c>
      <c r="JV183" s="131">
        <f>Seniori!JV103</f>
        <v>0</v>
      </c>
      <c r="JW183" s="131">
        <f>Seniori!JW103</f>
        <v>0</v>
      </c>
      <c r="JX183" s="131">
        <f>Seniori!JX103</f>
        <v>0</v>
      </c>
      <c r="JY183" s="131">
        <f>Seniori!JY103</f>
        <v>0</v>
      </c>
      <c r="JZ183" s="131">
        <f>Seniori!JZ103</f>
        <v>0</v>
      </c>
      <c r="KA183" s="131">
        <f>Seniori!KA103</f>
        <v>0</v>
      </c>
      <c r="KB183" s="131">
        <f>Seniori!KB103</f>
        <v>0</v>
      </c>
      <c r="KC183" s="131">
        <f>Seniori!KC103</f>
        <v>0</v>
      </c>
      <c r="KD183" s="131">
        <f>Seniori!KD103</f>
        <v>0</v>
      </c>
      <c r="KE183" s="131">
        <f>Seniori!KE103</f>
        <v>0</v>
      </c>
      <c r="KF183" s="131">
        <f>Seniori!KF103</f>
        <v>0</v>
      </c>
      <c r="KG183" s="131">
        <f>Seniori!KG103</f>
        <v>0</v>
      </c>
      <c r="KH183" s="131">
        <f>Seniori!KH103</f>
        <v>0</v>
      </c>
      <c r="KI183" s="131">
        <f>Seniori!KI103</f>
        <v>0</v>
      </c>
      <c r="KJ183" s="131">
        <f>Seniori!KJ103</f>
        <v>0</v>
      </c>
      <c r="KK183" s="131">
        <f>Seniori!KK103</f>
        <v>0</v>
      </c>
      <c r="KL183" s="131">
        <f>Seniori!KL103</f>
        <v>0</v>
      </c>
      <c r="KM183" s="131">
        <f>Seniori!KM103</f>
        <v>0</v>
      </c>
      <c r="KN183" s="131">
        <f>Seniori!KN103</f>
        <v>0</v>
      </c>
      <c r="KO183" s="131">
        <f>Seniori!KO103</f>
        <v>0</v>
      </c>
      <c r="KP183" s="131">
        <f>Seniori!KP103</f>
        <v>0</v>
      </c>
      <c r="KQ183" s="131">
        <f>Seniori!KQ103</f>
        <v>0</v>
      </c>
      <c r="KR183" s="131">
        <f>Seniori!KR103</f>
        <v>0</v>
      </c>
      <c r="KS183" s="131">
        <f>Seniori!KS103</f>
        <v>0</v>
      </c>
      <c r="KT183" s="131">
        <f>Seniori!KT103</f>
        <v>0</v>
      </c>
      <c r="KU183" s="131">
        <f>Seniori!KU103</f>
        <v>0</v>
      </c>
      <c r="KV183" s="131">
        <f>Seniori!KV103</f>
        <v>0</v>
      </c>
      <c r="KW183" s="131">
        <f>Seniori!KW103</f>
        <v>0</v>
      </c>
      <c r="KX183" s="131">
        <f>Seniori!KX103</f>
        <v>0</v>
      </c>
      <c r="KY183" s="131">
        <f>Seniori!KY103</f>
        <v>0</v>
      </c>
      <c r="KZ183" s="131">
        <f>Seniori!KZ103</f>
        <v>0</v>
      </c>
      <c r="LA183" s="131">
        <f>Seniori!LA103</f>
        <v>0</v>
      </c>
      <c r="LB183" s="131">
        <f>Seniori!LB103</f>
        <v>0</v>
      </c>
      <c r="LC183" s="131">
        <f>Seniori!LC103</f>
        <v>0</v>
      </c>
      <c r="LD183" s="131">
        <f>Seniori!LD103</f>
        <v>0</v>
      </c>
      <c r="LE183" s="131">
        <f>Seniori!LE103</f>
        <v>0</v>
      </c>
      <c r="LF183" s="131">
        <f>Seniori!LF103</f>
        <v>0</v>
      </c>
      <c r="LG183" s="131">
        <f>Seniori!LG103</f>
        <v>0</v>
      </c>
      <c r="LH183" s="131">
        <f>Seniori!LH103</f>
        <v>0</v>
      </c>
      <c r="LI183" s="131">
        <f>Seniori!LI103</f>
        <v>0</v>
      </c>
      <c r="LJ183" s="131">
        <f>Seniori!LJ103</f>
        <v>0</v>
      </c>
      <c r="LK183" s="131">
        <f>Seniori!LK103</f>
        <v>0</v>
      </c>
      <c r="LL183" s="131">
        <f>Seniori!LL103</f>
        <v>0</v>
      </c>
      <c r="LM183" s="131">
        <f>Seniori!LM103</f>
        <v>0</v>
      </c>
      <c r="LN183" s="131">
        <f>Seniori!LN103</f>
        <v>0</v>
      </c>
      <c r="LO183" s="131">
        <f>Seniori!LO103</f>
        <v>0</v>
      </c>
      <c r="LP183" s="131">
        <f>Seniori!LP103</f>
        <v>0</v>
      </c>
      <c r="LQ183" s="131">
        <f>Seniori!LQ103</f>
        <v>0</v>
      </c>
      <c r="LR183" s="131">
        <f>Seniori!LR103</f>
        <v>0</v>
      </c>
      <c r="LS183" s="131">
        <f>Seniori!LS103</f>
        <v>0</v>
      </c>
      <c r="LT183" s="131">
        <f>Seniori!LT103</f>
        <v>0</v>
      </c>
      <c r="LU183" s="131">
        <f>Seniori!LU103</f>
        <v>0</v>
      </c>
      <c r="LV183" s="131">
        <f>Seniori!LV103</f>
        <v>0</v>
      </c>
      <c r="LW183" s="131">
        <f>Seniori!LW103</f>
        <v>0</v>
      </c>
      <c r="LX183" s="131">
        <f>Seniori!LX103</f>
        <v>0</v>
      </c>
      <c r="LY183" s="131">
        <f>Seniori!LY103</f>
        <v>0</v>
      </c>
      <c r="LZ183" s="131">
        <f>Seniori!LZ103</f>
        <v>0</v>
      </c>
      <c r="MA183" s="131">
        <f>Seniori!MA103</f>
        <v>0</v>
      </c>
      <c r="MB183" s="131">
        <f>Seniori!MB103</f>
        <v>0</v>
      </c>
      <c r="MC183" s="131">
        <f>Seniori!MC103</f>
        <v>0</v>
      </c>
      <c r="MD183" s="131">
        <f>Seniori!MD103</f>
        <v>0</v>
      </c>
      <c r="ME183" s="131">
        <f>Seniori!ME103</f>
        <v>0</v>
      </c>
    </row>
    <row r="184" spans="1:343" s="1" customFormat="1" ht="18" customHeight="1" x14ac:dyDescent="0.2">
      <c r="A184" s="12">
        <v>142</v>
      </c>
      <c r="B184" s="11" t="s">
        <v>321</v>
      </c>
      <c r="C184" s="1">
        <v>11404</v>
      </c>
      <c r="D184" s="1">
        <v>2013</v>
      </c>
      <c r="E184" s="4" t="s">
        <v>317</v>
      </c>
      <c r="F184" s="1">
        <v>8170</v>
      </c>
      <c r="G184" s="9" t="s">
        <v>224</v>
      </c>
      <c r="H184" s="4" t="s">
        <v>320</v>
      </c>
      <c r="I184" s="1">
        <f t="shared" si="11"/>
        <v>0</v>
      </c>
      <c r="J184" s="12">
        <f>Tabuľka3[[#This Row],[Stĺpec9]]</f>
        <v>0</v>
      </c>
      <c r="K184" s="131">
        <f>'Mladí jazdci'!K21</f>
        <v>0</v>
      </c>
      <c r="L184" s="131">
        <f>'Mladí jazdci'!L21</f>
        <v>0</v>
      </c>
      <c r="M184" s="131">
        <f>'Mladí jazdci'!M21</f>
        <v>0</v>
      </c>
      <c r="N184" s="131">
        <f>'Mladí jazdci'!N21</f>
        <v>0</v>
      </c>
      <c r="O184" s="131">
        <f>'Mladí jazdci'!O21</f>
        <v>0</v>
      </c>
      <c r="P184" s="131">
        <f>'Mladí jazdci'!P21</f>
        <v>0</v>
      </c>
      <c r="Q184" s="131">
        <f>'Mladí jazdci'!Q21</f>
        <v>0</v>
      </c>
      <c r="R184" s="131">
        <f>'Mladí jazdci'!R21</f>
        <v>0</v>
      </c>
      <c r="S184" s="131">
        <f>'Mladí jazdci'!S21</f>
        <v>0</v>
      </c>
      <c r="T184" s="131">
        <f>'Mladí jazdci'!T21</f>
        <v>0</v>
      </c>
      <c r="U184" s="131">
        <f>'Mladí jazdci'!U21</f>
        <v>0</v>
      </c>
      <c r="V184" s="131">
        <f>'Mladí jazdci'!V21</f>
        <v>0</v>
      </c>
      <c r="W184" s="131">
        <f>'Mladí jazdci'!W21</f>
        <v>0</v>
      </c>
      <c r="X184" s="131">
        <f>'Mladí jazdci'!X21</f>
        <v>0</v>
      </c>
      <c r="Y184" s="131">
        <f>'Mladí jazdci'!Y21</f>
        <v>0</v>
      </c>
      <c r="Z184" s="131">
        <f>'Mladí jazdci'!Z21</f>
        <v>0</v>
      </c>
      <c r="AA184" s="131">
        <f>'Mladí jazdci'!AA21</f>
        <v>0</v>
      </c>
      <c r="AB184" s="131">
        <f>'Mladí jazdci'!AB21</f>
        <v>0</v>
      </c>
      <c r="AC184" s="131">
        <f>'Mladí jazdci'!AC21</f>
        <v>0</v>
      </c>
      <c r="AD184" s="131">
        <f>'Mladí jazdci'!AD21</f>
        <v>0</v>
      </c>
      <c r="AE184" s="131">
        <f>'Mladí jazdci'!AE21</f>
        <v>0</v>
      </c>
      <c r="AF184" s="131">
        <f>'Mladí jazdci'!AF21</f>
        <v>0</v>
      </c>
      <c r="AG184" s="131">
        <f>'Mladí jazdci'!AG21</f>
        <v>0</v>
      </c>
      <c r="AH184" s="131">
        <f>'Mladí jazdci'!AH21</f>
        <v>0</v>
      </c>
      <c r="AI184" s="131">
        <f>'Mladí jazdci'!AI21</f>
        <v>0</v>
      </c>
      <c r="AJ184" s="131">
        <f>'Mladí jazdci'!AJ21</f>
        <v>0</v>
      </c>
      <c r="AK184" s="131">
        <f>'Mladí jazdci'!AK21</f>
        <v>0</v>
      </c>
      <c r="AL184" s="131">
        <f>'Mladí jazdci'!AL21</f>
        <v>0</v>
      </c>
      <c r="AM184" s="131">
        <f>'Mladí jazdci'!AM21</f>
        <v>0</v>
      </c>
      <c r="AN184" s="131">
        <f>'Mladí jazdci'!AN21</f>
        <v>0</v>
      </c>
      <c r="AO184" s="131" t="str">
        <f>'Mladí jazdci'!AO21</f>
        <v>x</v>
      </c>
      <c r="AP184" s="131" t="str">
        <f>'Mladí jazdci'!AP21</f>
        <v>x</v>
      </c>
      <c r="AQ184" s="131">
        <f>'Mladí jazdci'!AQ21</f>
        <v>0</v>
      </c>
      <c r="AR184" s="131">
        <f>'Mladí jazdci'!AR21</f>
        <v>0</v>
      </c>
      <c r="AS184" s="131">
        <f>'Mladí jazdci'!AS21</f>
        <v>0</v>
      </c>
      <c r="AT184" s="131">
        <f>'Mladí jazdci'!AT21</f>
        <v>0</v>
      </c>
      <c r="AU184" s="131">
        <f>'Mladí jazdci'!AU21</f>
        <v>0</v>
      </c>
      <c r="AV184" s="131">
        <f>'Mladí jazdci'!AV21</f>
        <v>0</v>
      </c>
      <c r="AW184" s="131">
        <f>'Mladí jazdci'!AW21</f>
        <v>0</v>
      </c>
      <c r="AX184" s="131">
        <f>'Mladí jazdci'!AX21</f>
        <v>0</v>
      </c>
      <c r="AY184" s="131">
        <f>'Mladí jazdci'!AY21</f>
        <v>0</v>
      </c>
      <c r="AZ184" s="131">
        <f>'Mladí jazdci'!AZ21</f>
        <v>0</v>
      </c>
      <c r="BA184" s="131">
        <f>'Mladí jazdci'!BA21</f>
        <v>0</v>
      </c>
      <c r="BB184" s="131">
        <f>'Mladí jazdci'!BB21</f>
        <v>0</v>
      </c>
      <c r="BC184" s="131">
        <f>'Mladí jazdci'!BC21</f>
        <v>0</v>
      </c>
      <c r="BD184" s="131">
        <f>'Mladí jazdci'!BD21</f>
        <v>0</v>
      </c>
      <c r="BE184" s="131">
        <f>'Mladí jazdci'!BE21</f>
        <v>0</v>
      </c>
      <c r="BF184" s="131">
        <f>'Mladí jazdci'!BF21</f>
        <v>0</v>
      </c>
      <c r="BG184" s="131">
        <f>'Mladí jazdci'!BG21</f>
        <v>0</v>
      </c>
      <c r="BH184" s="131">
        <f>'Mladí jazdci'!BH21</f>
        <v>0</v>
      </c>
      <c r="BI184" s="131">
        <f>'Mladí jazdci'!BI21</f>
        <v>0</v>
      </c>
      <c r="BJ184" s="131">
        <f>'Mladí jazdci'!BJ21</f>
        <v>0</v>
      </c>
      <c r="BK184" s="131">
        <f>'Mladí jazdci'!BK21</f>
        <v>0</v>
      </c>
      <c r="BL184" s="131">
        <f>'Mladí jazdci'!BL21</f>
        <v>0</v>
      </c>
      <c r="BM184" s="131">
        <f>'Mladí jazdci'!BM21</f>
        <v>0</v>
      </c>
      <c r="BN184" s="131">
        <f>'Mladí jazdci'!BN21</f>
        <v>0</v>
      </c>
      <c r="BO184" s="131">
        <f>'Mladí jazdci'!BO21</f>
        <v>0</v>
      </c>
      <c r="BP184" s="131">
        <f>'Mladí jazdci'!BP21</f>
        <v>0</v>
      </c>
      <c r="BQ184" s="131">
        <f>'Mladí jazdci'!BQ21</f>
        <v>0</v>
      </c>
      <c r="BR184" s="131">
        <f>'Mladí jazdci'!BR21</f>
        <v>0</v>
      </c>
      <c r="BS184" s="131">
        <f>'Mladí jazdci'!BS21</f>
        <v>0</v>
      </c>
      <c r="BT184" s="131">
        <f>'Mladí jazdci'!BT21</f>
        <v>0</v>
      </c>
      <c r="BU184" s="131">
        <f>'Mladí jazdci'!BU21</f>
        <v>0</v>
      </c>
      <c r="BV184" s="131">
        <f>'Mladí jazdci'!BV21</f>
        <v>0</v>
      </c>
      <c r="BW184" s="131">
        <f>'Mladí jazdci'!BW21</f>
        <v>0</v>
      </c>
      <c r="BX184" s="131">
        <f>'Mladí jazdci'!BX21</f>
        <v>0</v>
      </c>
      <c r="BY184" s="131">
        <f>'Mladí jazdci'!BY21</f>
        <v>0</v>
      </c>
      <c r="BZ184" s="131">
        <f>'Mladí jazdci'!BZ21</f>
        <v>0</v>
      </c>
      <c r="CA184" s="131">
        <f>'Mladí jazdci'!CA21</f>
        <v>0</v>
      </c>
      <c r="CB184" s="131">
        <f>'Mladí jazdci'!CB21</f>
        <v>0</v>
      </c>
      <c r="CC184" s="131">
        <f>'Mladí jazdci'!CC21</f>
        <v>0</v>
      </c>
      <c r="CD184" s="131">
        <f>'Mladí jazdci'!CD21</f>
        <v>0</v>
      </c>
      <c r="CE184" s="131">
        <f>'Mladí jazdci'!CE21</f>
        <v>0</v>
      </c>
      <c r="CF184" s="131">
        <f>'Mladí jazdci'!CF21</f>
        <v>0</v>
      </c>
      <c r="CG184" s="131">
        <f>'Mladí jazdci'!CG21</f>
        <v>0</v>
      </c>
      <c r="CH184" s="131">
        <f>'Mladí jazdci'!CH21</f>
        <v>0</v>
      </c>
      <c r="CI184" s="131">
        <f>'Mladí jazdci'!CI21</f>
        <v>0</v>
      </c>
      <c r="CJ184" s="131">
        <f>'Mladí jazdci'!CJ21</f>
        <v>0</v>
      </c>
      <c r="CK184" s="131">
        <f>'Mladí jazdci'!CK21</f>
        <v>0</v>
      </c>
      <c r="CL184" s="131">
        <f>'Mladí jazdci'!CL21</f>
        <v>0</v>
      </c>
      <c r="CM184" s="131">
        <f>'Mladí jazdci'!CM21</f>
        <v>0</v>
      </c>
      <c r="CN184" s="131">
        <f>'Mladí jazdci'!CN21</f>
        <v>0</v>
      </c>
      <c r="CO184" s="131">
        <f>'Mladí jazdci'!CO21</f>
        <v>0</v>
      </c>
      <c r="CP184" s="131">
        <f>'Mladí jazdci'!CP21</f>
        <v>0</v>
      </c>
      <c r="CQ184" s="131">
        <f>'Mladí jazdci'!CQ21</f>
        <v>0</v>
      </c>
      <c r="CR184" s="131">
        <f>'Mladí jazdci'!CR21</f>
        <v>0</v>
      </c>
      <c r="CS184" s="131">
        <f>'Mladí jazdci'!CS21</f>
        <v>0</v>
      </c>
      <c r="CT184" s="131">
        <f>'Mladí jazdci'!CT21</f>
        <v>0</v>
      </c>
      <c r="CU184" s="131">
        <f>'Mladí jazdci'!CU21</f>
        <v>0</v>
      </c>
      <c r="CV184" s="131">
        <f>'Mladí jazdci'!CV21</f>
        <v>0</v>
      </c>
      <c r="CW184" s="131">
        <f>'Mladí jazdci'!CW21</f>
        <v>0</v>
      </c>
      <c r="CX184" s="131">
        <f>'Mladí jazdci'!CX21</f>
        <v>0</v>
      </c>
      <c r="CY184" s="131">
        <f>'Mladí jazdci'!CY21</f>
        <v>0</v>
      </c>
      <c r="CZ184" s="131">
        <f>'Mladí jazdci'!CZ21</f>
        <v>0</v>
      </c>
      <c r="DA184" s="131">
        <f>'Mladí jazdci'!DA21</f>
        <v>0</v>
      </c>
      <c r="DB184" s="131">
        <f>'Mladí jazdci'!DB21</f>
        <v>0</v>
      </c>
      <c r="DC184" s="131">
        <f>'Mladí jazdci'!DC21</f>
        <v>0</v>
      </c>
      <c r="DD184" s="131">
        <f>'Mladí jazdci'!DD21</f>
        <v>0</v>
      </c>
      <c r="DE184" s="131">
        <f>'Mladí jazdci'!DE21</f>
        <v>0</v>
      </c>
      <c r="DF184" s="131">
        <f>'Mladí jazdci'!DF21</f>
        <v>0</v>
      </c>
      <c r="DG184" s="131">
        <f>'Mladí jazdci'!DG21</f>
        <v>0</v>
      </c>
      <c r="DH184" s="131">
        <f>'Mladí jazdci'!DH21</f>
        <v>0</v>
      </c>
      <c r="DI184" s="131">
        <f>'Mladí jazdci'!DI21</f>
        <v>0</v>
      </c>
      <c r="DJ184" s="131">
        <f>'Mladí jazdci'!DJ21</f>
        <v>0</v>
      </c>
      <c r="DK184" s="131">
        <f>'Mladí jazdci'!DK21</f>
        <v>0</v>
      </c>
      <c r="DL184" s="131">
        <f>'Mladí jazdci'!DL21</f>
        <v>0</v>
      </c>
      <c r="DM184" s="131">
        <f>'Mladí jazdci'!DM21</f>
        <v>0</v>
      </c>
      <c r="DN184" s="131">
        <f>'Mladí jazdci'!DN21</f>
        <v>0</v>
      </c>
      <c r="DO184" s="131">
        <f>'Mladí jazdci'!DO21</f>
        <v>0</v>
      </c>
      <c r="DP184" s="131">
        <f>'Mladí jazdci'!DP21</f>
        <v>0</v>
      </c>
      <c r="DQ184" s="131">
        <f>'Mladí jazdci'!DQ21</f>
        <v>0</v>
      </c>
      <c r="DR184" s="131">
        <f>'Mladí jazdci'!DR21</f>
        <v>0</v>
      </c>
      <c r="DS184" s="131">
        <f>'Mladí jazdci'!DS21</f>
        <v>0</v>
      </c>
      <c r="DT184" s="131">
        <f>'Mladí jazdci'!DT21</f>
        <v>0</v>
      </c>
      <c r="DU184" s="131">
        <f>'Mladí jazdci'!DU21</f>
        <v>0</v>
      </c>
      <c r="DV184" s="131">
        <f>'Mladí jazdci'!DV21</f>
        <v>0</v>
      </c>
      <c r="DW184" s="131">
        <f>'Mladí jazdci'!DW21</f>
        <v>0</v>
      </c>
      <c r="DX184" s="131">
        <f>'Mladí jazdci'!DX21</f>
        <v>0</v>
      </c>
      <c r="DY184" s="131">
        <f>'Mladí jazdci'!DY21</f>
        <v>0</v>
      </c>
      <c r="DZ184" s="131">
        <f>'Mladí jazdci'!DZ21</f>
        <v>0</v>
      </c>
      <c r="EA184" s="131">
        <f>'Mladí jazdci'!EA21</f>
        <v>0</v>
      </c>
      <c r="EB184" s="131">
        <f>'Mladí jazdci'!EB21</f>
        <v>0</v>
      </c>
      <c r="EC184" s="131">
        <f>'Mladí jazdci'!EC21</f>
        <v>0</v>
      </c>
      <c r="ED184" s="131">
        <f>'Mladí jazdci'!ED21</f>
        <v>0</v>
      </c>
      <c r="EE184" s="131">
        <f>'Mladí jazdci'!EE21</f>
        <v>0</v>
      </c>
      <c r="EF184" s="131">
        <f>'Mladí jazdci'!EF21</f>
        <v>0</v>
      </c>
      <c r="EG184" s="131">
        <f>'Mladí jazdci'!EG21</f>
        <v>0</v>
      </c>
      <c r="EH184" s="131">
        <f>'Mladí jazdci'!EH21</f>
        <v>0</v>
      </c>
      <c r="EI184" s="131">
        <f>'Mladí jazdci'!EI21</f>
        <v>0</v>
      </c>
      <c r="EJ184" s="131">
        <f>'Mladí jazdci'!EJ21</f>
        <v>0</v>
      </c>
      <c r="EK184" s="131">
        <f>'Mladí jazdci'!EK21</f>
        <v>0</v>
      </c>
      <c r="EL184" s="131">
        <f>'Mladí jazdci'!EL21</f>
        <v>0</v>
      </c>
      <c r="EM184" s="131">
        <f>'Mladí jazdci'!EM21</f>
        <v>0</v>
      </c>
      <c r="EN184" s="131">
        <f>'Mladí jazdci'!EN21</f>
        <v>0</v>
      </c>
      <c r="EO184" s="131">
        <f>'Mladí jazdci'!EO21</f>
        <v>0</v>
      </c>
      <c r="EP184" s="131">
        <f>'Mladí jazdci'!EP21</f>
        <v>0</v>
      </c>
      <c r="EQ184" s="131">
        <f>'Mladí jazdci'!EQ21</f>
        <v>0</v>
      </c>
      <c r="ER184" s="131">
        <f>'Mladí jazdci'!ER21</f>
        <v>0</v>
      </c>
      <c r="ES184" s="131">
        <f>'Mladí jazdci'!ES21</f>
        <v>0</v>
      </c>
      <c r="ET184" s="131">
        <f>'Mladí jazdci'!ET21</f>
        <v>0</v>
      </c>
      <c r="EU184" s="131">
        <f>'Mladí jazdci'!EU21</f>
        <v>0</v>
      </c>
      <c r="EV184" s="131">
        <f>'Mladí jazdci'!EV21</f>
        <v>0</v>
      </c>
      <c r="EW184" s="131">
        <f>'Mladí jazdci'!EW21</f>
        <v>0</v>
      </c>
      <c r="EX184" s="131">
        <f>'Mladí jazdci'!EX21</f>
        <v>0</v>
      </c>
      <c r="EY184" s="131">
        <f>'Mladí jazdci'!EY21</f>
        <v>0</v>
      </c>
      <c r="EZ184" s="131">
        <f>'Mladí jazdci'!EZ21</f>
        <v>0</v>
      </c>
      <c r="FA184" s="131">
        <f>'Mladí jazdci'!FA21</f>
        <v>0</v>
      </c>
      <c r="FB184" s="131">
        <f>'Mladí jazdci'!FB21</f>
        <v>0</v>
      </c>
      <c r="FC184" s="131">
        <f>'Mladí jazdci'!FC21</f>
        <v>0</v>
      </c>
      <c r="FD184" s="131">
        <f>'Mladí jazdci'!FD21</f>
        <v>0</v>
      </c>
      <c r="FE184" s="131">
        <f>'Mladí jazdci'!FE21</f>
        <v>0</v>
      </c>
      <c r="FF184" s="131">
        <f>'Mladí jazdci'!FF21</f>
        <v>0</v>
      </c>
      <c r="FG184" s="131">
        <f>'Mladí jazdci'!FG21</f>
        <v>0</v>
      </c>
      <c r="FH184" s="131">
        <f>'Mladí jazdci'!FH21</f>
        <v>0</v>
      </c>
      <c r="FI184" s="131">
        <f>'Mladí jazdci'!FI21</f>
        <v>0</v>
      </c>
      <c r="FJ184" s="131">
        <f>'Mladí jazdci'!FJ21</f>
        <v>0</v>
      </c>
      <c r="FK184" s="131">
        <f>'Mladí jazdci'!FK21</f>
        <v>0</v>
      </c>
      <c r="FL184" s="131">
        <f>'Mladí jazdci'!FL21</f>
        <v>0</v>
      </c>
      <c r="FM184" s="131">
        <f>'Mladí jazdci'!FM21</f>
        <v>0</v>
      </c>
      <c r="FN184" s="131">
        <f>'Mladí jazdci'!FN21</f>
        <v>0</v>
      </c>
      <c r="FO184" s="131">
        <f>'Mladí jazdci'!FO21</f>
        <v>0</v>
      </c>
      <c r="FP184" s="131">
        <f>'Mladí jazdci'!FP21</f>
        <v>0</v>
      </c>
      <c r="FQ184" s="131">
        <f>'Mladí jazdci'!FQ21</f>
        <v>0</v>
      </c>
      <c r="FR184" s="131">
        <f>'Mladí jazdci'!FR21</f>
        <v>0</v>
      </c>
      <c r="FS184" s="131">
        <f>'Mladí jazdci'!FS21</f>
        <v>0</v>
      </c>
      <c r="FT184" s="131">
        <f>'Mladí jazdci'!FT21</f>
        <v>0</v>
      </c>
      <c r="FU184" s="131">
        <f>'Mladí jazdci'!FU21</f>
        <v>0</v>
      </c>
      <c r="FV184" s="131">
        <f>'Mladí jazdci'!FV21</f>
        <v>0</v>
      </c>
      <c r="FW184" s="131">
        <f>'Mladí jazdci'!FW21</f>
        <v>0</v>
      </c>
      <c r="FX184" s="131">
        <f>'Mladí jazdci'!FX21</f>
        <v>0</v>
      </c>
      <c r="FY184" s="131">
        <f>'Mladí jazdci'!FY21</f>
        <v>0</v>
      </c>
      <c r="FZ184" s="131">
        <f>'Mladí jazdci'!FZ21</f>
        <v>0</v>
      </c>
      <c r="GA184" s="131">
        <f>'Mladí jazdci'!GA21</f>
        <v>0</v>
      </c>
      <c r="GB184" s="131">
        <f>'Mladí jazdci'!GB21</f>
        <v>0</v>
      </c>
      <c r="GC184" s="131">
        <f>'Mladí jazdci'!GC21</f>
        <v>0</v>
      </c>
      <c r="GD184" s="131">
        <f>'Mladí jazdci'!GD21</f>
        <v>0</v>
      </c>
      <c r="GE184" s="131">
        <f>'Mladí jazdci'!GE21</f>
        <v>0</v>
      </c>
      <c r="GF184" s="131">
        <f>'Mladí jazdci'!GF21</f>
        <v>0</v>
      </c>
      <c r="GG184" s="131">
        <f>'Mladí jazdci'!GG21</f>
        <v>0</v>
      </c>
      <c r="GH184" s="131">
        <f>'Mladí jazdci'!GH21</f>
        <v>0</v>
      </c>
      <c r="GI184" s="131">
        <f>'Mladí jazdci'!GI21</f>
        <v>0</v>
      </c>
      <c r="GJ184" s="131">
        <f>'Mladí jazdci'!GJ21</f>
        <v>0</v>
      </c>
      <c r="GK184" s="131">
        <f>'Mladí jazdci'!GK21</f>
        <v>0</v>
      </c>
      <c r="GL184" s="131">
        <f>'Mladí jazdci'!GL21</f>
        <v>0</v>
      </c>
      <c r="GM184" s="131">
        <f>'Mladí jazdci'!GM21</f>
        <v>0</v>
      </c>
      <c r="GN184" s="131">
        <f>'Mladí jazdci'!GN21</f>
        <v>0</v>
      </c>
      <c r="GO184" s="131">
        <f>'Mladí jazdci'!GO21</f>
        <v>0</v>
      </c>
      <c r="GP184" s="131">
        <f>'Mladí jazdci'!GP21</f>
        <v>0</v>
      </c>
      <c r="GQ184" s="131">
        <f>'Mladí jazdci'!GQ21</f>
        <v>0</v>
      </c>
      <c r="GR184" s="131">
        <f>'Mladí jazdci'!GR21</f>
        <v>0</v>
      </c>
      <c r="GS184" s="131">
        <f>'Mladí jazdci'!GS21</f>
        <v>0</v>
      </c>
      <c r="GT184" s="131">
        <f>'Mladí jazdci'!GT21</f>
        <v>0</v>
      </c>
      <c r="GU184" s="131">
        <f>'Mladí jazdci'!GU21</f>
        <v>0</v>
      </c>
      <c r="GV184" s="131">
        <f>'Mladí jazdci'!GV21</f>
        <v>0</v>
      </c>
      <c r="GW184" s="131">
        <f>'Mladí jazdci'!GW21</f>
        <v>0</v>
      </c>
      <c r="GX184" s="131">
        <f>'Mladí jazdci'!GX21</f>
        <v>0</v>
      </c>
      <c r="GY184" s="131">
        <f>'Mladí jazdci'!GY21</f>
        <v>0</v>
      </c>
      <c r="GZ184" s="131">
        <f>'Mladí jazdci'!GZ21</f>
        <v>0</v>
      </c>
      <c r="HA184" s="131">
        <f>'Mladí jazdci'!HA21</f>
        <v>0</v>
      </c>
      <c r="HB184" s="131">
        <f>'Mladí jazdci'!HB21</f>
        <v>0</v>
      </c>
      <c r="HC184" s="131">
        <f>'Mladí jazdci'!HC21</f>
        <v>0</v>
      </c>
      <c r="HD184" s="131">
        <f>'Mladí jazdci'!HD21</f>
        <v>0</v>
      </c>
      <c r="HE184" s="131">
        <f>'Mladí jazdci'!HE21</f>
        <v>0</v>
      </c>
      <c r="HF184" s="131">
        <f>'Mladí jazdci'!HF21</f>
        <v>0</v>
      </c>
      <c r="HG184" s="131">
        <f>'Mladí jazdci'!HG21</f>
        <v>0</v>
      </c>
      <c r="HH184" s="131">
        <f>'Mladí jazdci'!HH21</f>
        <v>0</v>
      </c>
      <c r="HI184" s="131">
        <f>'Mladí jazdci'!HI21</f>
        <v>0</v>
      </c>
      <c r="HJ184" s="131">
        <f>'Mladí jazdci'!HJ21</f>
        <v>0</v>
      </c>
      <c r="HK184" s="131">
        <f>'Mladí jazdci'!HK21</f>
        <v>0</v>
      </c>
      <c r="HL184" s="131">
        <f>'Mladí jazdci'!HL21</f>
        <v>0</v>
      </c>
      <c r="HM184" s="131">
        <f>'Mladí jazdci'!HM21</f>
        <v>0</v>
      </c>
      <c r="HN184" s="131">
        <f>'Mladí jazdci'!HN21</f>
        <v>0</v>
      </c>
      <c r="HO184" s="131">
        <f>'Mladí jazdci'!HO21</f>
        <v>0</v>
      </c>
      <c r="HP184" s="131">
        <f>'Mladí jazdci'!HP21</f>
        <v>0</v>
      </c>
      <c r="HQ184" s="131">
        <f>'Mladí jazdci'!HQ21</f>
        <v>0</v>
      </c>
      <c r="HR184" s="131">
        <f>'Mladí jazdci'!HR21</f>
        <v>0</v>
      </c>
      <c r="HS184" s="131">
        <f>'Mladí jazdci'!HS21</f>
        <v>0</v>
      </c>
      <c r="HT184" s="131">
        <f>'Mladí jazdci'!HT21</f>
        <v>0</v>
      </c>
      <c r="HU184" s="131">
        <f>'Mladí jazdci'!HU21</f>
        <v>0</v>
      </c>
      <c r="HV184" s="131">
        <f>'Mladí jazdci'!HV21</f>
        <v>0</v>
      </c>
      <c r="HW184" s="131">
        <f>'Mladí jazdci'!HW21</f>
        <v>0</v>
      </c>
      <c r="HX184" s="131">
        <f>'Mladí jazdci'!HX21</f>
        <v>0</v>
      </c>
      <c r="HY184" s="131">
        <f>'Mladí jazdci'!HY21</f>
        <v>0</v>
      </c>
      <c r="HZ184" s="131">
        <f>'Mladí jazdci'!HZ21</f>
        <v>0</v>
      </c>
      <c r="IA184" s="131">
        <f>'Mladí jazdci'!IA21</f>
        <v>0</v>
      </c>
      <c r="IB184" s="131">
        <f>'Mladí jazdci'!IB21</f>
        <v>0</v>
      </c>
      <c r="IC184" s="131">
        <f>'Mladí jazdci'!IC21</f>
        <v>0</v>
      </c>
      <c r="ID184" s="131">
        <f>'Mladí jazdci'!ID21</f>
        <v>0</v>
      </c>
      <c r="IE184" s="131">
        <f>'Mladí jazdci'!IE21</f>
        <v>0</v>
      </c>
      <c r="IF184" s="131">
        <f>'Mladí jazdci'!IF21</f>
        <v>0</v>
      </c>
      <c r="IG184" s="131">
        <f>'Mladí jazdci'!IG21</f>
        <v>0</v>
      </c>
      <c r="IH184" s="131">
        <f>'Mladí jazdci'!IH21</f>
        <v>0</v>
      </c>
      <c r="II184" s="131">
        <f>'Mladí jazdci'!II21</f>
        <v>0</v>
      </c>
      <c r="IJ184" s="131">
        <f>'Mladí jazdci'!IJ21</f>
        <v>0</v>
      </c>
      <c r="IK184" s="131">
        <f>'Mladí jazdci'!IK21</f>
        <v>0</v>
      </c>
      <c r="IL184" s="131">
        <f>'Mladí jazdci'!IL21</f>
        <v>0</v>
      </c>
      <c r="IM184" s="131">
        <f>'Mladí jazdci'!IM21</f>
        <v>0</v>
      </c>
      <c r="IN184" s="131">
        <f>'Mladí jazdci'!IN21</f>
        <v>0</v>
      </c>
      <c r="IO184" s="131">
        <f>'Mladí jazdci'!IO21</f>
        <v>0</v>
      </c>
      <c r="IP184" s="131">
        <f>'Mladí jazdci'!IP21</f>
        <v>0</v>
      </c>
      <c r="IQ184" s="131">
        <f>'Mladí jazdci'!IQ21</f>
        <v>0</v>
      </c>
      <c r="IR184" s="131">
        <f>'Mladí jazdci'!IR21</f>
        <v>0</v>
      </c>
      <c r="IS184" s="131">
        <f>'Mladí jazdci'!IS21</f>
        <v>0</v>
      </c>
      <c r="IT184" s="131">
        <f>'Mladí jazdci'!IT21</f>
        <v>0</v>
      </c>
      <c r="IU184" s="131">
        <f>'Mladí jazdci'!IU21</f>
        <v>0</v>
      </c>
      <c r="IV184" s="131">
        <f>'Mladí jazdci'!IV21</f>
        <v>0</v>
      </c>
      <c r="IW184" s="131">
        <f>'Mladí jazdci'!IW21</f>
        <v>0</v>
      </c>
      <c r="IX184" s="131">
        <f>'Mladí jazdci'!IX21</f>
        <v>0</v>
      </c>
      <c r="IY184" s="131">
        <f>'Mladí jazdci'!IY21</f>
        <v>0</v>
      </c>
      <c r="IZ184" s="131">
        <f>'Mladí jazdci'!IZ21</f>
        <v>0</v>
      </c>
      <c r="JA184" s="131">
        <f>'Mladí jazdci'!JA21</f>
        <v>0</v>
      </c>
      <c r="JB184" s="131">
        <f>'Mladí jazdci'!JB21</f>
        <v>0</v>
      </c>
      <c r="JC184" s="131">
        <f>'Mladí jazdci'!JC21</f>
        <v>0</v>
      </c>
      <c r="JD184" s="131">
        <f>'Mladí jazdci'!JD21</f>
        <v>0</v>
      </c>
      <c r="JE184" s="131">
        <f>'Mladí jazdci'!JE21</f>
        <v>0</v>
      </c>
      <c r="JF184" s="131">
        <f>'Mladí jazdci'!JF21</f>
        <v>0</v>
      </c>
      <c r="JG184" s="131">
        <f>'Mladí jazdci'!JG21</f>
        <v>0</v>
      </c>
      <c r="JH184" s="131">
        <f>'Mladí jazdci'!JH21</f>
        <v>0</v>
      </c>
      <c r="JI184" s="131">
        <f>'Mladí jazdci'!JI21</f>
        <v>0</v>
      </c>
      <c r="JJ184" s="131">
        <f>'Mladí jazdci'!JJ21</f>
        <v>0</v>
      </c>
      <c r="JK184" s="131">
        <f>'Mladí jazdci'!JK21</f>
        <v>0</v>
      </c>
      <c r="JL184" s="131">
        <f>'Mladí jazdci'!JL21</f>
        <v>0</v>
      </c>
      <c r="JM184" s="131">
        <f>'Mladí jazdci'!JM21</f>
        <v>0</v>
      </c>
      <c r="JN184" s="131">
        <f>'Mladí jazdci'!JN21</f>
        <v>0</v>
      </c>
      <c r="JO184" s="131">
        <f>'Mladí jazdci'!JO21</f>
        <v>0</v>
      </c>
      <c r="JP184" s="131">
        <f>'Mladí jazdci'!JP21</f>
        <v>0</v>
      </c>
      <c r="JQ184" s="131">
        <f>'Mladí jazdci'!JQ21</f>
        <v>0</v>
      </c>
      <c r="JR184" s="131">
        <f>'Mladí jazdci'!JR21</f>
        <v>0</v>
      </c>
      <c r="JS184" s="131">
        <f>'Mladí jazdci'!JS21</f>
        <v>0</v>
      </c>
      <c r="JT184" s="131">
        <f>'Mladí jazdci'!JT21</f>
        <v>0</v>
      </c>
      <c r="JU184" s="131">
        <f>'Mladí jazdci'!JU21</f>
        <v>0</v>
      </c>
      <c r="JV184" s="131">
        <f>'Mladí jazdci'!JV21</f>
        <v>0</v>
      </c>
      <c r="JW184" s="131">
        <f>'Mladí jazdci'!JW21</f>
        <v>0</v>
      </c>
      <c r="JX184" s="131">
        <f>'Mladí jazdci'!JX21</f>
        <v>0</v>
      </c>
      <c r="JY184" s="131">
        <f>'Mladí jazdci'!JY21</f>
        <v>0</v>
      </c>
      <c r="JZ184" s="131">
        <f>'Mladí jazdci'!JZ21</f>
        <v>0</v>
      </c>
      <c r="KA184" s="131">
        <f>'Mladí jazdci'!KA21</f>
        <v>0</v>
      </c>
      <c r="KB184" s="131">
        <f>'Mladí jazdci'!KB21</f>
        <v>0</v>
      </c>
      <c r="KC184" s="131">
        <f>'Mladí jazdci'!KC21</f>
        <v>0</v>
      </c>
      <c r="KD184" s="131">
        <f>'Mladí jazdci'!KD21</f>
        <v>0</v>
      </c>
      <c r="KE184" s="131">
        <f>'Mladí jazdci'!KE21</f>
        <v>0</v>
      </c>
      <c r="KF184" s="131">
        <f>'Mladí jazdci'!KF21</f>
        <v>0</v>
      </c>
      <c r="KG184" s="131">
        <f>'Mladí jazdci'!KG21</f>
        <v>0</v>
      </c>
      <c r="KH184" s="131">
        <f>'Mladí jazdci'!KH21</f>
        <v>0</v>
      </c>
      <c r="KI184" s="131">
        <f>'Mladí jazdci'!KI21</f>
        <v>0</v>
      </c>
      <c r="KJ184" s="131">
        <f>'Mladí jazdci'!KJ21</f>
        <v>0</v>
      </c>
      <c r="KK184" s="131">
        <f>'Mladí jazdci'!KK21</f>
        <v>0</v>
      </c>
      <c r="KL184" s="131">
        <f>'Mladí jazdci'!KL21</f>
        <v>0</v>
      </c>
      <c r="KM184" s="131">
        <f>'Mladí jazdci'!KM21</f>
        <v>0</v>
      </c>
      <c r="KN184" s="131">
        <f>'Mladí jazdci'!KN21</f>
        <v>0</v>
      </c>
      <c r="KO184" s="131">
        <f>'Mladí jazdci'!KO21</f>
        <v>0</v>
      </c>
      <c r="KP184" s="131">
        <f>'Mladí jazdci'!KP21</f>
        <v>0</v>
      </c>
      <c r="KQ184" s="131">
        <f>'Mladí jazdci'!KQ21</f>
        <v>0</v>
      </c>
      <c r="KR184" s="131">
        <f>'Mladí jazdci'!KR21</f>
        <v>0</v>
      </c>
      <c r="KS184" s="131">
        <f>'Mladí jazdci'!KS21</f>
        <v>0</v>
      </c>
      <c r="KT184" s="131">
        <f>'Mladí jazdci'!KT21</f>
        <v>0</v>
      </c>
      <c r="KU184" s="131">
        <f>'Mladí jazdci'!KU21</f>
        <v>0</v>
      </c>
      <c r="KV184" s="131">
        <f>'Mladí jazdci'!KV21</f>
        <v>0</v>
      </c>
      <c r="KW184" s="131">
        <f>'Mladí jazdci'!KW21</f>
        <v>0</v>
      </c>
      <c r="KX184" s="131">
        <f>'Mladí jazdci'!KX21</f>
        <v>0</v>
      </c>
      <c r="KY184" s="131">
        <f>'Mladí jazdci'!KY21</f>
        <v>0</v>
      </c>
      <c r="KZ184" s="131">
        <f>'Mladí jazdci'!KZ21</f>
        <v>0</v>
      </c>
      <c r="LA184" s="131">
        <f>'Mladí jazdci'!LA21</f>
        <v>0</v>
      </c>
      <c r="LB184" s="131">
        <f>'Mladí jazdci'!LB21</f>
        <v>0</v>
      </c>
      <c r="LC184" s="131">
        <f>'Mladí jazdci'!LC21</f>
        <v>0</v>
      </c>
      <c r="LD184" s="131">
        <f>'Mladí jazdci'!LD21</f>
        <v>0</v>
      </c>
      <c r="LE184" s="131">
        <f>'Mladí jazdci'!LE21</f>
        <v>0</v>
      </c>
      <c r="LF184" s="131">
        <f>'Mladí jazdci'!LF21</f>
        <v>0</v>
      </c>
      <c r="LG184" s="131">
        <f>'Mladí jazdci'!LG21</f>
        <v>0</v>
      </c>
      <c r="LH184" s="131">
        <f>'Mladí jazdci'!LH21</f>
        <v>0</v>
      </c>
      <c r="LI184" s="131">
        <f>'Mladí jazdci'!LI21</f>
        <v>0</v>
      </c>
      <c r="LJ184" s="131">
        <f>'Mladí jazdci'!LJ21</f>
        <v>0</v>
      </c>
      <c r="LK184" s="131">
        <f>'Mladí jazdci'!LK21</f>
        <v>0</v>
      </c>
      <c r="LL184" s="131">
        <f>'Mladí jazdci'!LL21</f>
        <v>0</v>
      </c>
      <c r="LM184" s="131">
        <f>'Mladí jazdci'!LM21</f>
        <v>0</v>
      </c>
      <c r="LN184" s="131">
        <f>'Mladí jazdci'!LN21</f>
        <v>0</v>
      </c>
      <c r="LO184" s="131">
        <f>'Mladí jazdci'!LO21</f>
        <v>0</v>
      </c>
      <c r="LP184" s="131">
        <f>'Mladí jazdci'!LP21</f>
        <v>0</v>
      </c>
      <c r="LQ184" s="131">
        <f>'Mladí jazdci'!LQ21</f>
        <v>0</v>
      </c>
      <c r="LR184" s="131">
        <f>'Mladí jazdci'!LR21</f>
        <v>0</v>
      </c>
      <c r="LS184" s="131">
        <f>'Mladí jazdci'!LS21</f>
        <v>0</v>
      </c>
      <c r="LT184" s="131">
        <f>'Mladí jazdci'!LT21</f>
        <v>0</v>
      </c>
      <c r="LU184" s="131">
        <f>'Mladí jazdci'!LU21</f>
        <v>0</v>
      </c>
      <c r="LV184" s="131">
        <f>'Mladí jazdci'!LV21</f>
        <v>0</v>
      </c>
      <c r="LW184" s="131">
        <f>'Mladí jazdci'!LW21</f>
        <v>0</v>
      </c>
      <c r="LX184" s="131">
        <f>'Mladí jazdci'!LX21</f>
        <v>0</v>
      </c>
      <c r="LY184" s="131">
        <f>'Mladí jazdci'!LY21</f>
        <v>0</v>
      </c>
      <c r="LZ184" s="131">
        <f>'Mladí jazdci'!LZ21</f>
        <v>0</v>
      </c>
      <c r="MA184" s="131">
        <f>'Mladí jazdci'!MA21</f>
        <v>0</v>
      </c>
      <c r="MB184" s="131">
        <f>'Mladí jazdci'!MB21</f>
        <v>0</v>
      </c>
      <c r="MC184" s="131">
        <f>'Mladí jazdci'!MC21</f>
        <v>0</v>
      </c>
      <c r="MD184" s="131">
        <f>'Mladí jazdci'!MD21</f>
        <v>0</v>
      </c>
      <c r="ME184" s="131">
        <f>'Mladí jazdci'!ME21</f>
        <v>0</v>
      </c>
    </row>
    <row r="185" spans="1:343" s="1" customFormat="1" ht="18" customHeight="1" x14ac:dyDescent="0.2">
      <c r="A185" s="12">
        <v>142</v>
      </c>
      <c r="B185" s="11" t="s">
        <v>323</v>
      </c>
      <c r="C185" s="1">
        <v>11903</v>
      </c>
      <c r="D185" s="1">
        <v>2008</v>
      </c>
      <c r="E185" s="4" t="s">
        <v>322</v>
      </c>
      <c r="F185" s="1">
        <v>9178</v>
      </c>
      <c r="G185" s="9" t="s">
        <v>220</v>
      </c>
      <c r="H185" s="4" t="s">
        <v>325</v>
      </c>
      <c r="I185" s="1">
        <f t="shared" si="11"/>
        <v>0</v>
      </c>
      <c r="J185" s="12">
        <f>Tabuľka3[[#This Row],[Stĺpec9]]</f>
        <v>0</v>
      </c>
      <c r="K185" s="131">
        <f>Juniori!K52</f>
        <v>0</v>
      </c>
      <c r="L185" s="131">
        <f>Juniori!L52</f>
        <v>0</v>
      </c>
      <c r="M185" s="131">
        <f>Juniori!M52</f>
        <v>0</v>
      </c>
      <c r="N185" s="131">
        <f>Juniori!N52</f>
        <v>0</v>
      </c>
      <c r="O185" s="131">
        <f>Juniori!O52</f>
        <v>0</v>
      </c>
      <c r="P185" s="131">
        <f>Juniori!P52</f>
        <v>0</v>
      </c>
      <c r="Q185" s="131">
        <f>Juniori!Q52</f>
        <v>0</v>
      </c>
      <c r="R185" s="131">
        <f>Juniori!R52</f>
        <v>0</v>
      </c>
      <c r="S185" s="131">
        <f>Juniori!S52</f>
        <v>0</v>
      </c>
      <c r="T185" s="131">
        <f>Juniori!T52</f>
        <v>0</v>
      </c>
      <c r="U185" s="131">
        <f>Juniori!U52</f>
        <v>0</v>
      </c>
      <c r="V185" s="131">
        <f>Juniori!V52</f>
        <v>0</v>
      </c>
      <c r="W185" s="131">
        <f>Juniori!W52</f>
        <v>0</v>
      </c>
      <c r="X185" s="131">
        <f>Juniori!X52</f>
        <v>0</v>
      </c>
      <c r="Y185" s="131">
        <f>Juniori!Y52</f>
        <v>0</v>
      </c>
      <c r="Z185" s="131">
        <f>Juniori!Z52</f>
        <v>0</v>
      </c>
      <c r="AA185" s="131">
        <f>Juniori!AA52</f>
        <v>0</v>
      </c>
      <c r="AB185" s="131">
        <f>Juniori!AB52</f>
        <v>0</v>
      </c>
      <c r="AC185" s="131">
        <f>Juniori!AC52</f>
        <v>0</v>
      </c>
      <c r="AD185" s="131">
        <f>Juniori!AD52</f>
        <v>0</v>
      </c>
      <c r="AE185" s="131">
        <f>Juniori!AE52</f>
        <v>0</v>
      </c>
      <c r="AF185" s="131">
        <f>Juniori!AF52</f>
        <v>0</v>
      </c>
      <c r="AG185" s="131">
        <f>Juniori!AG52</f>
        <v>0</v>
      </c>
      <c r="AH185" s="131">
        <f>Juniori!AH52</f>
        <v>0</v>
      </c>
      <c r="AI185" s="131">
        <f>Juniori!AI52</f>
        <v>0</v>
      </c>
      <c r="AJ185" s="131">
        <f>Juniori!AJ52</f>
        <v>0</v>
      </c>
      <c r="AK185" s="131">
        <f>Juniori!AK52</f>
        <v>0</v>
      </c>
      <c r="AL185" s="131">
        <f>Juniori!AL52</f>
        <v>0</v>
      </c>
      <c r="AM185" s="131">
        <f>Juniori!AM52</f>
        <v>0</v>
      </c>
      <c r="AN185" s="131">
        <f>Juniori!AN52</f>
        <v>0</v>
      </c>
      <c r="AO185" s="131" t="str">
        <f>Juniori!AO52</f>
        <v>x</v>
      </c>
      <c r="AP185" s="131" t="str">
        <f>Juniori!AP52</f>
        <v>x</v>
      </c>
      <c r="AQ185" s="131">
        <f>Juniori!AQ52</f>
        <v>0</v>
      </c>
      <c r="AR185" s="131">
        <f>Juniori!AR52</f>
        <v>0</v>
      </c>
      <c r="AS185" s="131">
        <f>Juniori!AS52</f>
        <v>0</v>
      </c>
      <c r="AT185" s="131">
        <f>Juniori!AT52</f>
        <v>0</v>
      </c>
      <c r="AU185" s="131">
        <f>Juniori!AU52</f>
        <v>0</v>
      </c>
      <c r="AV185" s="131">
        <f>Juniori!AV52</f>
        <v>0</v>
      </c>
      <c r="AW185" s="131">
        <f>Juniori!AW52</f>
        <v>0</v>
      </c>
      <c r="AX185" s="131">
        <f>Juniori!AX52</f>
        <v>0</v>
      </c>
      <c r="AY185" s="131">
        <f>Juniori!AY52</f>
        <v>0</v>
      </c>
      <c r="AZ185" s="131">
        <f>Juniori!AZ52</f>
        <v>0</v>
      </c>
      <c r="BA185" s="131">
        <f>Juniori!BA52</f>
        <v>0</v>
      </c>
      <c r="BB185" s="131">
        <f>Juniori!BB52</f>
        <v>0</v>
      </c>
      <c r="BC185" s="131">
        <f>Juniori!BC52</f>
        <v>0</v>
      </c>
      <c r="BD185" s="131">
        <f>Juniori!BD52</f>
        <v>0</v>
      </c>
      <c r="BE185" s="131">
        <f>Juniori!BE52</f>
        <v>0</v>
      </c>
      <c r="BF185" s="131">
        <f>Juniori!BF52</f>
        <v>0</v>
      </c>
      <c r="BG185" s="131">
        <f>Juniori!BG52</f>
        <v>0</v>
      </c>
      <c r="BH185" s="131">
        <f>Juniori!BH52</f>
        <v>0</v>
      </c>
      <c r="BI185" s="131">
        <f>Juniori!BI52</f>
        <v>0</v>
      </c>
      <c r="BJ185" s="131">
        <f>Juniori!BJ52</f>
        <v>0</v>
      </c>
      <c r="BK185" s="131">
        <f>Juniori!BK52</f>
        <v>0</v>
      </c>
      <c r="BL185" s="131">
        <f>Juniori!BL52</f>
        <v>0</v>
      </c>
      <c r="BM185" s="131">
        <f>Juniori!BM52</f>
        <v>0</v>
      </c>
      <c r="BN185" s="131">
        <f>Juniori!BN52</f>
        <v>0</v>
      </c>
      <c r="BO185" s="131">
        <f>Juniori!BO52</f>
        <v>0</v>
      </c>
      <c r="BP185" s="131">
        <f>Juniori!BP52</f>
        <v>0</v>
      </c>
      <c r="BQ185" s="131">
        <f>Juniori!BQ52</f>
        <v>0</v>
      </c>
      <c r="BR185" s="131">
        <f>Juniori!BR52</f>
        <v>0</v>
      </c>
      <c r="BS185" s="131">
        <f>Juniori!BS52</f>
        <v>0</v>
      </c>
      <c r="BT185" s="131">
        <f>Juniori!BT52</f>
        <v>0</v>
      </c>
      <c r="BU185" s="131">
        <f>Juniori!BU52</f>
        <v>0</v>
      </c>
      <c r="BV185" s="131">
        <f>Juniori!BV52</f>
        <v>0</v>
      </c>
      <c r="BW185" s="131">
        <f>Juniori!BW52</f>
        <v>0</v>
      </c>
      <c r="BX185" s="131">
        <f>Juniori!BX52</f>
        <v>0</v>
      </c>
      <c r="BY185" s="131">
        <f>Juniori!BY52</f>
        <v>0</v>
      </c>
      <c r="BZ185" s="131">
        <f>Juniori!BZ52</f>
        <v>0</v>
      </c>
      <c r="CA185" s="131">
        <f>Juniori!CA52</f>
        <v>0</v>
      </c>
      <c r="CB185" s="131">
        <f>Juniori!CB52</f>
        <v>0</v>
      </c>
      <c r="CC185" s="131">
        <f>Juniori!CC52</f>
        <v>0</v>
      </c>
      <c r="CD185" s="131">
        <f>Juniori!CD52</f>
        <v>0</v>
      </c>
      <c r="CE185" s="131">
        <f>Juniori!CE52</f>
        <v>0</v>
      </c>
      <c r="CF185" s="131">
        <f>Juniori!CF52</f>
        <v>0</v>
      </c>
      <c r="CG185" s="131">
        <f>Juniori!CG52</f>
        <v>0</v>
      </c>
      <c r="CH185" s="131">
        <f>Juniori!CH52</f>
        <v>0</v>
      </c>
      <c r="CI185" s="131">
        <f>Juniori!CI52</f>
        <v>0</v>
      </c>
      <c r="CJ185" s="131">
        <f>Juniori!CJ52</f>
        <v>0</v>
      </c>
      <c r="CK185" s="131">
        <f>Juniori!CK52</f>
        <v>0</v>
      </c>
      <c r="CL185" s="131">
        <f>Juniori!CL52</f>
        <v>0</v>
      </c>
      <c r="CM185" s="131">
        <f>Juniori!CM52</f>
        <v>0</v>
      </c>
      <c r="CN185" s="131">
        <f>Juniori!CN52</f>
        <v>0</v>
      </c>
      <c r="CO185" s="131">
        <f>Juniori!CO52</f>
        <v>0</v>
      </c>
      <c r="CP185" s="131">
        <f>Juniori!CP52</f>
        <v>0</v>
      </c>
      <c r="CQ185" s="131">
        <f>Juniori!CQ52</f>
        <v>0</v>
      </c>
      <c r="CR185" s="131">
        <f>Juniori!CR52</f>
        <v>0</v>
      </c>
      <c r="CS185" s="131">
        <f>Juniori!CS52</f>
        <v>0</v>
      </c>
      <c r="CT185" s="131">
        <f>Juniori!CT52</f>
        <v>0</v>
      </c>
      <c r="CU185" s="131">
        <f>Juniori!CU52</f>
        <v>0</v>
      </c>
      <c r="CV185" s="131">
        <f>Juniori!CV52</f>
        <v>0</v>
      </c>
      <c r="CW185" s="131">
        <f>Juniori!CW52</f>
        <v>0</v>
      </c>
      <c r="CX185" s="131">
        <f>Juniori!CX52</f>
        <v>0</v>
      </c>
      <c r="CY185" s="131">
        <f>Juniori!CY52</f>
        <v>0</v>
      </c>
      <c r="CZ185" s="131">
        <f>Juniori!CZ52</f>
        <v>0</v>
      </c>
      <c r="DA185" s="131">
        <f>Juniori!DA52</f>
        <v>0</v>
      </c>
      <c r="DB185" s="131">
        <f>Juniori!DB52</f>
        <v>0</v>
      </c>
      <c r="DC185" s="131">
        <f>Juniori!DC52</f>
        <v>0</v>
      </c>
      <c r="DD185" s="131">
        <f>Juniori!DD52</f>
        <v>0</v>
      </c>
      <c r="DE185" s="131">
        <f>Juniori!DE52</f>
        <v>0</v>
      </c>
      <c r="DF185" s="131">
        <f>Juniori!DF52</f>
        <v>0</v>
      </c>
      <c r="DG185" s="131">
        <f>Juniori!DG52</f>
        <v>0</v>
      </c>
      <c r="DH185" s="131">
        <f>Juniori!DH52</f>
        <v>0</v>
      </c>
      <c r="DI185" s="131">
        <f>Juniori!DI52</f>
        <v>0</v>
      </c>
      <c r="DJ185" s="131">
        <f>Juniori!DJ52</f>
        <v>0</v>
      </c>
      <c r="DK185" s="131">
        <f>Juniori!DK52</f>
        <v>0</v>
      </c>
      <c r="DL185" s="131">
        <f>Juniori!DL52</f>
        <v>0</v>
      </c>
      <c r="DM185" s="131">
        <f>Juniori!DM52</f>
        <v>0</v>
      </c>
      <c r="DN185" s="131">
        <f>Juniori!DN52</f>
        <v>0</v>
      </c>
      <c r="DO185" s="131">
        <f>Juniori!DO52</f>
        <v>0</v>
      </c>
      <c r="DP185" s="131">
        <f>Juniori!DP52</f>
        <v>0</v>
      </c>
      <c r="DQ185" s="131">
        <f>Juniori!DQ52</f>
        <v>0</v>
      </c>
      <c r="DR185" s="131">
        <f>Juniori!DR52</f>
        <v>0</v>
      </c>
      <c r="DS185" s="131">
        <f>Juniori!DS52</f>
        <v>0</v>
      </c>
      <c r="DT185" s="131">
        <f>Juniori!DT52</f>
        <v>0</v>
      </c>
      <c r="DU185" s="131">
        <f>Juniori!DU52</f>
        <v>0</v>
      </c>
      <c r="DV185" s="131">
        <f>Juniori!DV52</f>
        <v>0</v>
      </c>
      <c r="DW185" s="131">
        <f>Juniori!DW52</f>
        <v>0</v>
      </c>
      <c r="DX185" s="131">
        <f>Juniori!DX52</f>
        <v>0</v>
      </c>
      <c r="DY185" s="131">
        <f>Juniori!DY52</f>
        <v>0</v>
      </c>
      <c r="DZ185" s="131">
        <f>Juniori!DZ52</f>
        <v>0</v>
      </c>
      <c r="EA185" s="131">
        <f>Juniori!EA52</f>
        <v>0</v>
      </c>
      <c r="EB185" s="131">
        <f>Juniori!EB52</f>
        <v>0</v>
      </c>
      <c r="EC185" s="131">
        <f>Juniori!EC52</f>
        <v>0</v>
      </c>
      <c r="ED185" s="131">
        <f>Juniori!ED52</f>
        <v>0</v>
      </c>
      <c r="EE185" s="131">
        <f>Juniori!EE52</f>
        <v>0</v>
      </c>
      <c r="EF185" s="131">
        <f>Juniori!EF52</f>
        <v>0</v>
      </c>
      <c r="EG185" s="131">
        <f>Juniori!EG52</f>
        <v>0</v>
      </c>
      <c r="EH185" s="131">
        <f>Juniori!EH52</f>
        <v>0</v>
      </c>
      <c r="EI185" s="131">
        <f>Juniori!EI52</f>
        <v>0</v>
      </c>
      <c r="EJ185" s="131">
        <f>Juniori!EJ52</f>
        <v>0</v>
      </c>
      <c r="EK185" s="131">
        <f>Juniori!EK52</f>
        <v>0</v>
      </c>
      <c r="EL185" s="131">
        <f>Juniori!EL52</f>
        <v>0</v>
      </c>
      <c r="EM185" s="131">
        <f>Juniori!EM52</f>
        <v>0</v>
      </c>
      <c r="EN185" s="131">
        <f>Juniori!EN52</f>
        <v>0</v>
      </c>
      <c r="EO185" s="131">
        <f>Juniori!EO52</f>
        <v>0</v>
      </c>
      <c r="EP185" s="131">
        <f>Juniori!EP52</f>
        <v>0</v>
      </c>
      <c r="EQ185" s="131">
        <f>Juniori!EQ52</f>
        <v>0</v>
      </c>
      <c r="ER185" s="131">
        <f>Juniori!ER52</f>
        <v>0</v>
      </c>
      <c r="ES185" s="131">
        <f>Juniori!ES52</f>
        <v>0</v>
      </c>
      <c r="ET185" s="131">
        <f>Juniori!ET52</f>
        <v>0</v>
      </c>
      <c r="EU185" s="131">
        <f>Juniori!EU52</f>
        <v>0</v>
      </c>
      <c r="EV185" s="131">
        <f>Juniori!EV52</f>
        <v>0</v>
      </c>
      <c r="EW185" s="131">
        <f>Juniori!EW52</f>
        <v>0</v>
      </c>
      <c r="EX185" s="131">
        <f>Juniori!EX52</f>
        <v>0</v>
      </c>
      <c r="EY185" s="131">
        <f>Juniori!EY52</f>
        <v>0</v>
      </c>
      <c r="EZ185" s="131">
        <f>Juniori!EZ52</f>
        <v>0</v>
      </c>
      <c r="FA185" s="131">
        <f>Juniori!FA52</f>
        <v>0</v>
      </c>
      <c r="FB185" s="131">
        <f>Juniori!FB52</f>
        <v>0</v>
      </c>
      <c r="FC185" s="131">
        <f>Juniori!FC52</f>
        <v>0</v>
      </c>
      <c r="FD185" s="131">
        <f>Juniori!FD52</f>
        <v>0</v>
      </c>
      <c r="FE185" s="131">
        <f>Juniori!FE52</f>
        <v>0</v>
      </c>
      <c r="FF185" s="131">
        <f>Juniori!FF52</f>
        <v>0</v>
      </c>
      <c r="FG185" s="131">
        <f>Juniori!FG52</f>
        <v>0</v>
      </c>
      <c r="FH185" s="131">
        <f>Juniori!FH52</f>
        <v>0</v>
      </c>
      <c r="FI185" s="131">
        <f>Juniori!FI52</f>
        <v>0</v>
      </c>
      <c r="FJ185" s="131">
        <f>Juniori!FJ52</f>
        <v>0</v>
      </c>
      <c r="FK185" s="131">
        <f>Juniori!FK52</f>
        <v>0</v>
      </c>
      <c r="FL185" s="131">
        <f>Juniori!FL52</f>
        <v>0</v>
      </c>
      <c r="FM185" s="131">
        <f>Juniori!FM52</f>
        <v>0</v>
      </c>
      <c r="FN185" s="131">
        <f>Juniori!FN52</f>
        <v>0</v>
      </c>
      <c r="FO185" s="131">
        <f>Juniori!FO52</f>
        <v>0</v>
      </c>
      <c r="FP185" s="131">
        <f>Juniori!FP52</f>
        <v>0</v>
      </c>
      <c r="FQ185" s="131">
        <f>Juniori!FQ52</f>
        <v>0</v>
      </c>
      <c r="FR185" s="131">
        <f>Juniori!FR52</f>
        <v>0</v>
      </c>
      <c r="FS185" s="131">
        <f>Juniori!FS52</f>
        <v>0</v>
      </c>
      <c r="FT185" s="131">
        <f>Juniori!FT52</f>
        <v>0</v>
      </c>
      <c r="FU185" s="131">
        <f>Juniori!FU52</f>
        <v>0</v>
      </c>
      <c r="FV185" s="131">
        <f>Juniori!FV52</f>
        <v>0</v>
      </c>
      <c r="FW185" s="131">
        <f>Juniori!FW52</f>
        <v>0</v>
      </c>
      <c r="FX185" s="131">
        <f>Juniori!FX52</f>
        <v>0</v>
      </c>
      <c r="FY185" s="131">
        <f>Juniori!FY52</f>
        <v>0</v>
      </c>
      <c r="FZ185" s="131">
        <f>Juniori!FZ52</f>
        <v>0</v>
      </c>
      <c r="GA185" s="131">
        <f>Juniori!GA52</f>
        <v>0</v>
      </c>
      <c r="GB185" s="131">
        <f>Juniori!GB52</f>
        <v>0</v>
      </c>
      <c r="GC185" s="131">
        <f>Juniori!GC52</f>
        <v>0</v>
      </c>
      <c r="GD185" s="131">
        <f>Juniori!GD52</f>
        <v>0</v>
      </c>
      <c r="GE185" s="131">
        <f>Juniori!GE52</f>
        <v>0</v>
      </c>
      <c r="GF185" s="131">
        <f>Juniori!GF52</f>
        <v>0</v>
      </c>
      <c r="GG185" s="131">
        <f>Juniori!GG52</f>
        <v>0</v>
      </c>
      <c r="GH185" s="131">
        <f>Juniori!GH52</f>
        <v>0</v>
      </c>
      <c r="GI185" s="131">
        <f>Juniori!GI52</f>
        <v>0</v>
      </c>
      <c r="GJ185" s="131">
        <f>Juniori!GJ52</f>
        <v>0</v>
      </c>
      <c r="GK185" s="131">
        <f>Juniori!GK52</f>
        <v>0</v>
      </c>
      <c r="GL185" s="131">
        <f>Juniori!GL52</f>
        <v>0</v>
      </c>
      <c r="GM185" s="131">
        <f>Juniori!GM52</f>
        <v>0</v>
      </c>
      <c r="GN185" s="131">
        <f>Juniori!GN52</f>
        <v>0</v>
      </c>
      <c r="GO185" s="131">
        <f>Juniori!GO52</f>
        <v>0</v>
      </c>
      <c r="GP185" s="131">
        <f>Juniori!GP52</f>
        <v>0</v>
      </c>
      <c r="GQ185" s="131">
        <f>Juniori!GQ52</f>
        <v>0</v>
      </c>
      <c r="GR185" s="131">
        <f>Juniori!GR52</f>
        <v>0</v>
      </c>
      <c r="GS185" s="131">
        <f>Juniori!GS52</f>
        <v>0</v>
      </c>
      <c r="GT185" s="131">
        <f>Juniori!GT52</f>
        <v>0</v>
      </c>
      <c r="GU185" s="131">
        <f>Juniori!GU52</f>
        <v>0</v>
      </c>
      <c r="GV185" s="131">
        <f>Juniori!GV52</f>
        <v>0</v>
      </c>
      <c r="GW185" s="131">
        <f>Juniori!GW52</f>
        <v>0</v>
      </c>
      <c r="GX185" s="131">
        <f>Juniori!GX52</f>
        <v>0</v>
      </c>
      <c r="GY185" s="131">
        <f>Juniori!GY52</f>
        <v>0</v>
      </c>
      <c r="GZ185" s="131">
        <f>Juniori!GZ52</f>
        <v>0</v>
      </c>
      <c r="HA185" s="131">
        <f>Juniori!HA52</f>
        <v>0</v>
      </c>
      <c r="HB185" s="131">
        <f>Juniori!HB52</f>
        <v>0</v>
      </c>
      <c r="HC185" s="131">
        <f>Juniori!HC52</f>
        <v>0</v>
      </c>
      <c r="HD185" s="131">
        <f>Juniori!HD52</f>
        <v>0</v>
      </c>
      <c r="HE185" s="131">
        <f>Juniori!HE52</f>
        <v>0</v>
      </c>
      <c r="HF185" s="131">
        <f>Juniori!HF52</f>
        <v>0</v>
      </c>
      <c r="HG185" s="131">
        <f>Juniori!HG52</f>
        <v>0</v>
      </c>
      <c r="HH185" s="131">
        <f>Juniori!HH52</f>
        <v>0</v>
      </c>
      <c r="HI185" s="131">
        <f>Juniori!HI52</f>
        <v>0</v>
      </c>
      <c r="HJ185" s="131">
        <f>Juniori!HJ52</f>
        <v>0</v>
      </c>
      <c r="HK185" s="131">
        <f>Juniori!HK52</f>
        <v>0</v>
      </c>
      <c r="HL185" s="131">
        <f>Juniori!HL52</f>
        <v>0</v>
      </c>
      <c r="HM185" s="131">
        <f>Juniori!HM52</f>
        <v>0</v>
      </c>
      <c r="HN185" s="131">
        <f>Juniori!HN52</f>
        <v>0</v>
      </c>
      <c r="HO185" s="131">
        <f>Juniori!HO52</f>
        <v>0</v>
      </c>
      <c r="HP185" s="131">
        <f>Juniori!HP52</f>
        <v>0</v>
      </c>
      <c r="HQ185" s="131">
        <f>Juniori!HQ52</f>
        <v>0</v>
      </c>
      <c r="HR185" s="131">
        <f>Juniori!HR52</f>
        <v>0</v>
      </c>
      <c r="HS185" s="131">
        <f>Juniori!HS52</f>
        <v>0</v>
      </c>
      <c r="HT185" s="131">
        <f>Juniori!HT52</f>
        <v>0</v>
      </c>
      <c r="HU185" s="131">
        <f>Juniori!HU52</f>
        <v>0</v>
      </c>
      <c r="HV185" s="131">
        <f>Juniori!HV52</f>
        <v>0</v>
      </c>
      <c r="HW185" s="131">
        <f>Juniori!HW52</f>
        <v>0</v>
      </c>
      <c r="HX185" s="131">
        <f>Juniori!HX52</f>
        <v>0</v>
      </c>
      <c r="HY185" s="131">
        <f>Juniori!HY52</f>
        <v>0</v>
      </c>
      <c r="HZ185" s="131">
        <f>Juniori!HZ52</f>
        <v>0</v>
      </c>
      <c r="IA185" s="131">
        <f>Juniori!IA52</f>
        <v>0</v>
      </c>
      <c r="IB185" s="131">
        <f>Juniori!IB52</f>
        <v>0</v>
      </c>
      <c r="IC185" s="131">
        <f>Juniori!IC52</f>
        <v>0</v>
      </c>
      <c r="ID185" s="131">
        <f>Juniori!ID52</f>
        <v>0</v>
      </c>
      <c r="IE185" s="131">
        <f>Juniori!IE52</f>
        <v>0</v>
      </c>
      <c r="IF185" s="131">
        <f>Juniori!IF52</f>
        <v>0</v>
      </c>
      <c r="IG185" s="131">
        <f>Juniori!IG52</f>
        <v>0</v>
      </c>
      <c r="IH185" s="131">
        <f>Juniori!IH52</f>
        <v>0</v>
      </c>
      <c r="II185" s="131">
        <f>Juniori!II52</f>
        <v>0</v>
      </c>
      <c r="IJ185" s="131">
        <f>Juniori!IJ52</f>
        <v>0</v>
      </c>
      <c r="IK185" s="131">
        <f>Juniori!IK52</f>
        <v>0</v>
      </c>
      <c r="IL185" s="131">
        <f>Juniori!IL52</f>
        <v>0</v>
      </c>
      <c r="IM185" s="131">
        <f>Juniori!IM52</f>
        <v>0</v>
      </c>
      <c r="IN185" s="131">
        <f>Juniori!IN52</f>
        <v>0</v>
      </c>
      <c r="IO185" s="131">
        <f>Juniori!IO52</f>
        <v>0</v>
      </c>
      <c r="IP185" s="131">
        <f>Juniori!IP52</f>
        <v>0</v>
      </c>
      <c r="IQ185" s="131">
        <f>Juniori!IQ52</f>
        <v>0</v>
      </c>
      <c r="IR185" s="131">
        <f>Juniori!IR52</f>
        <v>0</v>
      </c>
      <c r="IS185" s="131">
        <f>Juniori!IS52</f>
        <v>0</v>
      </c>
      <c r="IT185" s="131">
        <f>Juniori!IT52</f>
        <v>0</v>
      </c>
      <c r="IU185" s="131">
        <f>Juniori!IU52</f>
        <v>0</v>
      </c>
      <c r="IV185" s="131">
        <f>Juniori!IV52</f>
        <v>0</v>
      </c>
      <c r="IW185" s="131">
        <f>Juniori!IW52</f>
        <v>0</v>
      </c>
      <c r="IX185" s="131">
        <f>Juniori!IX52</f>
        <v>0</v>
      </c>
      <c r="IY185" s="131">
        <f>Juniori!IY52</f>
        <v>0</v>
      </c>
      <c r="IZ185" s="131">
        <f>Juniori!IZ52</f>
        <v>0</v>
      </c>
      <c r="JA185" s="131">
        <f>Juniori!JA52</f>
        <v>0</v>
      </c>
      <c r="JB185" s="131">
        <f>Juniori!JB52</f>
        <v>0</v>
      </c>
      <c r="JC185" s="131">
        <f>Juniori!JC52</f>
        <v>0</v>
      </c>
      <c r="JD185" s="131">
        <f>Juniori!JD52</f>
        <v>0</v>
      </c>
      <c r="JE185" s="131">
        <f>Juniori!JE52</f>
        <v>0</v>
      </c>
      <c r="JF185" s="131">
        <f>Juniori!JF52</f>
        <v>0</v>
      </c>
      <c r="JG185" s="131">
        <f>Juniori!JG52</f>
        <v>0</v>
      </c>
      <c r="JH185" s="131">
        <f>Juniori!JH52</f>
        <v>0</v>
      </c>
      <c r="JI185" s="131">
        <f>Juniori!JI52</f>
        <v>0</v>
      </c>
      <c r="JJ185" s="131">
        <f>Juniori!JJ52</f>
        <v>0</v>
      </c>
      <c r="JK185" s="131">
        <f>Juniori!JK52</f>
        <v>0</v>
      </c>
      <c r="JL185" s="131">
        <f>Juniori!JL52</f>
        <v>0</v>
      </c>
      <c r="JM185" s="131">
        <f>Juniori!JM52</f>
        <v>0</v>
      </c>
      <c r="JN185" s="131">
        <f>Juniori!JN52</f>
        <v>0</v>
      </c>
      <c r="JO185" s="131">
        <f>Juniori!JO52</f>
        <v>0</v>
      </c>
      <c r="JP185" s="131">
        <f>Juniori!JP52</f>
        <v>0</v>
      </c>
      <c r="JQ185" s="131">
        <f>Juniori!JQ52</f>
        <v>0</v>
      </c>
      <c r="JR185" s="131">
        <f>Juniori!JR52</f>
        <v>0</v>
      </c>
      <c r="JS185" s="131">
        <f>Juniori!JS52</f>
        <v>0</v>
      </c>
      <c r="JT185" s="131">
        <f>Juniori!JT52</f>
        <v>0</v>
      </c>
      <c r="JU185" s="131">
        <f>Juniori!JU52</f>
        <v>0</v>
      </c>
      <c r="JV185" s="131">
        <f>Juniori!JV52</f>
        <v>0</v>
      </c>
      <c r="JW185" s="131">
        <f>Juniori!JW52</f>
        <v>0</v>
      </c>
      <c r="JX185" s="131">
        <f>Juniori!JX52</f>
        <v>0</v>
      </c>
      <c r="JY185" s="131">
        <f>Juniori!JY52</f>
        <v>0</v>
      </c>
      <c r="JZ185" s="131">
        <f>Juniori!JZ52</f>
        <v>0</v>
      </c>
      <c r="KA185" s="131">
        <f>Juniori!KA52</f>
        <v>0</v>
      </c>
      <c r="KB185" s="131">
        <f>Juniori!KB52</f>
        <v>0</v>
      </c>
      <c r="KC185" s="131">
        <f>Juniori!KC52</f>
        <v>0</v>
      </c>
      <c r="KD185" s="131">
        <f>Juniori!KD52</f>
        <v>0</v>
      </c>
      <c r="KE185" s="131">
        <f>Juniori!KE52</f>
        <v>0</v>
      </c>
      <c r="KF185" s="131">
        <f>Juniori!KF52</f>
        <v>0</v>
      </c>
      <c r="KG185" s="131">
        <f>Juniori!KG52</f>
        <v>0</v>
      </c>
      <c r="KH185" s="131">
        <f>Juniori!KH52</f>
        <v>0</v>
      </c>
      <c r="KI185" s="131">
        <f>Juniori!KI52</f>
        <v>0</v>
      </c>
      <c r="KJ185" s="131">
        <f>Juniori!KJ52</f>
        <v>0</v>
      </c>
      <c r="KK185" s="131">
        <f>Juniori!KK52</f>
        <v>0</v>
      </c>
      <c r="KL185" s="131">
        <f>Juniori!KL52</f>
        <v>0</v>
      </c>
      <c r="KM185" s="131">
        <f>Juniori!KM52</f>
        <v>0</v>
      </c>
      <c r="KN185" s="131">
        <f>Juniori!KN52</f>
        <v>0</v>
      </c>
      <c r="KO185" s="131">
        <f>Juniori!KO52</f>
        <v>0</v>
      </c>
      <c r="KP185" s="131">
        <f>Juniori!KP52</f>
        <v>0</v>
      </c>
      <c r="KQ185" s="131">
        <f>Juniori!KQ52</f>
        <v>0</v>
      </c>
      <c r="KR185" s="131">
        <f>Juniori!KR52</f>
        <v>0</v>
      </c>
      <c r="KS185" s="131">
        <f>Juniori!KS52</f>
        <v>0</v>
      </c>
      <c r="KT185" s="131">
        <f>Juniori!KT52</f>
        <v>0</v>
      </c>
      <c r="KU185" s="131">
        <f>Juniori!KU52</f>
        <v>0</v>
      </c>
      <c r="KV185" s="131">
        <f>Juniori!KV52</f>
        <v>0</v>
      </c>
      <c r="KW185" s="131">
        <f>Juniori!KW52</f>
        <v>0</v>
      </c>
      <c r="KX185" s="131">
        <f>Juniori!KX52</f>
        <v>0</v>
      </c>
      <c r="KY185" s="131">
        <f>Juniori!KY52</f>
        <v>0</v>
      </c>
      <c r="KZ185" s="131">
        <f>Juniori!KZ52</f>
        <v>0</v>
      </c>
      <c r="LA185" s="131">
        <f>Juniori!LA52</f>
        <v>0</v>
      </c>
      <c r="LB185" s="131">
        <f>Juniori!LB52</f>
        <v>0</v>
      </c>
      <c r="LC185" s="131">
        <f>Juniori!LC52</f>
        <v>0</v>
      </c>
      <c r="LD185" s="131">
        <f>Juniori!LD52</f>
        <v>0</v>
      </c>
      <c r="LE185" s="131">
        <f>Juniori!LE52</f>
        <v>0</v>
      </c>
      <c r="LF185" s="131">
        <f>Juniori!LF52</f>
        <v>0</v>
      </c>
      <c r="LG185" s="131">
        <f>Juniori!LG52</f>
        <v>0</v>
      </c>
      <c r="LH185" s="131">
        <f>Juniori!LH52</f>
        <v>0</v>
      </c>
      <c r="LI185" s="131">
        <f>Juniori!LI52</f>
        <v>0</v>
      </c>
      <c r="LJ185" s="131">
        <f>Juniori!LJ52</f>
        <v>0</v>
      </c>
      <c r="LK185" s="131">
        <f>Juniori!LK52</f>
        <v>0</v>
      </c>
      <c r="LL185" s="131">
        <f>Juniori!LL52</f>
        <v>0</v>
      </c>
      <c r="LM185" s="131">
        <f>Juniori!LM52</f>
        <v>0</v>
      </c>
      <c r="LN185" s="131">
        <f>Juniori!LN52</f>
        <v>0</v>
      </c>
      <c r="LO185" s="131">
        <f>Juniori!LO52</f>
        <v>0</v>
      </c>
      <c r="LP185" s="131">
        <f>Juniori!LP52</f>
        <v>0</v>
      </c>
      <c r="LQ185" s="131">
        <f>Juniori!LQ52</f>
        <v>0</v>
      </c>
      <c r="LR185" s="131">
        <f>Juniori!LR52</f>
        <v>0</v>
      </c>
      <c r="LS185" s="131">
        <f>Juniori!LS52</f>
        <v>0</v>
      </c>
      <c r="LT185" s="131">
        <f>Juniori!LT52</f>
        <v>0</v>
      </c>
      <c r="LU185" s="131">
        <f>Juniori!LU52</f>
        <v>0</v>
      </c>
      <c r="LV185" s="131">
        <f>Juniori!LV52</f>
        <v>0</v>
      </c>
      <c r="LW185" s="131">
        <f>Juniori!LW52</f>
        <v>0</v>
      </c>
      <c r="LX185" s="131">
        <f>Juniori!LX52</f>
        <v>0</v>
      </c>
      <c r="LY185" s="131">
        <f>Juniori!LY52</f>
        <v>0</v>
      </c>
      <c r="LZ185" s="131">
        <f>Juniori!LZ52</f>
        <v>0</v>
      </c>
      <c r="MA185" s="131">
        <f>Juniori!MA52</f>
        <v>0</v>
      </c>
      <c r="MB185" s="131">
        <f>Juniori!MB52</f>
        <v>0</v>
      </c>
      <c r="MC185" s="131">
        <f>Juniori!MC52</f>
        <v>0</v>
      </c>
      <c r="MD185" s="131">
        <f>Juniori!MD52</f>
        <v>0</v>
      </c>
      <c r="ME185" s="131">
        <f>Juniori!ME52</f>
        <v>0</v>
      </c>
    </row>
    <row r="186" spans="1:343" s="1" customFormat="1" ht="18" customHeight="1" x14ac:dyDescent="0.2">
      <c r="A186" s="12">
        <v>142</v>
      </c>
      <c r="B186" s="11" t="s">
        <v>327</v>
      </c>
      <c r="C186" s="1">
        <v>11408</v>
      </c>
      <c r="D186" s="1">
        <v>2013</v>
      </c>
      <c r="E186" s="4" t="s">
        <v>326</v>
      </c>
      <c r="F186" s="1">
        <v>8329</v>
      </c>
      <c r="G186" s="9" t="s">
        <v>220</v>
      </c>
      <c r="H186" s="4" t="s">
        <v>325</v>
      </c>
      <c r="I186" s="1">
        <f t="shared" si="11"/>
        <v>0</v>
      </c>
      <c r="J186" s="12">
        <f>Tabuľka3[[#This Row],[Stĺpec9]]</f>
        <v>0</v>
      </c>
      <c r="K186" s="131">
        <f>Juniori!K53</f>
        <v>0</v>
      </c>
      <c r="L186" s="131">
        <f>Juniori!L53</f>
        <v>0</v>
      </c>
      <c r="M186" s="131">
        <f>Juniori!M53</f>
        <v>0</v>
      </c>
      <c r="N186" s="131">
        <f>Juniori!N53</f>
        <v>0</v>
      </c>
      <c r="O186" s="131">
        <f>Juniori!O53</f>
        <v>0</v>
      </c>
      <c r="P186" s="131">
        <f>Juniori!P53</f>
        <v>0</v>
      </c>
      <c r="Q186" s="131">
        <f>Juniori!Q53</f>
        <v>0</v>
      </c>
      <c r="R186" s="131">
        <f>Juniori!R53</f>
        <v>0</v>
      </c>
      <c r="S186" s="131">
        <f>Juniori!S53</f>
        <v>0</v>
      </c>
      <c r="T186" s="131">
        <f>Juniori!T53</f>
        <v>0</v>
      </c>
      <c r="U186" s="131">
        <f>Juniori!U53</f>
        <v>0</v>
      </c>
      <c r="V186" s="131">
        <f>Juniori!V53</f>
        <v>0</v>
      </c>
      <c r="W186" s="131">
        <f>Juniori!W53</f>
        <v>0</v>
      </c>
      <c r="X186" s="131">
        <f>Juniori!X53</f>
        <v>0</v>
      </c>
      <c r="Y186" s="131">
        <f>Juniori!Y53</f>
        <v>0</v>
      </c>
      <c r="Z186" s="131">
        <f>Juniori!Z53</f>
        <v>0</v>
      </c>
      <c r="AA186" s="131">
        <f>Juniori!AA53</f>
        <v>0</v>
      </c>
      <c r="AB186" s="131">
        <f>Juniori!AB53</f>
        <v>0</v>
      </c>
      <c r="AC186" s="131">
        <f>Juniori!AC53</f>
        <v>0</v>
      </c>
      <c r="AD186" s="131">
        <f>Juniori!AD53</f>
        <v>0</v>
      </c>
      <c r="AE186" s="131">
        <f>Juniori!AE53</f>
        <v>0</v>
      </c>
      <c r="AF186" s="131">
        <f>Juniori!AF53</f>
        <v>0</v>
      </c>
      <c r="AG186" s="131">
        <f>Juniori!AG53</f>
        <v>0</v>
      </c>
      <c r="AH186" s="131">
        <f>Juniori!AH53</f>
        <v>0</v>
      </c>
      <c r="AI186" s="131">
        <f>Juniori!AI53</f>
        <v>0</v>
      </c>
      <c r="AJ186" s="131">
        <f>Juniori!AJ53</f>
        <v>0</v>
      </c>
      <c r="AK186" s="131">
        <f>Juniori!AK53</f>
        <v>0</v>
      </c>
      <c r="AL186" s="131">
        <f>Juniori!AL53</f>
        <v>0</v>
      </c>
      <c r="AM186" s="131">
        <f>Juniori!AM53</f>
        <v>0</v>
      </c>
      <c r="AN186" s="131">
        <f>Juniori!AN53</f>
        <v>0</v>
      </c>
      <c r="AO186" s="131" t="str">
        <f>Juniori!AO53</f>
        <v>x</v>
      </c>
      <c r="AP186" s="131" t="str">
        <f>Juniori!AP53</f>
        <v>x</v>
      </c>
      <c r="AQ186" s="131">
        <f>Juniori!AQ53</f>
        <v>0</v>
      </c>
      <c r="AR186" s="131">
        <f>Juniori!AR53</f>
        <v>0</v>
      </c>
      <c r="AS186" s="131">
        <f>Juniori!AS53</f>
        <v>0</v>
      </c>
      <c r="AT186" s="131">
        <f>Juniori!AT53</f>
        <v>0</v>
      </c>
      <c r="AU186" s="131">
        <f>Juniori!AU53</f>
        <v>0</v>
      </c>
      <c r="AV186" s="131">
        <f>Juniori!AV53</f>
        <v>0</v>
      </c>
      <c r="AW186" s="131">
        <f>Juniori!AW53</f>
        <v>0</v>
      </c>
      <c r="AX186" s="131">
        <f>Juniori!AX53</f>
        <v>0</v>
      </c>
      <c r="AY186" s="131">
        <f>Juniori!AY53</f>
        <v>0</v>
      </c>
      <c r="AZ186" s="131">
        <f>Juniori!AZ53</f>
        <v>0</v>
      </c>
      <c r="BA186" s="131">
        <f>Juniori!BA53</f>
        <v>0</v>
      </c>
      <c r="BB186" s="131">
        <f>Juniori!BB53</f>
        <v>0</v>
      </c>
      <c r="BC186" s="131">
        <f>Juniori!BC53</f>
        <v>0</v>
      </c>
      <c r="BD186" s="131">
        <f>Juniori!BD53</f>
        <v>0</v>
      </c>
      <c r="BE186" s="131">
        <f>Juniori!BE53</f>
        <v>0</v>
      </c>
      <c r="BF186" s="131">
        <f>Juniori!BF53</f>
        <v>0</v>
      </c>
      <c r="BG186" s="131">
        <f>Juniori!BG53</f>
        <v>0</v>
      </c>
      <c r="BH186" s="131">
        <f>Juniori!BH53</f>
        <v>0</v>
      </c>
      <c r="BI186" s="131">
        <f>Juniori!BI53</f>
        <v>0</v>
      </c>
      <c r="BJ186" s="131">
        <f>Juniori!BJ53</f>
        <v>0</v>
      </c>
      <c r="BK186" s="131">
        <f>Juniori!BK53</f>
        <v>0</v>
      </c>
      <c r="BL186" s="131">
        <f>Juniori!BL53</f>
        <v>0</v>
      </c>
      <c r="BM186" s="131">
        <f>Juniori!BM53</f>
        <v>0</v>
      </c>
      <c r="BN186" s="131">
        <f>Juniori!BN53</f>
        <v>0</v>
      </c>
      <c r="BO186" s="131">
        <f>Juniori!BO53</f>
        <v>0</v>
      </c>
      <c r="BP186" s="131">
        <f>Juniori!BP53</f>
        <v>0</v>
      </c>
      <c r="BQ186" s="131">
        <f>Juniori!BQ53</f>
        <v>0</v>
      </c>
      <c r="BR186" s="131">
        <f>Juniori!BR53</f>
        <v>0</v>
      </c>
      <c r="BS186" s="131">
        <f>Juniori!BS53</f>
        <v>0</v>
      </c>
      <c r="BT186" s="131">
        <f>Juniori!BT53</f>
        <v>0</v>
      </c>
      <c r="BU186" s="131">
        <f>Juniori!BU53</f>
        <v>0</v>
      </c>
      <c r="BV186" s="131">
        <f>Juniori!BV53</f>
        <v>0</v>
      </c>
      <c r="BW186" s="131">
        <f>Juniori!BW53</f>
        <v>0</v>
      </c>
      <c r="BX186" s="131">
        <f>Juniori!BX53</f>
        <v>0</v>
      </c>
      <c r="BY186" s="131">
        <f>Juniori!BY53</f>
        <v>0</v>
      </c>
      <c r="BZ186" s="131">
        <f>Juniori!BZ53</f>
        <v>0</v>
      </c>
      <c r="CA186" s="131">
        <f>Juniori!CA53</f>
        <v>0</v>
      </c>
      <c r="CB186" s="131">
        <f>Juniori!CB53</f>
        <v>0</v>
      </c>
      <c r="CC186" s="131">
        <f>Juniori!CC53</f>
        <v>0</v>
      </c>
      <c r="CD186" s="131">
        <f>Juniori!CD53</f>
        <v>0</v>
      </c>
      <c r="CE186" s="131">
        <f>Juniori!CE53</f>
        <v>0</v>
      </c>
      <c r="CF186" s="131">
        <f>Juniori!CF53</f>
        <v>0</v>
      </c>
      <c r="CG186" s="131">
        <f>Juniori!CG53</f>
        <v>0</v>
      </c>
      <c r="CH186" s="131">
        <f>Juniori!CH53</f>
        <v>0</v>
      </c>
      <c r="CI186" s="131">
        <f>Juniori!CI53</f>
        <v>0</v>
      </c>
      <c r="CJ186" s="131">
        <f>Juniori!CJ53</f>
        <v>0</v>
      </c>
      <c r="CK186" s="131">
        <f>Juniori!CK53</f>
        <v>0</v>
      </c>
      <c r="CL186" s="131">
        <f>Juniori!CL53</f>
        <v>0</v>
      </c>
      <c r="CM186" s="131">
        <f>Juniori!CM53</f>
        <v>0</v>
      </c>
      <c r="CN186" s="131">
        <f>Juniori!CN53</f>
        <v>0</v>
      </c>
      <c r="CO186" s="131">
        <f>Juniori!CO53</f>
        <v>0</v>
      </c>
      <c r="CP186" s="131">
        <f>Juniori!CP53</f>
        <v>0</v>
      </c>
      <c r="CQ186" s="131">
        <f>Juniori!CQ53</f>
        <v>0</v>
      </c>
      <c r="CR186" s="131">
        <f>Juniori!CR53</f>
        <v>0</v>
      </c>
      <c r="CS186" s="131">
        <f>Juniori!CS53</f>
        <v>0</v>
      </c>
      <c r="CT186" s="131">
        <f>Juniori!CT53</f>
        <v>0</v>
      </c>
      <c r="CU186" s="131">
        <f>Juniori!CU53</f>
        <v>0</v>
      </c>
      <c r="CV186" s="131">
        <f>Juniori!CV53</f>
        <v>0</v>
      </c>
      <c r="CW186" s="131">
        <f>Juniori!CW53</f>
        <v>0</v>
      </c>
      <c r="CX186" s="131">
        <f>Juniori!CX53</f>
        <v>0</v>
      </c>
      <c r="CY186" s="131">
        <f>Juniori!CY53</f>
        <v>0</v>
      </c>
      <c r="CZ186" s="131">
        <f>Juniori!CZ53</f>
        <v>0</v>
      </c>
      <c r="DA186" s="131">
        <f>Juniori!DA53</f>
        <v>0</v>
      </c>
      <c r="DB186" s="131">
        <f>Juniori!DB53</f>
        <v>0</v>
      </c>
      <c r="DC186" s="131">
        <f>Juniori!DC53</f>
        <v>0</v>
      </c>
      <c r="DD186" s="131">
        <f>Juniori!DD53</f>
        <v>0</v>
      </c>
      <c r="DE186" s="131">
        <f>Juniori!DE53</f>
        <v>0</v>
      </c>
      <c r="DF186" s="131">
        <f>Juniori!DF53</f>
        <v>0</v>
      </c>
      <c r="DG186" s="131">
        <f>Juniori!DG53</f>
        <v>0</v>
      </c>
      <c r="DH186" s="131">
        <f>Juniori!DH53</f>
        <v>0</v>
      </c>
      <c r="DI186" s="131">
        <f>Juniori!DI53</f>
        <v>0</v>
      </c>
      <c r="DJ186" s="131">
        <f>Juniori!DJ53</f>
        <v>0</v>
      </c>
      <c r="DK186" s="131">
        <f>Juniori!DK53</f>
        <v>0</v>
      </c>
      <c r="DL186" s="131">
        <f>Juniori!DL53</f>
        <v>0</v>
      </c>
      <c r="DM186" s="131">
        <f>Juniori!DM53</f>
        <v>0</v>
      </c>
      <c r="DN186" s="131">
        <f>Juniori!DN53</f>
        <v>0</v>
      </c>
      <c r="DO186" s="131">
        <f>Juniori!DO53</f>
        <v>0</v>
      </c>
      <c r="DP186" s="131">
        <f>Juniori!DP53</f>
        <v>0</v>
      </c>
      <c r="DQ186" s="131">
        <f>Juniori!DQ53</f>
        <v>0</v>
      </c>
      <c r="DR186" s="131">
        <f>Juniori!DR53</f>
        <v>0</v>
      </c>
      <c r="DS186" s="131">
        <f>Juniori!DS53</f>
        <v>0</v>
      </c>
      <c r="DT186" s="131">
        <f>Juniori!DT53</f>
        <v>0</v>
      </c>
      <c r="DU186" s="131">
        <f>Juniori!DU53</f>
        <v>0</v>
      </c>
      <c r="DV186" s="131">
        <f>Juniori!DV53</f>
        <v>0</v>
      </c>
      <c r="DW186" s="131">
        <f>Juniori!DW53</f>
        <v>0</v>
      </c>
      <c r="DX186" s="131">
        <f>Juniori!DX53</f>
        <v>0</v>
      </c>
      <c r="DY186" s="131">
        <f>Juniori!DY53</f>
        <v>0</v>
      </c>
      <c r="DZ186" s="131">
        <f>Juniori!DZ53</f>
        <v>0</v>
      </c>
      <c r="EA186" s="131">
        <f>Juniori!EA53</f>
        <v>0</v>
      </c>
      <c r="EB186" s="131">
        <f>Juniori!EB53</f>
        <v>0</v>
      </c>
      <c r="EC186" s="131">
        <f>Juniori!EC53</f>
        <v>0</v>
      </c>
      <c r="ED186" s="131">
        <f>Juniori!ED53</f>
        <v>0</v>
      </c>
      <c r="EE186" s="131">
        <f>Juniori!EE53</f>
        <v>0</v>
      </c>
      <c r="EF186" s="131">
        <f>Juniori!EF53</f>
        <v>0</v>
      </c>
      <c r="EG186" s="131">
        <f>Juniori!EG53</f>
        <v>0</v>
      </c>
      <c r="EH186" s="131">
        <f>Juniori!EH53</f>
        <v>0</v>
      </c>
      <c r="EI186" s="131">
        <f>Juniori!EI53</f>
        <v>0</v>
      </c>
      <c r="EJ186" s="131">
        <f>Juniori!EJ53</f>
        <v>0</v>
      </c>
      <c r="EK186" s="131">
        <f>Juniori!EK53</f>
        <v>0</v>
      </c>
      <c r="EL186" s="131">
        <f>Juniori!EL53</f>
        <v>0</v>
      </c>
      <c r="EM186" s="131">
        <f>Juniori!EM53</f>
        <v>0</v>
      </c>
      <c r="EN186" s="131">
        <f>Juniori!EN53</f>
        <v>0</v>
      </c>
      <c r="EO186" s="131">
        <f>Juniori!EO53</f>
        <v>0</v>
      </c>
      <c r="EP186" s="131">
        <f>Juniori!EP53</f>
        <v>0</v>
      </c>
      <c r="EQ186" s="131">
        <f>Juniori!EQ53</f>
        <v>0</v>
      </c>
      <c r="ER186" s="131">
        <f>Juniori!ER53</f>
        <v>0</v>
      </c>
      <c r="ES186" s="131">
        <f>Juniori!ES53</f>
        <v>0</v>
      </c>
      <c r="ET186" s="131">
        <f>Juniori!ET53</f>
        <v>0</v>
      </c>
      <c r="EU186" s="131">
        <f>Juniori!EU53</f>
        <v>0</v>
      </c>
      <c r="EV186" s="131">
        <f>Juniori!EV53</f>
        <v>0</v>
      </c>
      <c r="EW186" s="131">
        <f>Juniori!EW53</f>
        <v>0</v>
      </c>
      <c r="EX186" s="131">
        <f>Juniori!EX53</f>
        <v>0</v>
      </c>
      <c r="EY186" s="131">
        <f>Juniori!EY53</f>
        <v>0</v>
      </c>
      <c r="EZ186" s="131">
        <f>Juniori!EZ53</f>
        <v>0</v>
      </c>
      <c r="FA186" s="131">
        <f>Juniori!FA53</f>
        <v>0</v>
      </c>
      <c r="FB186" s="131">
        <f>Juniori!FB53</f>
        <v>0</v>
      </c>
      <c r="FC186" s="131">
        <f>Juniori!FC53</f>
        <v>0</v>
      </c>
      <c r="FD186" s="131">
        <f>Juniori!FD53</f>
        <v>0</v>
      </c>
      <c r="FE186" s="131">
        <f>Juniori!FE53</f>
        <v>0</v>
      </c>
      <c r="FF186" s="131">
        <f>Juniori!FF53</f>
        <v>0</v>
      </c>
      <c r="FG186" s="131">
        <f>Juniori!FG53</f>
        <v>0</v>
      </c>
      <c r="FH186" s="131">
        <f>Juniori!FH53</f>
        <v>0</v>
      </c>
      <c r="FI186" s="131">
        <f>Juniori!FI53</f>
        <v>0</v>
      </c>
      <c r="FJ186" s="131">
        <f>Juniori!FJ53</f>
        <v>0</v>
      </c>
      <c r="FK186" s="131">
        <f>Juniori!FK53</f>
        <v>0</v>
      </c>
      <c r="FL186" s="131">
        <f>Juniori!FL53</f>
        <v>0</v>
      </c>
      <c r="FM186" s="131">
        <f>Juniori!FM53</f>
        <v>0</v>
      </c>
      <c r="FN186" s="131">
        <f>Juniori!FN53</f>
        <v>0</v>
      </c>
      <c r="FO186" s="131">
        <f>Juniori!FO53</f>
        <v>0</v>
      </c>
      <c r="FP186" s="131">
        <f>Juniori!FP53</f>
        <v>0</v>
      </c>
      <c r="FQ186" s="131">
        <f>Juniori!FQ53</f>
        <v>0</v>
      </c>
      <c r="FR186" s="131">
        <f>Juniori!FR53</f>
        <v>0</v>
      </c>
      <c r="FS186" s="131">
        <f>Juniori!FS53</f>
        <v>0</v>
      </c>
      <c r="FT186" s="131">
        <f>Juniori!FT53</f>
        <v>0</v>
      </c>
      <c r="FU186" s="131">
        <f>Juniori!FU53</f>
        <v>0</v>
      </c>
      <c r="FV186" s="131">
        <f>Juniori!FV53</f>
        <v>0</v>
      </c>
      <c r="FW186" s="131">
        <f>Juniori!FW53</f>
        <v>0</v>
      </c>
      <c r="FX186" s="131">
        <f>Juniori!FX53</f>
        <v>0</v>
      </c>
      <c r="FY186" s="131">
        <f>Juniori!FY53</f>
        <v>0</v>
      </c>
      <c r="FZ186" s="131">
        <f>Juniori!FZ53</f>
        <v>0</v>
      </c>
      <c r="GA186" s="131">
        <f>Juniori!GA53</f>
        <v>0</v>
      </c>
      <c r="GB186" s="131">
        <f>Juniori!GB53</f>
        <v>0</v>
      </c>
      <c r="GC186" s="131">
        <f>Juniori!GC53</f>
        <v>0</v>
      </c>
      <c r="GD186" s="131">
        <f>Juniori!GD53</f>
        <v>0</v>
      </c>
      <c r="GE186" s="131">
        <f>Juniori!GE53</f>
        <v>0</v>
      </c>
      <c r="GF186" s="131">
        <f>Juniori!GF53</f>
        <v>0</v>
      </c>
      <c r="GG186" s="131">
        <f>Juniori!GG53</f>
        <v>0</v>
      </c>
      <c r="GH186" s="131">
        <f>Juniori!GH53</f>
        <v>0</v>
      </c>
      <c r="GI186" s="131">
        <f>Juniori!GI53</f>
        <v>0</v>
      </c>
      <c r="GJ186" s="131">
        <f>Juniori!GJ53</f>
        <v>0</v>
      </c>
      <c r="GK186" s="131">
        <f>Juniori!GK53</f>
        <v>0</v>
      </c>
      <c r="GL186" s="131">
        <f>Juniori!GL53</f>
        <v>0</v>
      </c>
      <c r="GM186" s="131">
        <f>Juniori!GM53</f>
        <v>0</v>
      </c>
      <c r="GN186" s="131">
        <f>Juniori!GN53</f>
        <v>0</v>
      </c>
      <c r="GO186" s="131">
        <f>Juniori!GO53</f>
        <v>0</v>
      </c>
      <c r="GP186" s="131">
        <f>Juniori!GP53</f>
        <v>0</v>
      </c>
      <c r="GQ186" s="131">
        <f>Juniori!GQ53</f>
        <v>0</v>
      </c>
      <c r="GR186" s="131">
        <f>Juniori!GR53</f>
        <v>0</v>
      </c>
      <c r="GS186" s="131">
        <f>Juniori!GS53</f>
        <v>0</v>
      </c>
      <c r="GT186" s="131">
        <f>Juniori!GT53</f>
        <v>0</v>
      </c>
      <c r="GU186" s="131">
        <f>Juniori!GU53</f>
        <v>0</v>
      </c>
      <c r="GV186" s="131">
        <f>Juniori!GV53</f>
        <v>0</v>
      </c>
      <c r="GW186" s="131">
        <f>Juniori!GW53</f>
        <v>0</v>
      </c>
      <c r="GX186" s="131">
        <f>Juniori!GX53</f>
        <v>0</v>
      </c>
      <c r="GY186" s="131">
        <f>Juniori!GY53</f>
        <v>0</v>
      </c>
      <c r="GZ186" s="131">
        <f>Juniori!GZ53</f>
        <v>0</v>
      </c>
      <c r="HA186" s="131">
        <f>Juniori!HA53</f>
        <v>0</v>
      </c>
      <c r="HB186" s="131">
        <f>Juniori!HB53</f>
        <v>0</v>
      </c>
      <c r="HC186" s="131">
        <f>Juniori!HC53</f>
        <v>0</v>
      </c>
      <c r="HD186" s="131">
        <f>Juniori!HD53</f>
        <v>0</v>
      </c>
      <c r="HE186" s="131">
        <f>Juniori!HE53</f>
        <v>0</v>
      </c>
      <c r="HF186" s="131">
        <f>Juniori!HF53</f>
        <v>0</v>
      </c>
      <c r="HG186" s="131">
        <f>Juniori!HG53</f>
        <v>0</v>
      </c>
      <c r="HH186" s="131">
        <f>Juniori!HH53</f>
        <v>0</v>
      </c>
      <c r="HI186" s="131">
        <f>Juniori!HI53</f>
        <v>0</v>
      </c>
      <c r="HJ186" s="131">
        <f>Juniori!HJ53</f>
        <v>0</v>
      </c>
      <c r="HK186" s="131">
        <f>Juniori!HK53</f>
        <v>0</v>
      </c>
      <c r="HL186" s="131">
        <f>Juniori!HL53</f>
        <v>0</v>
      </c>
      <c r="HM186" s="131">
        <f>Juniori!HM53</f>
        <v>0</v>
      </c>
      <c r="HN186" s="131">
        <f>Juniori!HN53</f>
        <v>0</v>
      </c>
      <c r="HO186" s="131">
        <f>Juniori!HO53</f>
        <v>0</v>
      </c>
      <c r="HP186" s="131">
        <f>Juniori!HP53</f>
        <v>0</v>
      </c>
      <c r="HQ186" s="131">
        <f>Juniori!HQ53</f>
        <v>0</v>
      </c>
      <c r="HR186" s="131">
        <f>Juniori!HR53</f>
        <v>0</v>
      </c>
      <c r="HS186" s="131">
        <f>Juniori!HS53</f>
        <v>0</v>
      </c>
      <c r="HT186" s="131">
        <f>Juniori!HT53</f>
        <v>0</v>
      </c>
      <c r="HU186" s="131">
        <f>Juniori!HU53</f>
        <v>0</v>
      </c>
      <c r="HV186" s="131">
        <f>Juniori!HV53</f>
        <v>0</v>
      </c>
      <c r="HW186" s="131">
        <f>Juniori!HW53</f>
        <v>0</v>
      </c>
      <c r="HX186" s="131">
        <f>Juniori!HX53</f>
        <v>0</v>
      </c>
      <c r="HY186" s="131">
        <f>Juniori!HY53</f>
        <v>0</v>
      </c>
      <c r="HZ186" s="131">
        <f>Juniori!HZ53</f>
        <v>0</v>
      </c>
      <c r="IA186" s="131">
        <f>Juniori!IA53</f>
        <v>0</v>
      </c>
      <c r="IB186" s="131">
        <f>Juniori!IB53</f>
        <v>0</v>
      </c>
      <c r="IC186" s="131">
        <f>Juniori!IC53</f>
        <v>0</v>
      </c>
      <c r="ID186" s="131">
        <f>Juniori!ID53</f>
        <v>0</v>
      </c>
      <c r="IE186" s="131">
        <f>Juniori!IE53</f>
        <v>0</v>
      </c>
      <c r="IF186" s="131">
        <f>Juniori!IF53</f>
        <v>0</v>
      </c>
      <c r="IG186" s="131">
        <f>Juniori!IG53</f>
        <v>0</v>
      </c>
      <c r="IH186" s="131">
        <f>Juniori!IH53</f>
        <v>0</v>
      </c>
      <c r="II186" s="131">
        <f>Juniori!II53</f>
        <v>0</v>
      </c>
      <c r="IJ186" s="131">
        <f>Juniori!IJ53</f>
        <v>0</v>
      </c>
      <c r="IK186" s="131">
        <f>Juniori!IK53</f>
        <v>0</v>
      </c>
      <c r="IL186" s="131">
        <f>Juniori!IL53</f>
        <v>0</v>
      </c>
      <c r="IM186" s="131">
        <f>Juniori!IM53</f>
        <v>0</v>
      </c>
      <c r="IN186" s="131">
        <f>Juniori!IN53</f>
        <v>0</v>
      </c>
      <c r="IO186" s="131">
        <f>Juniori!IO53</f>
        <v>0</v>
      </c>
      <c r="IP186" s="131">
        <f>Juniori!IP53</f>
        <v>0</v>
      </c>
      <c r="IQ186" s="131">
        <f>Juniori!IQ53</f>
        <v>0</v>
      </c>
      <c r="IR186" s="131">
        <f>Juniori!IR53</f>
        <v>0</v>
      </c>
      <c r="IS186" s="131">
        <f>Juniori!IS53</f>
        <v>0</v>
      </c>
      <c r="IT186" s="131">
        <f>Juniori!IT53</f>
        <v>0</v>
      </c>
      <c r="IU186" s="131">
        <f>Juniori!IU53</f>
        <v>0</v>
      </c>
      <c r="IV186" s="131">
        <f>Juniori!IV53</f>
        <v>0</v>
      </c>
      <c r="IW186" s="131">
        <f>Juniori!IW53</f>
        <v>0</v>
      </c>
      <c r="IX186" s="131">
        <f>Juniori!IX53</f>
        <v>0</v>
      </c>
      <c r="IY186" s="131">
        <f>Juniori!IY53</f>
        <v>0</v>
      </c>
      <c r="IZ186" s="131">
        <f>Juniori!IZ53</f>
        <v>0</v>
      </c>
      <c r="JA186" s="131">
        <f>Juniori!JA53</f>
        <v>0</v>
      </c>
      <c r="JB186" s="131">
        <f>Juniori!JB53</f>
        <v>0</v>
      </c>
      <c r="JC186" s="131">
        <f>Juniori!JC53</f>
        <v>0</v>
      </c>
      <c r="JD186" s="131">
        <f>Juniori!JD53</f>
        <v>0</v>
      </c>
      <c r="JE186" s="131">
        <f>Juniori!JE53</f>
        <v>0</v>
      </c>
      <c r="JF186" s="131">
        <f>Juniori!JF53</f>
        <v>0</v>
      </c>
      <c r="JG186" s="131">
        <f>Juniori!JG53</f>
        <v>0</v>
      </c>
      <c r="JH186" s="131">
        <f>Juniori!JH53</f>
        <v>0</v>
      </c>
      <c r="JI186" s="131">
        <f>Juniori!JI53</f>
        <v>0</v>
      </c>
      <c r="JJ186" s="131">
        <f>Juniori!JJ53</f>
        <v>0</v>
      </c>
      <c r="JK186" s="131">
        <f>Juniori!JK53</f>
        <v>0</v>
      </c>
      <c r="JL186" s="131">
        <f>Juniori!JL53</f>
        <v>0</v>
      </c>
      <c r="JM186" s="131">
        <f>Juniori!JM53</f>
        <v>0</v>
      </c>
      <c r="JN186" s="131">
        <f>Juniori!JN53</f>
        <v>0</v>
      </c>
      <c r="JO186" s="131">
        <f>Juniori!JO53</f>
        <v>0</v>
      </c>
      <c r="JP186" s="131">
        <f>Juniori!JP53</f>
        <v>0</v>
      </c>
      <c r="JQ186" s="131">
        <f>Juniori!JQ53</f>
        <v>0</v>
      </c>
      <c r="JR186" s="131">
        <f>Juniori!JR53</f>
        <v>0</v>
      </c>
      <c r="JS186" s="131">
        <f>Juniori!JS53</f>
        <v>0</v>
      </c>
      <c r="JT186" s="131">
        <f>Juniori!JT53</f>
        <v>0</v>
      </c>
      <c r="JU186" s="131">
        <f>Juniori!JU53</f>
        <v>0</v>
      </c>
      <c r="JV186" s="131">
        <f>Juniori!JV53</f>
        <v>0</v>
      </c>
      <c r="JW186" s="131">
        <f>Juniori!JW53</f>
        <v>0</v>
      </c>
      <c r="JX186" s="131">
        <f>Juniori!JX53</f>
        <v>0</v>
      </c>
      <c r="JY186" s="131">
        <f>Juniori!JY53</f>
        <v>0</v>
      </c>
      <c r="JZ186" s="131">
        <f>Juniori!JZ53</f>
        <v>0</v>
      </c>
      <c r="KA186" s="131">
        <f>Juniori!KA53</f>
        <v>0</v>
      </c>
      <c r="KB186" s="131">
        <f>Juniori!KB53</f>
        <v>0</v>
      </c>
      <c r="KC186" s="131">
        <f>Juniori!KC53</f>
        <v>0</v>
      </c>
      <c r="KD186" s="131">
        <f>Juniori!KD53</f>
        <v>0</v>
      </c>
      <c r="KE186" s="131">
        <f>Juniori!KE53</f>
        <v>0</v>
      </c>
      <c r="KF186" s="131">
        <f>Juniori!KF53</f>
        <v>0</v>
      </c>
      <c r="KG186" s="131">
        <f>Juniori!KG53</f>
        <v>0</v>
      </c>
      <c r="KH186" s="131">
        <f>Juniori!KH53</f>
        <v>0</v>
      </c>
      <c r="KI186" s="131">
        <f>Juniori!KI53</f>
        <v>0</v>
      </c>
      <c r="KJ186" s="131">
        <f>Juniori!KJ53</f>
        <v>0</v>
      </c>
      <c r="KK186" s="131">
        <f>Juniori!KK53</f>
        <v>0</v>
      </c>
      <c r="KL186" s="131">
        <f>Juniori!KL53</f>
        <v>0</v>
      </c>
      <c r="KM186" s="131">
        <f>Juniori!KM53</f>
        <v>0</v>
      </c>
      <c r="KN186" s="131">
        <f>Juniori!KN53</f>
        <v>0</v>
      </c>
      <c r="KO186" s="131">
        <f>Juniori!KO53</f>
        <v>0</v>
      </c>
      <c r="KP186" s="131">
        <f>Juniori!KP53</f>
        <v>0</v>
      </c>
      <c r="KQ186" s="131">
        <f>Juniori!KQ53</f>
        <v>0</v>
      </c>
      <c r="KR186" s="131">
        <f>Juniori!KR53</f>
        <v>0</v>
      </c>
      <c r="KS186" s="131">
        <f>Juniori!KS53</f>
        <v>0</v>
      </c>
      <c r="KT186" s="131">
        <f>Juniori!KT53</f>
        <v>0</v>
      </c>
      <c r="KU186" s="131">
        <f>Juniori!KU53</f>
        <v>0</v>
      </c>
      <c r="KV186" s="131">
        <f>Juniori!KV53</f>
        <v>0</v>
      </c>
      <c r="KW186" s="131">
        <f>Juniori!KW53</f>
        <v>0</v>
      </c>
      <c r="KX186" s="131">
        <f>Juniori!KX53</f>
        <v>0</v>
      </c>
      <c r="KY186" s="131">
        <f>Juniori!KY53</f>
        <v>0</v>
      </c>
      <c r="KZ186" s="131">
        <f>Juniori!KZ53</f>
        <v>0</v>
      </c>
      <c r="LA186" s="131">
        <f>Juniori!LA53</f>
        <v>0</v>
      </c>
      <c r="LB186" s="131">
        <f>Juniori!LB53</f>
        <v>0</v>
      </c>
      <c r="LC186" s="131">
        <f>Juniori!LC53</f>
        <v>0</v>
      </c>
      <c r="LD186" s="131">
        <f>Juniori!LD53</f>
        <v>0</v>
      </c>
      <c r="LE186" s="131">
        <f>Juniori!LE53</f>
        <v>0</v>
      </c>
      <c r="LF186" s="131">
        <f>Juniori!LF53</f>
        <v>0</v>
      </c>
      <c r="LG186" s="131">
        <f>Juniori!LG53</f>
        <v>0</v>
      </c>
      <c r="LH186" s="131">
        <f>Juniori!LH53</f>
        <v>0</v>
      </c>
      <c r="LI186" s="131">
        <f>Juniori!LI53</f>
        <v>0</v>
      </c>
      <c r="LJ186" s="131">
        <f>Juniori!LJ53</f>
        <v>0</v>
      </c>
      <c r="LK186" s="131">
        <f>Juniori!LK53</f>
        <v>0</v>
      </c>
      <c r="LL186" s="131">
        <f>Juniori!LL53</f>
        <v>0</v>
      </c>
      <c r="LM186" s="131">
        <f>Juniori!LM53</f>
        <v>0</v>
      </c>
      <c r="LN186" s="131">
        <f>Juniori!LN53</f>
        <v>0</v>
      </c>
      <c r="LO186" s="131">
        <f>Juniori!LO53</f>
        <v>0</v>
      </c>
      <c r="LP186" s="131">
        <f>Juniori!LP53</f>
        <v>0</v>
      </c>
      <c r="LQ186" s="131">
        <f>Juniori!LQ53</f>
        <v>0</v>
      </c>
      <c r="LR186" s="131">
        <f>Juniori!LR53</f>
        <v>0</v>
      </c>
      <c r="LS186" s="131">
        <f>Juniori!LS53</f>
        <v>0</v>
      </c>
      <c r="LT186" s="131">
        <f>Juniori!LT53</f>
        <v>0</v>
      </c>
      <c r="LU186" s="131">
        <f>Juniori!LU53</f>
        <v>0</v>
      </c>
      <c r="LV186" s="131">
        <f>Juniori!LV53</f>
        <v>0</v>
      </c>
      <c r="LW186" s="131">
        <f>Juniori!LW53</f>
        <v>0</v>
      </c>
      <c r="LX186" s="131">
        <f>Juniori!LX53</f>
        <v>0</v>
      </c>
      <c r="LY186" s="131">
        <f>Juniori!LY53</f>
        <v>0</v>
      </c>
      <c r="LZ186" s="131">
        <f>Juniori!LZ53</f>
        <v>0</v>
      </c>
      <c r="MA186" s="131">
        <f>Juniori!MA53</f>
        <v>0</v>
      </c>
      <c r="MB186" s="131">
        <f>Juniori!MB53</f>
        <v>0</v>
      </c>
      <c r="MC186" s="131">
        <f>Juniori!MC53</f>
        <v>0</v>
      </c>
      <c r="MD186" s="131">
        <f>Juniori!MD53</f>
        <v>0</v>
      </c>
      <c r="ME186" s="131">
        <f>Juniori!ME53</f>
        <v>0</v>
      </c>
    </row>
    <row r="187" spans="1:343" s="1" customFormat="1" ht="18" customHeight="1" x14ac:dyDescent="0.2">
      <c r="A187" s="12">
        <v>142</v>
      </c>
      <c r="B187" s="11" t="s">
        <v>329</v>
      </c>
      <c r="C187" s="1">
        <v>7367</v>
      </c>
      <c r="D187" s="1">
        <v>2001</v>
      </c>
      <c r="E187" s="4" t="s">
        <v>328</v>
      </c>
      <c r="F187" s="1">
        <v>9052</v>
      </c>
      <c r="G187" s="9" t="s">
        <v>225</v>
      </c>
      <c r="H187" s="4" t="s">
        <v>320</v>
      </c>
      <c r="I187" s="1">
        <f t="shared" ref="I187:I231" si="14">SUM(K187:ME187)</f>
        <v>0</v>
      </c>
      <c r="J187" s="12">
        <f>Tabuľka3[[#This Row],[Stĺpec9]]</f>
        <v>0</v>
      </c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6" t="s">
        <v>241</v>
      </c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</row>
    <row r="188" spans="1:343" s="1" customFormat="1" ht="18" customHeight="1" x14ac:dyDescent="0.2">
      <c r="A188" s="12">
        <v>142</v>
      </c>
      <c r="B188" s="11" t="s">
        <v>341</v>
      </c>
      <c r="C188" s="1">
        <v>11805</v>
      </c>
      <c r="D188" s="1">
        <v>2008</v>
      </c>
      <c r="E188" s="4" t="s">
        <v>339</v>
      </c>
      <c r="F188" s="9">
        <v>9000</v>
      </c>
      <c r="G188" s="9" t="s">
        <v>220</v>
      </c>
      <c r="H188" s="4" t="s">
        <v>101</v>
      </c>
      <c r="I188" s="1">
        <f t="shared" si="14"/>
        <v>0</v>
      </c>
      <c r="J188" s="12">
        <f>Tabuľka3[[#This Row],[Stĺpec9]]</f>
        <v>0</v>
      </c>
      <c r="K188" s="131">
        <f>Juniori!K48</f>
        <v>0</v>
      </c>
      <c r="L188" s="131">
        <f>Juniori!L48</f>
        <v>0</v>
      </c>
      <c r="M188" s="131">
        <f>Juniori!M48</f>
        <v>0</v>
      </c>
      <c r="N188" s="131">
        <f>Juniori!N48</f>
        <v>0</v>
      </c>
      <c r="O188" s="131">
        <f>Juniori!O48</f>
        <v>0</v>
      </c>
      <c r="P188" s="131">
        <f>Juniori!P48</f>
        <v>0</v>
      </c>
      <c r="Q188" s="131">
        <f>Juniori!Q48</f>
        <v>0</v>
      </c>
      <c r="R188" s="131">
        <f>Juniori!R48</f>
        <v>0</v>
      </c>
      <c r="S188" s="131">
        <f>Juniori!S48</f>
        <v>0</v>
      </c>
      <c r="T188" s="131">
        <f>Juniori!T48</f>
        <v>0</v>
      </c>
      <c r="U188" s="131">
        <f>Juniori!U48</f>
        <v>0</v>
      </c>
      <c r="V188" s="131">
        <f>Juniori!V48</f>
        <v>0</v>
      </c>
      <c r="W188" s="131">
        <f>Juniori!W48</f>
        <v>0</v>
      </c>
      <c r="X188" s="131">
        <f>Juniori!X48</f>
        <v>0</v>
      </c>
      <c r="Y188" s="131">
        <f>Juniori!Y48</f>
        <v>0</v>
      </c>
      <c r="Z188" s="131">
        <f>Juniori!Z48</f>
        <v>0</v>
      </c>
      <c r="AA188" s="131">
        <f>Juniori!AA48</f>
        <v>0</v>
      </c>
      <c r="AB188" s="131">
        <f>Juniori!AB48</f>
        <v>0</v>
      </c>
      <c r="AC188" s="131">
        <f>Juniori!AC48</f>
        <v>0</v>
      </c>
      <c r="AD188" s="131">
        <f>Juniori!AD48</f>
        <v>0</v>
      </c>
      <c r="AE188" s="131">
        <f>Juniori!AE48</f>
        <v>0</v>
      </c>
      <c r="AF188" s="131">
        <f>Juniori!AF48</f>
        <v>0</v>
      </c>
      <c r="AG188" s="131">
        <f>Juniori!AG48</f>
        <v>0</v>
      </c>
      <c r="AH188" s="131">
        <f>Juniori!AH48</f>
        <v>0</v>
      </c>
      <c r="AI188" s="131">
        <f>Juniori!AI48</f>
        <v>0</v>
      </c>
      <c r="AJ188" s="131">
        <f>Juniori!AJ48</f>
        <v>0</v>
      </c>
      <c r="AK188" s="131">
        <f>Juniori!AK48</f>
        <v>0</v>
      </c>
      <c r="AL188" s="131">
        <f>Juniori!AL48</f>
        <v>0</v>
      </c>
      <c r="AM188" s="131">
        <f>Juniori!AM48</f>
        <v>0</v>
      </c>
      <c r="AN188" s="131">
        <f>Juniori!AN48</f>
        <v>0</v>
      </c>
      <c r="AO188" s="131">
        <f>Juniori!AO48</f>
        <v>0</v>
      </c>
      <c r="AP188" s="131">
        <f>Juniori!AP48</f>
        <v>0</v>
      </c>
      <c r="AQ188" s="131">
        <f>Juniori!AQ48</f>
        <v>0</v>
      </c>
      <c r="AR188" s="131">
        <f>Juniori!AR48</f>
        <v>0</v>
      </c>
      <c r="AS188" s="131">
        <f>Juniori!AS48</f>
        <v>0</v>
      </c>
      <c r="AT188" s="131">
        <f>Juniori!AT48</f>
        <v>0</v>
      </c>
      <c r="AU188" s="131">
        <f>Juniori!AU48</f>
        <v>0</v>
      </c>
      <c r="AV188" s="131">
        <f>Juniori!AV48</f>
        <v>0</v>
      </c>
      <c r="AW188" s="131">
        <f>Juniori!AW48</f>
        <v>0</v>
      </c>
      <c r="AX188" s="131">
        <f>Juniori!AX48</f>
        <v>0</v>
      </c>
      <c r="AY188" s="131">
        <f>Juniori!AY48</f>
        <v>0</v>
      </c>
      <c r="AZ188" s="131">
        <f>Juniori!AZ48</f>
        <v>0</v>
      </c>
      <c r="BA188" s="131">
        <f>Juniori!BA48</f>
        <v>0</v>
      </c>
      <c r="BB188" s="131">
        <f>Juniori!BB48</f>
        <v>0</v>
      </c>
      <c r="BC188" s="131">
        <f>Juniori!BC48</f>
        <v>0</v>
      </c>
      <c r="BD188" s="131">
        <f>Juniori!BD48</f>
        <v>0</v>
      </c>
      <c r="BE188" s="131">
        <f>Juniori!BE48</f>
        <v>0</v>
      </c>
      <c r="BF188" s="131">
        <f>Juniori!BF48</f>
        <v>0</v>
      </c>
      <c r="BG188" s="131">
        <f>Juniori!BG48</f>
        <v>0</v>
      </c>
      <c r="BH188" s="131" t="str">
        <f>Juniori!BH48</f>
        <v>x</v>
      </c>
      <c r="BI188" s="131">
        <f>Juniori!BI48</f>
        <v>0</v>
      </c>
      <c r="BJ188" s="131">
        <f>Juniori!BJ48</f>
        <v>0</v>
      </c>
      <c r="BK188" s="131">
        <f>Juniori!BK48</f>
        <v>0</v>
      </c>
      <c r="BL188" s="131">
        <f>Juniori!BL48</f>
        <v>0</v>
      </c>
      <c r="BM188" s="131">
        <f>Juniori!BM48</f>
        <v>0</v>
      </c>
      <c r="BN188" s="131">
        <f>Juniori!BN48</f>
        <v>0</v>
      </c>
      <c r="BO188" s="131">
        <f>Juniori!BO48</f>
        <v>0</v>
      </c>
      <c r="BP188" s="131">
        <f>Juniori!BP48</f>
        <v>0</v>
      </c>
      <c r="BQ188" s="131">
        <f>Juniori!BQ48</f>
        <v>0</v>
      </c>
      <c r="BR188" s="131">
        <f>Juniori!BR48</f>
        <v>0</v>
      </c>
      <c r="BS188" s="131">
        <f>Juniori!BS48</f>
        <v>0</v>
      </c>
      <c r="BT188" s="131">
        <f>Juniori!BT48</f>
        <v>0</v>
      </c>
      <c r="BU188" s="131">
        <f>Juniori!BU48</f>
        <v>0</v>
      </c>
      <c r="BV188" s="131">
        <f>Juniori!BV48</f>
        <v>0</v>
      </c>
      <c r="BW188" s="131">
        <f>Juniori!BW48</f>
        <v>0</v>
      </c>
      <c r="BX188" s="131">
        <f>Juniori!BX48</f>
        <v>0</v>
      </c>
      <c r="BY188" s="131">
        <f>Juniori!BY48</f>
        <v>0</v>
      </c>
      <c r="BZ188" s="131">
        <f>Juniori!BZ48</f>
        <v>0</v>
      </c>
      <c r="CA188" s="131">
        <f>Juniori!CA48</f>
        <v>0</v>
      </c>
      <c r="CB188" s="131">
        <f>Juniori!CB48</f>
        <v>0</v>
      </c>
      <c r="CC188" s="131">
        <f>Juniori!CC48</f>
        <v>0</v>
      </c>
      <c r="CD188" s="131">
        <f>Juniori!CD48</f>
        <v>0</v>
      </c>
      <c r="CE188" s="131">
        <f>Juniori!CE48</f>
        <v>0</v>
      </c>
      <c r="CF188" s="131">
        <f>Juniori!CF48</f>
        <v>0</v>
      </c>
      <c r="CG188" s="131">
        <f>Juniori!CG48</f>
        <v>0</v>
      </c>
      <c r="CH188" s="131">
        <f>Juniori!CH48</f>
        <v>0</v>
      </c>
      <c r="CI188" s="131">
        <f>Juniori!CI48</f>
        <v>0</v>
      </c>
      <c r="CJ188" s="131">
        <f>Juniori!CJ48</f>
        <v>0</v>
      </c>
      <c r="CK188" s="131">
        <f>Juniori!CK48</f>
        <v>0</v>
      </c>
      <c r="CL188" s="131">
        <f>Juniori!CL48</f>
        <v>0</v>
      </c>
      <c r="CM188" s="131">
        <f>Juniori!CM48</f>
        <v>0</v>
      </c>
      <c r="CN188" s="131">
        <f>Juniori!CN48</f>
        <v>0</v>
      </c>
      <c r="CO188" s="131">
        <f>Juniori!CO48</f>
        <v>0</v>
      </c>
      <c r="CP188" s="131">
        <f>Juniori!CP48</f>
        <v>0</v>
      </c>
      <c r="CQ188" s="131">
        <f>Juniori!CQ48</f>
        <v>0</v>
      </c>
      <c r="CR188" s="131">
        <f>Juniori!CR48</f>
        <v>0</v>
      </c>
      <c r="CS188" s="131">
        <f>Juniori!CS48</f>
        <v>0</v>
      </c>
      <c r="CT188" s="131">
        <f>Juniori!CT48</f>
        <v>0</v>
      </c>
      <c r="CU188" s="131">
        <f>Juniori!CU48</f>
        <v>0</v>
      </c>
      <c r="CV188" s="131">
        <f>Juniori!CV48</f>
        <v>0</v>
      </c>
      <c r="CW188" s="131">
        <f>Juniori!CW48</f>
        <v>0</v>
      </c>
      <c r="CX188" s="131">
        <f>Juniori!CX48</f>
        <v>0</v>
      </c>
      <c r="CY188" s="131">
        <f>Juniori!CY48</f>
        <v>0</v>
      </c>
      <c r="CZ188" s="131">
        <f>Juniori!CZ48</f>
        <v>0</v>
      </c>
      <c r="DA188" s="131">
        <f>Juniori!DA48</f>
        <v>0</v>
      </c>
      <c r="DB188" s="131">
        <f>Juniori!DB48</f>
        <v>0</v>
      </c>
      <c r="DC188" s="131">
        <f>Juniori!DC48</f>
        <v>0</v>
      </c>
      <c r="DD188" s="131">
        <f>Juniori!DD48</f>
        <v>0</v>
      </c>
      <c r="DE188" s="131">
        <f>Juniori!DE48</f>
        <v>0</v>
      </c>
      <c r="DF188" s="131">
        <f>Juniori!DF48</f>
        <v>0</v>
      </c>
      <c r="DG188" s="131">
        <f>Juniori!DG48</f>
        <v>0</v>
      </c>
      <c r="DH188" s="131">
        <f>Juniori!DH48</f>
        <v>0</v>
      </c>
      <c r="DI188" s="131">
        <f>Juniori!DI48</f>
        <v>0</v>
      </c>
      <c r="DJ188" s="131">
        <f>Juniori!DJ48</f>
        <v>0</v>
      </c>
      <c r="DK188" s="131">
        <f>Juniori!DK48</f>
        <v>0</v>
      </c>
      <c r="DL188" s="131">
        <f>Juniori!DL48</f>
        <v>0</v>
      </c>
      <c r="DM188" s="131">
        <f>Juniori!DM48</f>
        <v>0</v>
      </c>
      <c r="DN188" s="131">
        <f>Juniori!DN48</f>
        <v>0</v>
      </c>
      <c r="DO188" s="131">
        <f>Juniori!DO48</f>
        <v>0</v>
      </c>
      <c r="DP188" s="131">
        <f>Juniori!DP48</f>
        <v>0</v>
      </c>
      <c r="DQ188" s="131">
        <f>Juniori!DQ48</f>
        <v>0</v>
      </c>
      <c r="DR188" s="131">
        <f>Juniori!DR48</f>
        <v>0</v>
      </c>
      <c r="DS188" s="131">
        <f>Juniori!DS48</f>
        <v>0</v>
      </c>
      <c r="DT188" s="131">
        <f>Juniori!DT48</f>
        <v>0</v>
      </c>
      <c r="DU188" s="131">
        <f>Juniori!DU48</f>
        <v>0</v>
      </c>
      <c r="DV188" s="131">
        <f>Juniori!DV48</f>
        <v>0</v>
      </c>
      <c r="DW188" s="131">
        <f>Juniori!DW48</f>
        <v>0</v>
      </c>
      <c r="DX188" s="131">
        <f>Juniori!DX48</f>
        <v>0</v>
      </c>
      <c r="DY188" s="131">
        <f>Juniori!DY48</f>
        <v>0</v>
      </c>
      <c r="DZ188" s="131">
        <f>Juniori!DZ48</f>
        <v>0</v>
      </c>
      <c r="EA188" s="131">
        <f>Juniori!EA48</f>
        <v>0</v>
      </c>
      <c r="EB188" s="131">
        <f>Juniori!EB48</f>
        <v>0</v>
      </c>
      <c r="EC188" s="131">
        <f>Juniori!EC48</f>
        <v>0</v>
      </c>
      <c r="ED188" s="131">
        <f>Juniori!ED48</f>
        <v>0</v>
      </c>
      <c r="EE188" s="131">
        <f>Juniori!EE48</f>
        <v>0</v>
      </c>
      <c r="EF188" s="131">
        <f>Juniori!EF48</f>
        <v>0</v>
      </c>
      <c r="EG188" s="131">
        <f>Juniori!EG48</f>
        <v>0</v>
      </c>
      <c r="EH188" s="131">
        <f>Juniori!EH48</f>
        <v>0</v>
      </c>
      <c r="EI188" s="131">
        <f>Juniori!EI48</f>
        <v>0</v>
      </c>
      <c r="EJ188" s="131">
        <f>Juniori!EJ48</f>
        <v>0</v>
      </c>
      <c r="EK188" s="131">
        <f>Juniori!EK48</f>
        <v>0</v>
      </c>
      <c r="EL188" s="131">
        <f>Juniori!EL48</f>
        <v>0</v>
      </c>
      <c r="EM188" s="131">
        <f>Juniori!EM48</f>
        <v>0</v>
      </c>
      <c r="EN188" s="131">
        <f>Juniori!EN48</f>
        <v>0</v>
      </c>
      <c r="EO188" s="131">
        <f>Juniori!EO48</f>
        <v>0</v>
      </c>
      <c r="EP188" s="131">
        <f>Juniori!EP48</f>
        <v>0</v>
      </c>
      <c r="EQ188" s="131">
        <f>Juniori!EQ48</f>
        <v>0</v>
      </c>
      <c r="ER188" s="131">
        <f>Juniori!ER48</f>
        <v>0</v>
      </c>
      <c r="ES188" s="131">
        <f>Juniori!ES48</f>
        <v>0</v>
      </c>
      <c r="ET188" s="131">
        <f>Juniori!ET48</f>
        <v>0</v>
      </c>
      <c r="EU188" s="131">
        <f>Juniori!EU48</f>
        <v>0</v>
      </c>
      <c r="EV188" s="131">
        <f>Juniori!EV48</f>
        <v>0</v>
      </c>
      <c r="EW188" s="131">
        <f>Juniori!EW48</f>
        <v>0</v>
      </c>
      <c r="EX188" s="131">
        <f>Juniori!EX48</f>
        <v>0</v>
      </c>
      <c r="EY188" s="131">
        <f>Juniori!EY48</f>
        <v>0</v>
      </c>
      <c r="EZ188" s="131">
        <f>Juniori!EZ48</f>
        <v>0</v>
      </c>
      <c r="FA188" s="131">
        <f>Juniori!FA48</f>
        <v>0</v>
      </c>
      <c r="FB188" s="131">
        <f>Juniori!FB48</f>
        <v>0</v>
      </c>
      <c r="FC188" s="131">
        <f>Juniori!FC48</f>
        <v>0</v>
      </c>
      <c r="FD188" s="131">
        <f>Juniori!FD48</f>
        <v>0</v>
      </c>
      <c r="FE188" s="131">
        <f>Juniori!FE48</f>
        <v>0</v>
      </c>
      <c r="FF188" s="131">
        <f>Juniori!FF48</f>
        <v>0</v>
      </c>
      <c r="FG188" s="131">
        <f>Juniori!FG48</f>
        <v>0</v>
      </c>
      <c r="FH188" s="131">
        <f>Juniori!FH48</f>
        <v>0</v>
      </c>
      <c r="FI188" s="131">
        <f>Juniori!FI48</f>
        <v>0</v>
      </c>
      <c r="FJ188" s="131">
        <f>Juniori!FJ48</f>
        <v>0</v>
      </c>
      <c r="FK188" s="131">
        <f>Juniori!FK48</f>
        <v>0</v>
      </c>
      <c r="FL188" s="131">
        <f>Juniori!FL48</f>
        <v>0</v>
      </c>
      <c r="FM188" s="131">
        <f>Juniori!FM48</f>
        <v>0</v>
      </c>
      <c r="FN188" s="131">
        <f>Juniori!FN48</f>
        <v>0</v>
      </c>
      <c r="FO188" s="131">
        <f>Juniori!FO48</f>
        <v>0</v>
      </c>
      <c r="FP188" s="131">
        <f>Juniori!FP48</f>
        <v>0</v>
      </c>
      <c r="FQ188" s="131">
        <f>Juniori!FQ48</f>
        <v>0</v>
      </c>
      <c r="FR188" s="131">
        <f>Juniori!FR48</f>
        <v>0</v>
      </c>
      <c r="FS188" s="131">
        <f>Juniori!FS48</f>
        <v>0</v>
      </c>
      <c r="FT188" s="131">
        <f>Juniori!FT48</f>
        <v>0</v>
      </c>
      <c r="FU188" s="131">
        <f>Juniori!FU48</f>
        <v>0</v>
      </c>
      <c r="FV188" s="131">
        <f>Juniori!FV48</f>
        <v>0</v>
      </c>
      <c r="FW188" s="131">
        <f>Juniori!FW48</f>
        <v>0</v>
      </c>
      <c r="FX188" s="131">
        <f>Juniori!FX48</f>
        <v>0</v>
      </c>
      <c r="FY188" s="131">
        <f>Juniori!FY48</f>
        <v>0</v>
      </c>
      <c r="FZ188" s="131">
        <f>Juniori!FZ48</f>
        <v>0</v>
      </c>
      <c r="GA188" s="131">
        <f>Juniori!GA48</f>
        <v>0</v>
      </c>
      <c r="GB188" s="131">
        <f>Juniori!GB48</f>
        <v>0</v>
      </c>
      <c r="GC188" s="131">
        <f>Juniori!GC48</f>
        <v>0</v>
      </c>
      <c r="GD188" s="131">
        <f>Juniori!GD48</f>
        <v>0</v>
      </c>
      <c r="GE188" s="131">
        <f>Juniori!GE48</f>
        <v>0</v>
      </c>
      <c r="GF188" s="131">
        <f>Juniori!GF48</f>
        <v>0</v>
      </c>
      <c r="GG188" s="131">
        <f>Juniori!GG48</f>
        <v>0</v>
      </c>
      <c r="GH188" s="131">
        <f>Juniori!GH48</f>
        <v>0</v>
      </c>
      <c r="GI188" s="131">
        <f>Juniori!GI48</f>
        <v>0</v>
      </c>
      <c r="GJ188" s="131">
        <f>Juniori!GJ48</f>
        <v>0</v>
      </c>
      <c r="GK188" s="131">
        <f>Juniori!GK48</f>
        <v>0</v>
      </c>
      <c r="GL188" s="131">
        <f>Juniori!GL48</f>
        <v>0</v>
      </c>
      <c r="GM188" s="131">
        <f>Juniori!GM48</f>
        <v>0</v>
      </c>
      <c r="GN188" s="131">
        <f>Juniori!GN48</f>
        <v>0</v>
      </c>
      <c r="GO188" s="131">
        <f>Juniori!GO48</f>
        <v>0</v>
      </c>
      <c r="GP188" s="131">
        <f>Juniori!GP48</f>
        <v>0</v>
      </c>
      <c r="GQ188" s="131">
        <f>Juniori!GQ48</f>
        <v>0</v>
      </c>
      <c r="GR188" s="131">
        <f>Juniori!GR48</f>
        <v>0</v>
      </c>
      <c r="GS188" s="131">
        <f>Juniori!GS48</f>
        <v>0</v>
      </c>
      <c r="GT188" s="131">
        <f>Juniori!GT48</f>
        <v>0</v>
      </c>
      <c r="GU188" s="131">
        <f>Juniori!GU48</f>
        <v>0</v>
      </c>
      <c r="GV188" s="131">
        <f>Juniori!GV48</f>
        <v>0</v>
      </c>
      <c r="GW188" s="131">
        <f>Juniori!GW48</f>
        <v>0</v>
      </c>
      <c r="GX188" s="131">
        <f>Juniori!GX48</f>
        <v>0</v>
      </c>
      <c r="GY188" s="131">
        <f>Juniori!GY48</f>
        <v>0</v>
      </c>
      <c r="GZ188" s="131">
        <f>Juniori!GZ48</f>
        <v>0</v>
      </c>
      <c r="HA188" s="131">
        <f>Juniori!HA48</f>
        <v>0</v>
      </c>
      <c r="HB188" s="131">
        <f>Juniori!HB48</f>
        <v>0</v>
      </c>
      <c r="HC188" s="131">
        <f>Juniori!HC48</f>
        <v>0</v>
      </c>
      <c r="HD188" s="131">
        <f>Juniori!HD48</f>
        <v>0</v>
      </c>
      <c r="HE188" s="131">
        <f>Juniori!HE48</f>
        <v>0</v>
      </c>
      <c r="HF188" s="131">
        <f>Juniori!HF48</f>
        <v>0</v>
      </c>
      <c r="HG188" s="131">
        <f>Juniori!HG48</f>
        <v>0</v>
      </c>
      <c r="HH188" s="131">
        <f>Juniori!HH48</f>
        <v>0</v>
      </c>
      <c r="HI188" s="131">
        <f>Juniori!HI48</f>
        <v>0</v>
      </c>
      <c r="HJ188" s="131">
        <f>Juniori!HJ48</f>
        <v>0</v>
      </c>
      <c r="HK188" s="131">
        <f>Juniori!HK48</f>
        <v>0</v>
      </c>
      <c r="HL188" s="131">
        <f>Juniori!HL48</f>
        <v>0</v>
      </c>
      <c r="HM188" s="131">
        <f>Juniori!HM48</f>
        <v>0</v>
      </c>
      <c r="HN188" s="131">
        <f>Juniori!HN48</f>
        <v>0</v>
      </c>
      <c r="HO188" s="131">
        <f>Juniori!HO48</f>
        <v>0</v>
      </c>
      <c r="HP188" s="131">
        <f>Juniori!HP48</f>
        <v>0</v>
      </c>
      <c r="HQ188" s="131">
        <f>Juniori!HQ48</f>
        <v>0</v>
      </c>
      <c r="HR188" s="131">
        <f>Juniori!HR48</f>
        <v>0</v>
      </c>
      <c r="HS188" s="131">
        <f>Juniori!HS48</f>
        <v>0</v>
      </c>
      <c r="HT188" s="131">
        <f>Juniori!HT48</f>
        <v>0</v>
      </c>
      <c r="HU188" s="131">
        <f>Juniori!HU48</f>
        <v>0</v>
      </c>
      <c r="HV188" s="131">
        <f>Juniori!HV48</f>
        <v>0</v>
      </c>
      <c r="HW188" s="131">
        <f>Juniori!HW48</f>
        <v>0</v>
      </c>
      <c r="HX188" s="131">
        <f>Juniori!HX48</f>
        <v>0</v>
      </c>
      <c r="HY188" s="131">
        <f>Juniori!HY48</f>
        <v>0</v>
      </c>
      <c r="HZ188" s="131">
        <f>Juniori!HZ48</f>
        <v>0</v>
      </c>
      <c r="IA188" s="131">
        <f>Juniori!IA48</f>
        <v>0</v>
      </c>
      <c r="IB188" s="131">
        <f>Juniori!IB48</f>
        <v>0</v>
      </c>
      <c r="IC188" s="131">
        <f>Juniori!IC48</f>
        <v>0</v>
      </c>
      <c r="ID188" s="131">
        <f>Juniori!ID48</f>
        <v>0</v>
      </c>
      <c r="IE188" s="131">
        <f>Juniori!IE48</f>
        <v>0</v>
      </c>
      <c r="IF188" s="131">
        <f>Juniori!IF48</f>
        <v>0</v>
      </c>
      <c r="IG188" s="131">
        <f>Juniori!IG48</f>
        <v>0</v>
      </c>
      <c r="IH188" s="131">
        <f>Juniori!IH48</f>
        <v>0</v>
      </c>
      <c r="II188" s="131">
        <f>Juniori!II48</f>
        <v>0</v>
      </c>
      <c r="IJ188" s="131">
        <f>Juniori!IJ48</f>
        <v>0</v>
      </c>
      <c r="IK188" s="131">
        <f>Juniori!IK48</f>
        <v>0</v>
      </c>
      <c r="IL188" s="131">
        <f>Juniori!IL48</f>
        <v>0</v>
      </c>
      <c r="IM188" s="131">
        <f>Juniori!IM48</f>
        <v>0</v>
      </c>
      <c r="IN188" s="131">
        <f>Juniori!IN48</f>
        <v>0</v>
      </c>
      <c r="IO188" s="131">
        <f>Juniori!IO48</f>
        <v>0</v>
      </c>
      <c r="IP188" s="131">
        <f>Juniori!IP48</f>
        <v>0</v>
      </c>
      <c r="IQ188" s="131">
        <f>Juniori!IQ48</f>
        <v>0</v>
      </c>
      <c r="IR188" s="131">
        <f>Juniori!IR48</f>
        <v>0</v>
      </c>
      <c r="IS188" s="131">
        <f>Juniori!IS48</f>
        <v>0</v>
      </c>
      <c r="IT188" s="131">
        <f>Juniori!IT48</f>
        <v>0</v>
      </c>
      <c r="IU188" s="131">
        <f>Juniori!IU48</f>
        <v>0</v>
      </c>
      <c r="IV188" s="131">
        <f>Juniori!IV48</f>
        <v>0</v>
      </c>
      <c r="IW188" s="131">
        <f>Juniori!IW48</f>
        <v>0</v>
      </c>
      <c r="IX188" s="131">
        <f>Juniori!IX48</f>
        <v>0</v>
      </c>
      <c r="IY188" s="131">
        <f>Juniori!IY48</f>
        <v>0</v>
      </c>
      <c r="IZ188" s="131">
        <f>Juniori!IZ48</f>
        <v>0</v>
      </c>
      <c r="JA188" s="131">
        <f>Juniori!JA48</f>
        <v>0</v>
      </c>
      <c r="JB188" s="131">
        <f>Juniori!JB48</f>
        <v>0</v>
      </c>
      <c r="JC188" s="131">
        <f>Juniori!JC48</f>
        <v>0</v>
      </c>
      <c r="JD188" s="131">
        <f>Juniori!JD48</f>
        <v>0</v>
      </c>
      <c r="JE188" s="131">
        <f>Juniori!JE48</f>
        <v>0</v>
      </c>
      <c r="JF188" s="131">
        <f>Juniori!JF48</f>
        <v>0</v>
      </c>
      <c r="JG188" s="131">
        <f>Juniori!JG48</f>
        <v>0</v>
      </c>
      <c r="JH188" s="131">
        <f>Juniori!JH48</f>
        <v>0</v>
      </c>
      <c r="JI188" s="131">
        <f>Juniori!JI48</f>
        <v>0</v>
      </c>
      <c r="JJ188" s="131">
        <f>Juniori!JJ48</f>
        <v>0</v>
      </c>
      <c r="JK188" s="131">
        <f>Juniori!JK48</f>
        <v>0</v>
      </c>
      <c r="JL188" s="131">
        <f>Juniori!JL48</f>
        <v>0</v>
      </c>
      <c r="JM188" s="131">
        <f>Juniori!JM48</f>
        <v>0</v>
      </c>
      <c r="JN188" s="131">
        <f>Juniori!JN48</f>
        <v>0</v>
      </c>
      <c r="JO188" s="131">
        <f>Juniori!JO48</f>
        <v>0</v>
      </c>
      <c r="JP188" s="131">
        <f>Juniori!JP48</f>
        <v>0</v>
      </c>
      <c r="JQ188" s="131">
        <f>Juniori!JQ48</f>
        <v>0</v>
      </c>
      <c r="JR188" s="131">
        <f>Juniori!JR48</f>
        <v>0</v>
      </c>
      <c r="JS188" s="131">
        <f>Juniori!JS48</f>
        <v>0</v>
      </c>
      <c r="JT188" s="131">
        <f>Juniori!JT48</f>
        <v>0</v>
      </c>
      <c r="JU188" s="131">
        <f>Juniori!JU48</f>
        <v>0</v>
      </c>
      <c r="JV188" s="131">
        <f>Juniori!JV48</f>
        <v>0</v>
      </c>
      <c r="JW188" s="131">
        <f>Juniori!JW48</f>
        <v>0</v>
      </c>
      <c r="JX188" s="131">
        <f>Juniori!JX48</f>
        <v>0</v>
      </c>
      <c r="JY188" s="131">
        <f>Juniori!JY48</f>
        <v>0</v>
      </c>
      <c r="JZ188" s="131">
        <f>Juniori!JZ48</f>
        <v>0</v>
      </c>
      <c r="KA188" s="131">
        <f>Juniori!KA48</f>
        <v>0</v>
      </c>
      <c r="KB188" s="131">
        <f>Juniori!KB48</f>
        <v>0</v>
      </c>
      <c r="KC188" s="131">
        <f>Juniori!KC48</f>
        <v>0</v>
      </c>
      <c r="KD188" s="131">
        <f>Juniori!KD48</f>
        <v>0</v>
      </c>
      <c r="KE188" s="131">
        <f>Juniori!KE48</f>
        <v>0</v>
      </c>
      <c r="KF188" s="131">
        <f>Juniori!KF48</f>
        <v>0</v>
      </c>
      <c r="KG188" s="131">
        <f>Juniori!KG48</f>
        <v>0</v>
      </c>
      <c r="KH188" s="131">
        <f>Juniori!KH48</f>
        <v>0</v>
      </c>
      <c r="KI188" s="131">
        <f>Juniori!KI48</f>
        <v>0</v>
      </c>
      <c r="KJ188" s="131">
        <f>Juniori!KJ48</f>
        <v>0</v>
      </c>
      <c r="KK188" s="131">
        <f>Juniori!KK48</f>
        <v>0</v>
      </c>
      <c r="KL188" s="131">
        <f>Juniori!KL48</f>
        <v>0</v>
      </c>
      <c r="KM188" s="131">
        <f>Juniori!KM48</f>
        <v>0</v>
      </c>
      <c r="KN188" s="131">
        <f>Juniori!KN48</f>
        <v>0</v>
      </c>
      <c r="KO188" s="131">
        <f>Juniori!KO48</f>
        <v>0</v>
      </c>
      <c r="KP188" s="131">
        <f>Juniori!KP48</f>
        <v>0</v>
      </c>
      <c r="KQ188" s="131">
        <f>Juniori!KQ48</f>
        <v>0</v>
      </c>
      <c r="KR188" s="131">
        <f>Juniori!KR48</f>
        <v>0</v>
      </c>
      <c r="KS188" s="131">
        <f>Juniori!KS48</f>
        <v>0</v>
      </c>
      <c r="KT188" s="131">
        <f>Juniori!KT48</f>
        <v>0</v>
      </c>
      <c r="KU188" s="131">
        <f>Juniori!KU48</f>
        <v>0</v>
      </c>
      <c r="KV188" s="131">
        <f>Juniori!KV48</f>
        <v>0</v>
      </c>
      <c r="KW188" s="131">
        <f>Juniori!KW48</f>
        <v>0</v>
      </c>
      <c r="KX188" s="131">
        <f>Juniori!KX48</f>
        <v>0</v>
      </c>
      <c r="KY188" s="131">
        <f>Juniori!KY48</f>
        <v>0</v>
      </c>
      <c r="KZ188" s="131">
        <f>Juniori!KZ48</f>
        <v>0</v>
      </c>
      <c r="LA188" s="131">
        <f>Juniori!LA48</f>
        <v>0</v>
      </c>
      <c r="LB188" s="131">
        <f>Juniori!LB48</f>
        <v>0</v>
      </c>
      <c r="LC188" s="131">
        <f>Juniori!LC48</f>
        <v>0</v>
      </c>
      <c r="LD188" s="131">
        <f>Juniori!LD48</f>
        <v>0</v>
      </c>
      <c r="LE188" s="131">
        <f>Juniori!LE48</f>
        <v>0</v>
      </c>
      <c r="LF188" s="131">
        <f>Juniori!LF48</f>
        <v>0</v>
      </c>
      <c r="LG188" s="131">
        <f>Juniori!LG48</f>
        <v>0</v>
      </c>
      <c r="LH188" s="131">
        <f>Juniori!LH48</f>
        <v>0</v>
      </c>
      <c r="LI188" s="131">
        <f>Juniori!LI48</f>
        <v>0</v>
      </c>
      <c r="LJ188" s="131">
        <f>Juniori!LJ48</f>
        <v>0</v>
      </c>
      <c r="LK188" s="131">
        <f>Juniori!LK48</f>
        <v>0</v>
      </c>
      <c r="LL188" s="131">
        <f>Juniori!LL48</f>
        <v>0</v>
      </c>
      <c r="LM188" s="131">
        <f>Juniori!LM48</f>
        <v>0</v>
      </c>
      <c r="LN188" s="131">
        <f>Juniori!LN48</f>
        <v>0</v>
      </c>
      <c r="LO188" s="131">
        <f>Juniori!LO48</f>
        <v>0</v>
      </c>
      <c r="LP188" s="131">
        <f>Juniori!LP48</f>
        <v>0</v>
      </c>
      <c r="LQ188" s="131">
        <f>Juniori!LQ48</f>
        <v>0</v>
      </c>
      <c r="LR188" s="131">
        <f>Juniori!LR48</f>
        <v>0</v>
      </c>
      <c r="LS188" s="131">
        <f>Juniori!LS48</f>
        <v>0</v>
      </c>
      <c r="LT188" s="131">
        <f>Juniori!LT48</f>
        <v>0</v>
      </c>
      <c r="LU188" s="131">
        <f>Juniori!LU48</f>
        <v>0</v>
      </c>
      <c r="LV188" s="131">
        <f>Juniori!LV48</f>
        <v>0</v>
      </c>
      <c r="LW188" s="131">
        <f>Juniori!LW48</f>
        <v>0</v>
      </c>
      <c r="LX188" s="131">
        <f>Juniori!LX48</f>
        <v>0</v>
      </c>
      <c r="LY188" s="131">
        <f>Juniori!LY48</f>
        <v>0</v>
      </c>
      <c r="LZ188" s="131">
        <f>Juniori!LZ48</f>
        <v>0</v>
      </c>
      <c r="MA188" s="131">
        <f>Juniori!MA48</f>
        <v>0</v>
      </c>
      <c r="MB188" s="131">
        <f>Juniori!MB48</f>
        <v>0</v>
      </c>
      <c r="MC188" s="131">
        <f>Juniori!MC48</f>
        <v>0</v>
      </c>
      <c r="MD188" s="131">
        <f>Juniori!MD48</f>
        <v>0</v>
      </c>
      <c r="ME188" s="131">
        <f>Juniori!ME48</f>
        <v>0</v>
      </c>
    </row>
    <row r="189" spans="1:343" s="1" customFormat="1" ht="18" customHeight="1" x14ac:dyDescent="0.2">
      <c r="A189" s="12">
        <v>142</v>
      </c>
      <c r="B189" s="11" t="s">
        <v>344</v>
      </c>
      <c r="C189" s="1">
        <v>9019</v>
      </c>
      <c r="D189" s="1">
        <v>2007</v>
      </c>
      <c r="E189" s="4" t="s">
        <v>342</v>
      </c>
      <c r="F189" s="9" t="s">
        <v>343</v>
      </c>
      <c r="G189" s="9" t="s">
        <v>225</v>
      </c>
      <c r="H189" s="4" t="s">
        <v>101</v>
      </c>
      <c r="I189" s="1">
        <f t="shared" si="14"/>
        <v>0</v>
      </c>
      <c r="J189" s="12">
        <f>Tabuľka3[[#This Row],[Stĺpec9]]</f>
        <v>0</v>
      </c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6" t="s">
        <v>241</v>
      </c>
      <c r="BI189" s="136" t="s">
        <v>241</v>
      </c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6" t="s">
        <v>241</v>
      </c>
      <c r="KN189" s="136" t="s">
        <v>241</v>
      </c>
      <c r="KO189" s="131"/>
      <c r="KP189" s="131"/>
      <c r="KQ189" s="131"/>
      <c r="KR189" s="131"/>
      <c r="KS189" s="131"/>
      <c r="KT189" s="136" t="s">
        <v>241</v>
      </c>
      <c r="KU189" s="136" t="s">
        <v>241</v>
      </c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</row>
    <row r="190" spans="1:343" s="1" customFormat="1" ht="18" customHeight="1" x14ac:dyDescent="0.2">
      <c r="A190" s="12">
        <v>142</v>
      </c>
      <c r="B190" s="11" t="s">
        <v>115</v>
      </c>
      <c r="C190" s="1">
        <v>11470</v>
      </c>
      <c r="D190" s="1">
        <v>2017</v>
      </c>
      <c r="E190" s="4" t="s">
        <v>114</v>
      </c>
      <c r="F190" s="1">
        <v>3617</v>
      </c>
      <c r="G190" s="9" t="s">
        <v>222</v>
      </c>
      <c r="H190" s="4" t="s">
        <v>146</v>
      </c>
      <c r="J190" s="12"/>
      <c r="K190" s="131">
        <f>Seniori!K117</f>
        <v>0</v>
      </c>
      <c r="L190" s="131">
        <f>Seniori!L117</f>
        <v>0</v>
      </c>
      <c r="M190" s="131">
        <f>Seniori!M117</f>
        <v>0</v>
      </c>
      <c r="N190" s="131">
        <f>Seniori!N117</f>
        <v>0</v>
      </c>
      <c r="O190" s="131">
        <f>Seniori!O117</f>
        <v>0</v>
      </c>
      <c r="P190" s="131">
        <f>Seniori!P117</f>
        <v>0</v>
      </c>
      <c r="Q190" s="131">
        <f>Seniori!Q117</f>
        <v>0</v>
      </c>
      <c r="R190" s="131">
        <f>Seniori!R117</f>
        <v>0</v>
      </c>
      <c r="S190" s="131">
        <f>Seniori!S117</f>
        <v>0</v>
      </c>
      <c r="T190" s="131">
        <f>Seniori!T117</f>
        <v>0</v>
      </c>
      <c r="U190" s="131">
        <f>Seniori!U117</f>
        <v>0</v>
      </c>
      <c r="V190" s="131">
        <f>Seniori!V117</f>
        <v>0</v>
      </c>
      <c r="W190" s="131">
        <f>Seniori!W117</f>
        <v>0</v>
      </c>
      <c r="X190" s="131">
        <f>Seniori!X117</f>
        <v>0</v>
      </c>
      <c r="Y190" s="131">
        <f>Seniori!Y117</f>
        <v>0</v>
      </c>
      <c r="Z190" s="131">
        <f>Seniori!Z117</f>
        <v>0</v>
      </c>
      <c r="AA190" s="131">
        <f>Seniori!AA117</f>
        <v>0</v>
      </c>
      <c r="AB190" s="131">
        <f>Seniori!AB117</f>
        <v>0</v>
      </c>
      <c r="AC190" s="131">
        <f>Seniori!AC117</f>
        <v>0</v>
      </c>
      <c r="AD190" s="131">
        <f>Seniori!AD117</f>
        <v>0</v>
      </c>
      <c r="AE190" s="131">
        <f>Seniori!AE117</f>
        <v>0</v>
      </c>
      <c r="AF190" s="131">
        <f>Seniori!AF117</f>
        <v>0</v>
      </c>
      <c r="AG190" s="131">
        <f>Seniori!AG117</f>
        <v>0</v>
      </c>
      <c r="AH190" s="131">
        <f>Seniori!AH117</f>
        <v>0</v>
      </c>
      <c r="AI190" s="131">
        <f>Seniori!AI117</f>
        <v>0</v>
      </c>
      <c r="AJ190" s="131">
        <f>Seniori!AJ117</f>
        <v>0</v>
      </c>
      <c r="AK190" s="131">
        <f>Seniori!AK117</f>
        <v>0</v>
      </c>
      <c r="AL190" s="131">
        <f>Seniori!AL117</f>
        <v>0</v>
      </c>
      <c r="AM190" s="131">
        <f>Seniori!AM117</f>
        <v>0</v>
      </c>
      <c r="AN190" s="131">
        <f>Seniori!AN117</f>
        <v>0</v>
      </c>
      <c r="AO190" s="131">
        <f>Seniori!AO117</f>
        <v>0</v>
      </c>
      <c r="AP190" s="131">
        <f>Seniori!AP117</f>
        <v>0</v>
      </c>
      <c r="AQ190" s="131">
        <f>Seniori!AQ117</f>
        <v>0</v>
      </c>
      <c r="AR190" s="131">
        <f>Seniori!AR117</f>
        <v>0</v>
      </c>
      <c r="AS190" s="131">
        <f>Seniori!AS117</f>
        <v>0</v>
      </c>
      <c r="AT190" s="131">
        <f>Seniori!AT117</f>
        <v>0</v>
      </c>
      <c r="AU190" s="131">
        <f>Seniori!AU117</f>
        <v>0</v>
      </c>
      <c r="AV190" s="131">
        <f>Seniori!AV117</f>
        <v>0</v>
      </c>
      <c r="AW190" s="131">
        <f>Seniori!AW117</f>
        <v>0</v>
      </c>
      <c r="AX190" s="131">
        <f>Seniori!AX117</f>
        <v>0</v>
      </c>
      <c r="AY190" s="131">
        <f>Seniori!AY117</f>
        <v>0</v>
      </c>
      <c r="AZ190" s="131">
        <f>Seniori!AZ117</f>
        <v>0</v>
      </c>
      <c r="BA190" s="131">
        <f>Seniori!BA117</f>
        <v>0</v>
      </c>
      <c r="BB190" s="131">
        <f>Seniori!BB117</f>
        <v>0</v>
      </c>
      <c r="BC190" s="131">
        <f>Seniori!BC117</f>
        <v>0</v>
      </c>
      <c r="BD190" s="131">
        <f>Seniori!BD117</f>
        <v>0</v>
      </c>
      <c r="BE190" s="131">
        <f>Seniori!BE117</f>
        <v>0</v>
      </c>
      <c r="BF190" s="131">
        <f>Seniori!BF117</f>
        <v>0</v>
      </c>
      <c r="BG190" s="131">
        <f>Seniori!BG117</f>
        <v>0</v>
      </c>
      <c r="BH190" s="131">
        <f>Seniori!BH117</f>
        <v>0</v>
      </c>
      <c r="BI190" s="131">
        <f>Seniori!BI117</f>
        <v>0</v>
      </c>
      <c r="BJ190" s="131">
        <f>Seniori!BJ117</f>
        <v>0</v>
      </c>
      <c r="BK190" s="131">
        <f>Seniori!BK117</f>
        <v>0</v>
      </c>
      <c r="BL190" s="131">
        <f>Seniori!BL117</f>
        <v>0</v>
      </c>
      <c r="BM190" s="131">
        <f>Seniori!BM117</f>
        <v>0</v>
      </c>
      <c r="BN190" s="131">
        <f>Seniori!BN117</f>
        <v>0</v>
      </c>
      <c r="BO190" s="131">
        <f>Seniori!BO117</f>
        <v>0</v>
      </c>
      <c r="BP190" s="131">
        <f>Seniori!BP117</f>
        <v>0</v>
      </c>
      <c r="BQ190" s="131">
        <f>Seniori!BQ117</f>
        <v>0</v>
      </c>
      <c r="BR190" s="131">
        <f>Seniori!BR117</f>
        <v>0</v>
      </c>
      <c r="BS190" s="131">
        <f>Seniori!BS117</f>
        <v>0</v>
      </c>
      <c r="BT190" s="131">
        <f>Seniori!BT117</f>
        <v>0</v>
      </c>
      <c r="BU190" s="131">
        <f>Seniori!BU117</f>
        <v>0</v>
      </c>
      <c r="BV190" s="131">
        <f>Seniori!BV117</f>
        <v>0</v>
      </c>
      <c r="BW190" s="131">
        <f>Seniori!BW117</f>
        <v>0</v>
      </c>
      <c r="BX190" s="131">
        <f>Seniori!BX117</f>
        <v>0</v>
      </c>
      <c r="BY190" s="131">
        <f>Seniori!BY117</f>
        <v>0</v>
      </c>
      <c r="BZ190" s="131">
        <f>Seniori!BZ117</f>
        <v>0</v>
      </c>
      <c r="CA190" s="131">
        <f>Seniori!CA117</f>
        <v>0</v>
      </c>
      <c r="CB190" s="131">
        <f>Seniori!CB117</f>
        <v>0</v>
      </c>
      <c r="CC190" s="131">
        <f>Seniori!CC117</f>
        <v>0</v>
      </c>
      <c r="CD190" s="131">
        <f>Seniori!CD117</f>
        <v>0</v>
      </c>
      <c r="CE190" s="131">
        <f>Seniori!CE117</f>
        <v>0</v>
      </c>
      <c r="CF190" s="131">
        <f>Seniori!CF117</f>
        <v>0</v>
      </c>
      <c r="CG190" s="131">
        <f>Seniori!CG117</f>
        <v>0</v>
      </c>
      <c r="CH190" s="131">
        <f>Seniori!CH117</f>
        <v>0</v>
      </c>
      <c r="CI190" s="131">
        <f>Seniori!CI117</f>
        <v>0</v>
      </c>
      <c r="CJ190" s="131">
        <f>Seniori!CJ117</f>
        <v>0</v>
      </c>
      <c r="CK190" s="131">
        <f>Seniori!CK117</f>
        <v>0</v>
      </c>
      <c r="CL190" s="131">
        <f>Seniori!CL117</f>
        <v>0</v>
      </c>
      <c r="CM190" s="131">
        <f>Seniori!CM117</f>
        <v>0</v>
      </c>
      <c r="CN190" s="131">
        <f>Seniori!CN117</f>
        <v>0</v>
      </c>
      <c r="CO190" s="131">
        <f>Seniori!CO117</f>
        <v>0</v>
      </c>
      <c r="CP190" s="131">
        <f>Seniori!CP117</f>
        <v>0</v>
      </c>
      <c r="CQ190" s="131">
        <f>Seniori!CQ117</f>
        <v>0</v>
      </c>
      <c r="CR190" s="131">
        <f>Seniori!CR117</f>
        <v>0</v>
      </c>
      <c r="CS190" s="131">
        <f>Seniori!CS117</f>
        <v>0</v>
      </c>
      <c r="CT190" s="131">
        <f>Seniori!CT117</f>
        <v>0</v>
      </c>
      <c r="CU190" s="131">
        <f>Seniori!CU117</f>
        <v>0</v>
      </c>
      <c r="CV190" s="131">
        <f>Seniori!CV117</f>
        <v>0</v>
      </c>
      <c r="CW190" s="131">
        <f>Seniori!CW117</f>
        <v>0</v>
      </c>
      <c r="CX190" s="131">
        <f>Seniori!CX117</f>
        <v>0</v>
      </c>
      <c r="CY190" s="131">
        <f>Seniori!CY117</f>
        <v>0</v>
      </c>
      <c r="CZ190" s="131">
        <f>Seniori!CZ117</f>
        <v>0</v>
      </c>
      <c r="DA190" s="131">
        <f>Seniori!DA117</f>
        <v>0</v>
      </c>
      <c r="DB190" s="131">
        <f>Seniori!DB117</f>
        <v>0</v>
      </c>
      <c r="DC190" s="131">
        <f>Seniori!DC117</f>
        <v>0</v>
      </c>
      <c r="DD190" s="131" t="str">
        <f>Seniori!DD117</f>
        <v>x</v>
      </c>
      <c r="DE190" s="131">
        <f>Seniori!DE117</f>
        <v>0</v>
      </c>
      <c r="DF190" s="131">
        <f>Seniori!DF117</f>
        <v>0</v>
      </c>
      <c r="DG190" s="131">
        <f>Seniori!DG117</f>
        <v>0</v>
      </c>
      <c r="DH190" s="131">
        <f>Seniori!DH117</f>
        <v>0</v>
      </c>
      <c r="DI190" s="131">
        <f>Seniori!DI117</f>
        <v>0</v>
      </c>
      <c r="DJ190" s="131">
        <f>Seniori!DJ117</f>
        <v>0</v>
      </c>
      <c r="DK190" s="131">
        <f>Seniori!DK117</f>
        <v>0</v>
      </c>
      <c r="DL190" s="131">
        <f>Seniori!DL117</f>
        <v>0</v>
      </c>
      <c r="DM190" s="131">
        <f>Seniori!DM117</f>
        <v>0</v>
      </c>
      <c r="DN190" s="131">
        <f>Seniori!DN117</f>
        <v>0</v>
      </c>
      <c r="DO190" s="131">
        <f>Seniori!DO117</f>
        <v>0</v>
      </c>
      <c r="DP190" s="131">
        <f>Seniori!DP117</f>
        <v>0</v>
      </c>
      <c r="DQ190" s="131">
        <f>Seniori!DQ117</f>
        <v>0</v>
      </c>
      <c r="DR190" s="131">
        <f>Seniori!DR117</f>
        <v>0</v>
      </c>
      <c r="DS190" s="131">
        <f>Seniori!DS117</f>
        <v>0</v>
      </c>
      <c r="DT190" s="131">
        <f>Seniori!DT117</f>
        <v>0</v>
      </c>
      <c r="DU190" s="131">
        <f>Seniori!DU117</f>
        <v>0</v>
      </c>
      <c r="DV190" s="131">
        <f>Seniori!DV117</f>
        <v>0</v>
      </c>
      <c r="DW190" s="131">
        <f>Seniori!DW117</f>
        <v>0</v>
      </c>
      <c r="DX190" s="131">
        <f>Seniori!DX117</f>
        <v>0</v>
      </c>
      <c r="DY190" s="131">
        <f>Seniori!DY117</f>
        <v>0</v>
      </c>
      <c r="DZ190" s="131">
        <f>Seniori!DZ117</f>
        <v>0</v>
      </c>
      <c r="EA190" s="131">
        <f>Seniori!EA117</f>
        <v>0</v>
      </c>
      <c r="EB190" s="131">
        <f>Seniori!EB117</f>
        <v>0</v>
      </c>
      <c r="EC190" s="131">
        <f>Seniori!EC117</f>
        <v>0</v>
      </c>
      <c r="ED190" s="131">
        <f>Seniori!ED117</f>
        <v>0</v>
      </c>
      <c r="EE190" s="131">
        <f>Seniori!EE117</f>
        <v>0</v>
      </c>
      <c r="EF190" s="131">
        <f>Seniori!EF117</f>
        <v>0</v>
      </c>
      <c r="EG190" s="131">
        <f>Seniori!EG117</f>
        <v>0</v>
      </c>
      <c r="EH190" s="131">
        <f>Seniori!EH117</f>
        <v>0</v>
      </c>
      <c r="EI190" s="131">
        <f>Seniori!EI117</f>
        <v>0</v>
      </c>
      <c r="EJ190" s="131">
        <f>Seniori!EJ117</f>
        <v>0</v>
      </c>
      <c r="EK190" s="131">
        <f>Seniori!EK117</f>
        <v>0</v>
      </c>
      <c r="EL190" s="131">
        <f>Seniori!EL117</f>
        <v>0</v>
      </c>
      <c r="EM190" s="131">
        <f>Seniori!EM117</f>
        <v>0</v>
      </c>
      <c r="EN190" s="131">
        <f>Seniori!EN117</f>
        <v>0</v>
      </c>
      <c r="EO190" s="131">
        <f>Seniori!EO117</f>
        <v>0</v>
      </c>
      <c r="EP190" s="131">
        <f>Seniori!EP117</f>
        <v>0</v>
      </c>
      <c r="EQ190" s="131">
        <f>Seniori!EQ117</f>
        <v>0</v>
      </c>
      <c r="ER190" s="131">
        <f>Seniori!ER117</f>
        <v>0</v>
      </c>
      <c r="ES190" s="131">
        <f>Seniori!ES117</f>
        <v>0</v>
      </c>
      <c r="ET190" s="131">
        <f>Seniori!ET117</f>
        <v>0</v>
      </c>
      <c r="EU190" s="131">
        <f>Seniori!EU117</f>
        <v>0</v>
      </c>
      <c r="EV190" s="131">
        <f>Seniori!EV117</f>
        <v>0</v>
      </c>
      <c r="EW190" s="131">
        <f>Seniori!EW117</f>
        <v>0</v>
      </c>
      <c r="EX190" s="131">
        <f>Seniori!EX117</f>
        <v>0</v>
      </c>
      <c r="EY190" s="131">
        <f>Seniori!EY117</f>
        <v>0</v>
      </c>
      <c r="EZ190" s="131">
        <f>Seniori!EZ117</f>
        <v>0</v>
      </c>
      <c r="FA190" s="131">
        <f>Seniori!FA117</f>
        <v>0</v>
      </c>
      <c r="FB190" s="131">
        <f>Seniori!FB117</f>
        <v>0</v>
      </c>
      <c r="FC190" s="131">
        <f>Seniori!FC117</f>
        <v>0</v>
      </c>
      <c r="FD190" s="131">
        <f>Seniori!FD117</f>
        <v>0</v>
      </c>
      <c r="FE190" s="131">
        <f>Seniori!FE117</f>
        <v>0</v>
      </c>
      <c r="FF190" s="131">
        <f>Seniori!FF117</f>
        <v>0</v>
      </c>
      <c r="FG190" s="131">
        <f>Seniori!FG117</f>
        <v>0</v>
      </c>
      <c r="FH190" s="131">
        <f>Seniori!FH117</f>
        <v>0</v>
      </c>
      <c r="FI190" s="131">
        <f>Seniori!FI117</f>
        <v>0</v>
      </c>
      <c r="FJ190" s="131">
        <f>Seniori!FJ117</f>
        <v>0</v>
      </c>
      <c r="FK190" s="131">
        <f>Seniori!FK117</f>
        <v>0</v>
      </c>
      <c r="FL190" s="131">
        <f>Seniori!FL117</f>
        <v>0</v>
      </c>
      <c r="FM190" s="131">
        <f>Seniori!FM117</f>
        <v>0</v>
      </c>
      <c r="FN190" s="131">
        <f>Seniori!FN117</f>
        <v>0</v>
      </c>
      <c r="FO190" s="131">
        <f>Seniori!FO117</f>
        <v>0</v>
      </c>
      <c r="FP190" s="131">
        <f>Seniori!FP117</f>
        <v>0</v>
      </c>
      <c r="FQ190" s="131">
        <f>Seniori!FQ117</f>
        <v>0</v>
      </c>
      <c r="FR190" s="131">
        <f>Seniori!FR117</f>
        <v>0</v>
      </c>
      <c r="FS190" s="131">
        <f>Seniori!FS117</f>
        <v>0</v>
      </c>
      <c r="FT190" s="131">
        <f>Seniori!FT117</f>
        <v>0</v>
      </c>
      <c r="FU190" s="131">
        <f>Seniori!FU117</f>
        <v>0</v>
      </c>
      <c r="FV190" s="131">
        <f>Seniori!FV117</f>
        <v>0</v>
      </c>
      <c r="FW190" s="131">
        <f>Seniori!FW117</f>
        <v>0</v>
      </c>
      <c r="FX190" s="131">
        <f>Seniori!FX117</f>
        <v>0</v>
      </c>
      <c r="FY190" s="131">
        <f>Seniori!FY117</f>
        <v>0</v>
      </c>
      <c r="FZ190" s="131">
        <f>Seniori!FZ117</f>
        <v>0</v>
      </c>
      <c r="GA190" s="131">
        <f>Seniori!GA117</f>
        <v>0</v>
      </c>
      <c r="GB190" s="131">
        <f>Seniori!GB117</f>
        <v>0</v>
      </c>
      <c r="GC190" s="131">
        <f>Seniori!GC117</f>
        <v>0</v>
      </c>
      <c r="GD190" s="131">
        <f>Seniori!GD117</f>
        <v>0</v>
      </c>
      <c r="GE190" s="131">
        <f>Seniori!GE117</f>
        <v>0</v>
      </c>
      <c r="GF190" s="131">
        <f>Seniori!GF117</f>
        <v>0</v>
      </c>
      <c r="GG190" s="131">
        <f>Seniori!GG117</f>
        <v>0</v>
      </c>
      <c r="GH190" s="131">
        <f>Seniori!GH117</f>
        <v>0</v>
      </c>
      <c r="GI190" s="131">
        <f>Seniori!GI117</f>
        <v>0</v>
      </c>
      <c r="GJ190" s="131">
        <f>Seniori!GJ117</f>
        <v>0</v>
      </c>
      <c r="GK190" s="131">
        <f>Seniori!GK117</f>
        <v>0</v>
      </c>
      <c r="GL190" s="131">
        <f>Seniori!GL117</f>
        <v>0</v>
      </c>
      <c r="GM190" s="131">
        <f>Seniori!GM117</f>
        <v>0</v>
      </c>
      <c r="GN190" s="131">
        <f>Seniori!GN117</f>
        <v>0</v>
      </c>
      <c r="GO190" s="131">
        <f>Seniori!GO117</f>
        <v>0</v>
      </c>
      <c r="GP190" s="131">
        <f>Seniori!GP117</f>
        <v>0</v>
      </c>
      <c r="GQ190" s="131">
        <f>Seniori!GQ117</f>
        <v>0</v>
      </c>
      <c r="GR190" s="131">
        <f>Seniori!GR117</f>
        <v>0</v>
      </c>
      <c r="GS190" s="131">
        <f>Seniori!GS117</f>
        <v>0</v>
      </c>
      <c r="GT190" s="131">
        <f>Seniori!GT117</f>
        <v>0</v>
      </c>
      <c r="GU190" s="131">
        <f>Seniori!GU117</f>
        <v>0</v>
      </c>
      <c r="GV190" s="131">
        <f>Seniori!GV117</f>
        <v>0</v>
      </c>
      <c r="GW190" s="131">
        <f>Seniori!GW117</f>
        <v>0</v>
      </c>
      <c r="GX190" s="131">
        <f>Seniori!GX117</f>
        <v>0</v>
      </c>
      <c r="GY190" s="131">
        <f>Seniori!GY117</f>
        <v>0</v>
      </c>
      <c r="GZ190" s="131">
        <f>Seniori!GZ117</f>
        <v>0</v>
      </c>
      <c r="HA190" s="131">
        <f>Seniori!HA117</f>
        <v>0</v>
      </c>
      <c r="HB190" s="131">
        <f>Seniori!HB117</f>
        <v>0</v>
      </c>
      <c r="HC190" s="131">
        <f>Seniori!HC117</f>
        <v>0</v>
      </c>
      <c r="HD190" s="131">
        <f>Seniori!HD117</f>
        <v>0</v>
      </c>
      <c r="HE190" s="131">
        <f>Seniori!HE117</f>
        <v>0</v>
      </c>
      <c r="HF190" s="131">
        <f>Seniori!HF117</f>
        <v>0</v>
      </c>
      <c r="HG190" s="131">
        <f>Seniori!HG117</f>
        <v>0</v>
      </c>
      <c r="HH190" s="131">
        <f>Seniori!HH117</f>
        <v>0</v>
      </c>
      <c r="HI190" s="131">
        <f>Seniori!HI117</f>
        <v>0</v>
      </c>
      <c r="HJ190" s="131">
        <f>Seniori!HJ117</f>
        <v>0</v>
      </c>
      <c r="HK190" s="131">
        <f>Seniori!HK117</f>
        <v>0</v>
      </c>
      <c r="HL190" s="131">
        <f>Seniori!HL117</f>
        <v>0</v>
      </c>
      <c r="HM190" s="131">
        <f>Seniori!HM117</f>
        <v>0</v>
      </c>
      <c r="HN190" s="131">
        <f>Seniori!HN117</f>
        <v>0</v>
      </c>
      <c r="HO190" s="131">
        <f>Seniori!HO117</f>
        <v>0</v>
      </c>
      <c r="HP190" s="131">
        <f>Seniori!HP117</f>
        <v>0</v>
      </c>
      <c r="HQ190" s="131">
        <f>Seniori!HQ117</f>
        <v>0</v>
      </c>
      <c r="HR190" s="131">
        <f>Seniori!HR117</f>
        <v>0</v>
      </c>
      <c r="HS190" s="131">
        <f>Seniori!HS117</f>
        <v>0</v>
      </c>
      <c r="HT190" s="131">
        <f>Seniori!HT117</f>
        <v>0</v>
      </c>
      <c r="HU190" s="131">
        <f>Seniori!HU117</f>
        <v>0</v>
      </c>
      <c r="HV190" s="131">
        <f>Seniori!HV117</f>
        <v>0</v>
      </c>
      <c r="HW190" s="131">
        <f>Seniori!HW117</f>
        <v>0</v>
      </c>
      <c r="HX190" s="131">
        <f>Seniori!HX117</f>
        <v>0</v>
      </c>
      <c r="HY190" s="131">
        <f>Seniori!HY117</f>
        <v>0</v>
      </c>
      <c r="HZ190" s="131">
        <f>Seniori!HZ117</f>
        <v>0</v>
      </c>
      <c r="IA190" s="131">
        <f>Seniori!IA117</f>
        <v>0</v>
      </c>
      <c r="IB190" s="131">
        <f>Seniori!IB117</f>
        <v>0</v>
      </c>
      <c r="IC190" s="131">
        <f>Seniori!IC117</f>
        <v>0</v>
      </c>
      <c r="ID190" s="131">
        <f>Seniori!ID117</f>
        <v>0</v>
      </c>
      <c r="IE190" s="131">
        <f>Seniori!IE117</f>
        <v>0</v>
      </c>
      <c r="IF190" s="131">
        <f>Seniori!IF117</f>
        <v>0</v>
      </c>
      <c r="IG190" s="131">
        <f>Seniori!IG117</f>
        <v>0</v>
      </c>
      <c r="IH190" s="131">
        <f>Seniori!IH117</f>
        <v>0</v>
      </c>
      <c r="II190" s="131">
        <f>Seniori!II117</f>
        <v>0</v>
      </c>
      <c r="IJ190" s="131">
        <f>Seniori!IJ117</f>
        <v>0</v>
      </c>
      <c r="IK190" s="131">
        <f>Seniori!IK117</f>
        <v>0</v>
      </c>
      <c r="IL190" s="131">
        <f>Seniori!IL117</f>
        <v>0</v>
      </c>
      <c r="IM190" s="131">
        <f>Seniori!IM117</f>
        <v>0</v>
      </c>
      <c r="IN190" s="131">
        <f>Seniori!IN117</f>
        <v>0</v>
      </c>
      <c r="IO190" s="131">
        <f>Seniori!IO117</f>
        <v>0</v>
      </c>
      <c r="IP190" s="131">
        <f>Seniori!IP117</f>
        <v>0</v>
      </c>
      <c r="IQ190" s="131">
        <f>Seniori!IQ117</f>
        <v>0</v>
      </c>
      <c r="IR190" s="131">
        <f>Seniori!IR117</f>
        <v>0</v>
      </c>
      <c r="IS190" s="131">
        <f>Seniori!IS117</f>
        <v>0</v>
      </c>
      <c r="IT190" s="131">
        <f>Seniori!IT117</f>
        <v>0</v>
      </c>
      <c r="IU190" s="131">
        <f>Seniori!IU117</f>
        <v>0</v>
      </c>
      <c r="IV190" s="131">
        <f>Seniori!IV117</f>
        <v>0</v>
      </c>
      <c r="IW190" s="131">
        <f>Seniori!IW117</f>
        <v>0</v>
      </c>
      <c r="IX190" s="131">
        <f>Seniori!IX117</f>
        <v>0</v>
      </c>
      <c r="IY190" s="131">
        <f>Seniori!IY117</f>
        <v>0</v>
      </c>
      <c r="IZ190" s="131">
        <f>Seniori!IZ117</f>
        <v>0</v>
      </c>
      <c r="JA190" s="131">
        <f>Seniori!JA117</f>
        <v>0</v>
      </c>
      <c r="JB190" s="131">
        <f>Seniori!JB117</f>
        <v>0</v>
      </c>
      <c r="JC190" s="131">
        <f>Seniori!JC117</f>
        <v>0</v>
      </c>
      <c r="JD190" s="131">
        <f>Seniori!JD117</f>
        <v>0</v>
      </c>
      <c r="JE190" s="131">
        <f>Seniori!JE117</f>
        <v>0</v>
      </c>
      <c r="JF190" s="131">
        <f>Seniori!JF117</f>
        <v>0</v>
      </c>
      <c r="JG190" s="131">
        <f>Seniori!JG117</f>
        <v>0</v>
      </c>
      <c r="JH190" s="131">
        <f>Seniori!JH117</f>
        <v>0</v>
      </c>
      <c r="JI190" s="131">
        <f>Seniori!JI117</f>
        <v>0</v>
      </c>
      <c r="JJ190" s="131">
        <f>Seniori!JJ117</f>
        <v>0</v>
      </c>
      <c r="JK190" s="131">
        <f>Seniori!JK117</f>
        <v>0</v>
      </c>
      <c r="JL190" s="131">
        <f>Seniori!JL117</f>
        <v>0</v>
      </c>
      <c r="JM190" s="131">
        <f>Seniori!JM117</f>
        <v>0</v>
      </c>
      <c r="JN190" s="131">
        <f>Seniori!JN117</f>
        <v>0</v>
      </c>
      <c r="JO190" s="131">
        <f>Seniori!JO117</f>
        <v>0</v>
      </c>
      <c r="JP190" s="131">
        <f>Seniori!JP117</f>
        <v>0</v>
      </c>
      <c r="JQ190" s="131">
        <f>Seniori!JQ117</f>
        <v>0</v>
      </c>
      <c r="JR190" s="131">
        <f>Seniori!JR117</f>
        <v>0</v>
      </c>
      <c r="JS190" s="131">
        <f>Seniori!JS117</f>
        <v>0</v>
      </c>
      <c r="JT190" s="131">
        <f>Seniori!JT117</f>
        <v>0</v>
      </c>
      <c r="JU190" s="131">
        <f>Seniori!JU117</f>
        <v>0</v>
      </c>
      <c r="JV190" s="131">
        <f>Seniori!JV117</f>
        <v>0</v>
      </c>
      <c r="JW190" s="131">
        <f>Seniori!JW117</f>
        <v>0</v>
      </c>
      <c r="JX190" s="131">
        <f>Seniori!JX117</f>
        <v>0</v>
      </c>
      <c r="JY190" s="131">
        <f>Seniori!JY117</f>
        <v>0</v>
      </c>
      <c r="JZ190" s="131">
        <f>Seniori!JZ117</f>
        <v>0</v>
      </c>
      <c r="KA190" s="131">
        <f>Seniori!KA117</f>
        <v>0</v>
      </c>
      <c r="KB190" s="131">
        <f>Seniori!KB117</f>
        <v>0</v>
      </c>
      <c r="KC190" s="131">
        <f>Seniori!KC117</f>
        <v>0</v>
      </c>
      <c r="KD190" s="131">
        <f>Seniori!KD117</f>
        <v>0</v>
      </c>
      <c r="KE190" s="131">
        <f>Seniori!KE117</f>
        <v>0</v>
      </c>
      <c r="KF190" s="131">
        <f>Seniori!KF117</f>
        <v>0</v>
      </c>
      <c r="KG190" s="131">
        <f>Seniori!KG117</f>
        <v>0</v>
      </c>
      <c r="KH190" s="131">
        <f>Seniori!KH117</f>
        <v>0</v>
      </c>
      <c r="KI190" s="131">
        <f>Seniori!KI117</f>
        <v>0</v>
      </c>
      <c r="KJ190" s="131">
        <f>Seniori!KJ117</f>
        <v>0</v>
      </c>
      <c r="KK190" s="131">
        <f>Seniori!KK117</f>
        <v>0</v>
      </c>
      <c r="KL190" s="131">
        <f>Seniori!KL117</f>
        <v>0</v>
      </c>
      <c r="KM190" s="131">
        <f>Seniori!KM117</f>
        <v>0</v>
      </c>
      <c r="KN190" s="131">
        <f>Seniori!KN117</f>
        <v>0</v>
      </c>
      <c r="KO190" s="131">
        <f>Seniori!KO117</f>
        <v>0</v>
      </c>
      <c r="KP190" s="131">
        <f>Seniori!KP117</f>
        <v>0</v>
      </c>
      <c r="KQ190" s="131">
        <f>Seniori!KQ117</f>
        <v>0</v>
      </c>
      <c r="KR190" s="131">
        <f>Seniori!KR117</f>
        <v>0</v>
      </c>
      <c r="KS190" s="131">
        <f>Seniori!KS117</f>
        <v>0</v>
      </c>
      <c r="KT190" s="131">
        <f>Seniori!KT117</f>
        <v>0</v>
      </c>
      <c r="KU190" s="131">
        <f>Seniori!KU117</f>
        <v>0</v>
      </c>
      <c r="KV190" s="131">
        <f>Seniori!KV117</f>
        <v>0</v>
      </c>
      <c r="KW190" s="131">
        <f>Seniori!KW117</f>
        <v>0</v>
      </c>
      <c r="KX190" s="131">
        <f>Seniori!KX117</f>
        <v>0</v>
      </c>
      <c r="KY190" s="131">
        <f>Seniori!KY117</f>
        <v>0</v>
      </c>
      <c r="KZ190" s="131">
        <f>Seniori!KZ117</f>
        <v>0</v>
      </c>
      <c r="LA190" s="131">
        <f>Seniori!LA117</f>
        <v>0</v>
      </c>
      <c r="LB190" s="131">
        <f>Seniori!LB117</f>
        <v>0</v>
      </c>
      <c r="LC190" s="131">
        <f>Seniori!LC117</f>
        <v>0</v>
      </c>
      <c r="LD190" s="131">
        <f>Seniori!LD117</f>
        <v>0</v>
      </c>
      <c r="LE190" s="131">
        <f>Seniori!LE117</f>
        <v>0</v>
      </c>
      <c r="LF190" s="131">
        <f>Seniori!LF117</f>
        <v>0</v>
      </c>
      <c r="LG190" s="131">
        <f>Seniori!LG117</f>
        <v>0</v>
      </c>
      <c r="LH190" s="131">
        <f>Seniori!LH117</f>
        <v>0</v>
      </c>
      <c r="LI190" s="131">
        <f>Seniori!LI117</f>
        <v>0</v>
      </c>
      <c r="LJ190" s="131">
        <f>Seniori!LJ117</f>
        <v>0</v>
      </c>
      <c r="LK190" s="131">
        <f>Seniori!LK117</f>
        <v>0</v>
      </c>
      <c r="LL190" s="131">
        <f>Seniori!LL117</f>
        <v>0</v>
      </c>
      <c r="LM190" s="131">
        <f>Seniori!LM117</f>
        <v>0</v>
      </c>
      <c r="LN190" s="131">
        <f>Seniori!LN117</f>
        <v>0</v>
      </c>
      <c r="LO190" s="131">
        <f>Seniori!LO117</f>
        <v>0</v>
      </c>
      <c r="LP190" s="131">
        <f>Seniori!LP117</f>
        <v>0</v>
      </c>
      <c r="LQ190" s="131">
        <f>Seniori!LQ117</f>
        <v>0</v>
      </c>
      <c r="LR190" s="131">
        <f>Seniori!LR117</f>
        <v>0</v>
      </c>
      <c r="LS190" s="131">
        <f>Seniori!LS117</f>
        <v>0</v>
      </c>
      <c r="LT190" s="131">
        <f>Seniori!LT117</f>
        <v>0</v>
      </c>
      <c r="LU190" s="131">
        <f>Seniori!LU117</f>
        <v>0</v>
      </c>
      <c r="LV190" s="131">
        <f>Seniori!LV117</f>
        <v>0</v>
      </c>
      <c r="LW190" s="131">
        <f>Seniori!LW117</f>
        <v>0</v>
      </c>
      <c r="LX190" s="131">
        <f>Seniori!LX117</f>
        <v>0</v>
      </c>
      <c r="LY190" s="131">
        <f>Seniori!LY117</f>
        <v>0</v>
      </c>
      <c r="LZ190" s="131">
        <f>Seniori!LZ117</f>
        <v>0</v>
      </c>
      <c r="MA190" s="131">
        <f>Seniori!MA117</f>
        <v>0</v>
      </c>
      <c r="MB190" s="131">
        <f>Seniori!MB117</f>
        <v>0</v>
      </c>
      <c r="MC190" s="131">
        <f>Seniori!MC117</f>
        <v>0</v>
      </c>
      <c r="MD190" s="131">
        <f>Seniori!MD117</f>
        <v>0</v>
      </c>
      <c r="ME190" s="131">
        <f>Seniori!ME117</f>
        <v>0</v>
      </c>
    </row>
    <row r="191" spans="1:343" s="1" customFormat="1" ht="18" customHeight="1" x14ac:dyDescent="0.2">
      <c r="A191" s="12">
        <v>142</v>
      </c>
      <c r="B191" s="11" t="s">
        <v>350</v>
      </c>
      <c r="C191" s="1">
        <v>9681</v>
      </c>
      <c r="D191" s="1">
        <v>2009</v>
      </c>
      <c r="E191" s="4" t="s">
        <v>351</v>
      </c>
      <c r="F191" s="9">
        <v>3807</v>
      </c>
      <c r="G191" s="9" t="s">
        <v>222</v>
      </c>
      <c r="H191" s="4" t="s">
        <v>111</v>
      </c>
      <c r="I191" s="1">
        <f t="shared" si="14"/>
        <v>0</v>
      </c>
      <c r="J191" s="12">
        <f>Tabuľka3[[#This Row],[Stĺpec9]]</f>
        <v>0</v>
      </c>
      <c r="K191" s="131">
        <f>Seniori!K104</f>
        <v>0</v>
      </c>
      <c r="L191" s="131">
        <f>Seniori!L104</f>
        <v>0</v>
      </c>
      <c r="M191" s="131">
        <f>Seniori!M104</f>
        <v>0</v>
      </c>
      <c r="N191" s="131">
        <f>Seniori!N104</f>
        <v>0</v>
      </c>
      <c r="O191" s="131">
        <f>Seniori!O104</f>
        <v>0</v>
      </c>
      <c r="P191" s="131">
        <f>Seniori!P104</f>
        <v>0</v>
      </c>
      <c r="Q191" s="131">
        <f>Seniori!Q104</f>
        <v>0</v>
      </c>
      <c r="R191" s="131">
        <f>Seniori!R104</f>
        <v>0</v>
      </c>
      <c r="S191" s="131">
        <f>Seniori!S104</f>
        <v>0</v>
      </c>
      <c r="T191" s="131">
        <f>Seniori!T104</f>
        <v>0</v>
      </c>
      <c r="U191" s="131">
        <f>Seniori!U104</f>
        <v>0</v>
      </c>
      <c r="V191" s="131">
        <f>Seniori!V104</f>
        <v>0</v>
      </c>
      <c r="W191" s="131">
        <f>Seniori!W104</f>
        <v>0</v>
      </c>
      <c r="X191" s="131">
        <f>Seniori!X104</f>
        <v>0</v>
      </c>
      <c r="Y191" s="131">
        <f>Seniori!Y104</f>
        <v>0</v>
      </c>
      <c r="Z191" s="131">
        <f>Seniori!Z104</f>
        <v>0</v>
      </c>
      <c r="AA191" s="131">
        <f>Seniori!AA104</f>
        <v>0</v>
      </c>
      <c r="AB191" s="131">
        <f>Seniori!AB104</f>
        <v>0</v>
      </c>
      <c r="AC191" s="131">
        <f>Seniori!AC104</f>
        <v>0</v>
      </c>
      <c r="AD191" s="131">
        <f>Seniori!AD104</f>
        <v>0</v>
      </c>
      <c r="AE191" s="131">
        <f>Seniori!AE104</f>
        <v>0</v>
      </c>
      <c r="AF191" s="131">
        <f>Seniori!AF104</f>
        <v>0</v>
      </c>
      <c r="AG191" s="131">
        <f>Seniori!AG104</f>
        <v>0</v>
      </c>
      <c r="AH191" s="131">
        <f>Seniori!AH104</f>
        <v>0</v>
      </c>
      <c r="AI191" s="131">
        <f>Seniori!AI104</f>
        <v>0</v>
      </c>
      <c r="AJ191" s="131">
        <f>Seniori!AJ104</f>
        <v>0</v>
      </c>
      <c r="AK191" s="131">
        <f>Seniori!AK104</f>
        <v>0</v>
      </c>
      <c r="AL191" s="131">
        <f>Seniori!AL104</f>
        <v>0</v>
      </c>
      <c r="AM191" s="131">
        <f>Seniori!AM104</f>
        <v>0</v>
      </c>
      <c r="AN191" s="131">
        <f>Seniori!AN104</f>
        <v>0</v>
      </c>
      <c r="AO191" s="131">
        <f>Seniori!AO104</f>
        <v>0</v>
      </c>
      <c r="AP191" s="131">
        <f>Seniori!AP104</f>
        <v>0</v>
      </c>
      <c r="AQ191" s="131">
        <f>Seniori!AQ104</f>
        <v>0</v>
      </c>
      <c r="AR191" s="131">
        <f>Seniori!AR104</f>
        <v>0</v>
      </c>
      <c r="AS191" s="131">
        <f>Seniori!AS104</f>
        <v>0</v>
      </c>
      <c r="AT191" s="131">
        <f>Seniori!AT104</f>
        <v>0</v>
      </c>
      <c r="AU191" s="131">
        <f>Seniori!AU104</f>
        <v>0</v>
      </c>
      <c r="AV191" s="131">
        <f>Seniori!AV104</f>
        <v>0</v>
      </c>
      <c r="AW191" s="131">
        <f>Seniori!AW104</f>
        <v>0</v>
      </c>
      <c r="AX191" s="131">
        <f>Seniori!AX104</f>
        <v>0</v>
      </c>
      <c r="AY191" s="131">
        <f>Seniori!AY104</f>
        <v>0</v>
      </c>
      <c r="AZ191" s="131">
        <f>Seniori!AZ104</f>
        <v>0</v>
      </c>
      <c r="BA191" s="131">
        <f>Seniori!BA104</f>
        <v>0</v>
      </c>
      <c r="BB191" s="131">
        <f>Seniori!BB104</f>
        <v>0</v>
      </c>
      <c r="BC191" s="131">
        <f>Seniori!BC104</f>
        <v>0</v>
      </c>
      <c r="BD191" s="131">
        <f>Seniori!BD104</f>
        <v>0</v>
      </c>
      <c r="BE191" s="131">
        <f>Seniori!BE104</f>
        <v>0</v>
      </c>
      <c r="BF191" s="131">
        <f>Seniori!BF104</f>
        <v>0</v>
      </c>
      <c r="BG191" s="131">
        <f>Seniori!BG104</f>
        <v>0</v>
      </c>
      <c r="BH191" s="131">
        <f>Seniori!BH104</f>
        <v>0</v>
      </c>
      <c r="BI191" s="131" t="str">
        <f>Seniori!BI104</f>
        <v>x</v>
      </c>
      <c r="BJ191" s="131">
        <f>Seniori!BJ104</f>
        <v>0</v>
      </c>
      <c r="BK191" s="131">
        <f>Seniori!BK104</f>
        <v>0</v>
      </c>
      <c r="BL191" s="131">
        <f>Seniori!BL104</f>
        <v>0</v>
      </c>
      <c r="BM191" s="131">
        <f>Seniori!BM104</f>
        <v>0</v>
      </c>
      <c r="BN191" s="131">
        <f>Seniori!BN104</f>
        <v>0</v>
      </c>
      <c r="BO191" s="131">
        <f>Seniori!BO104</f>
        <v>0</v>
      </c>
      <c r="BP191" s="131">
        <f>Seniori!BP104</f>
        <v>0</v>
      </c>
      <c r="BQ191" s="131">
        <f>Seniori!BQ104</f>
        <v>0</v>
      </c>
      <c r="BR191" s="131">
        <f>Seniori!BR104</f>
        <v>0</v>
      </c>
      <c r="BS191" s="131">
        <f>Seniori!BS104</f>
        <v>0</v>
      </c>
      <c r="BT191" s="131">
        <f>Seniori!BT104</f>
        <v>0</v>
      </c>
      <c r="BU191" s="131">
        <f>Seniori!BU104</f>
        <v>0</v>
      </c>
      <c r="BV191" s="131">
        <f>Seniori!BV104</f>
        <v>0</v>
      </c>
      <c r="BW191" s="131">
        <f>Seniori!BW104</f>
        <v>0</v>
      </c>
      <c r="BX191" s="131">
        <f>Seniori!BX104</f>
        <v>0</v>
      </c>
      <c r="BY191" s="131">
        <f>Seniori!BY104</f>
        <v>0</v>
      </c>
      <c r="BZ191" s="131">
        <f>Seniori!BZ104</f>
        <v>0</v>
      </c>
      <c r="CA191" s="131">
        <f>Seniori!CA104</f>
        <v>0</v>
      </c>
      <c r="CB191" s="131">
        <f>Seniori!CB104</f>
        <v>0</v>
      </c>
      <c r="CC191" s="131">
        <f>Seniori!CC104</f>
        <v>0</v>
      </c>
      <c r="CD191" s="131">
        <f>Seniori!CD104</f>
        <v>0</v>
      </c>
      <c r="CE191" s="131">
        <f>Seniori!CE104</f>
        <v>0</v>
      </c>
      <c r="CF191" s="131">
        <f>Seniori!CF104</f>
        <v>0</v>
      </c>
      <c r="CG191" s="131">
        <f>Seniori!CG104</f>
        <v>0</v>
      </c>
      <c r="CH191" s="131">
        <f>Seniori!CH104</f>
        <v>0</v>
      </c>
      <c r="CI191" s="131">
        <f>Seniori!CI104</f>
        <v>0</v>
      </c>
      <c r="CJ191" s="131">
        <f>Seniori!CJ104</f>
        <v>0</v>
      </c>
      <c r="CK191" s="131">
        <f>Seniori!CK104</f>
        <v>0</v>
      </c>
      <c r="CL191" s="131">
        <f>Seniori!CL104</f>
        <v>0</v>
      </c>
      <c r="CM191" s="131">
        <f>Seniori!CM104</f>
        <v>0</v>
      </c>
      <c r="CN191" s="131">
        <f>Seniori!CN104</f>
        <v>0</v>
      </c>
      <c r="CO191" s="131">
        <f>Seniori!CO104</f>
        <v>0</v>
      </c>
      <c r="CP191" s="131">
        <f>Seniori!CP104</f>
        <v>0</v>
      </c>
      <c r="CQ191" s="131">
        <f>Seniori!CQ104</f>
        <v>0</v>
      </c>
      <c r="CR191" s="131">
        <f>Seniori!CR104</f>
        <v>0</v>
      </c>
      <c r="CS191" s="131">
        <f>Seniori!CS104</f>
        <v>0</v>
      </c>
      <c r="CT191" s="131">
        <f>Seniori!CT104</f>
        <v>0</v>
      </c>
      <c r="CU191" s="131">
        <f>Seniori!CU104</f>
        <v>0</v>
      </c>
      <c r="CV191" s="131">
        <f>Seniori!CV104</f>
        <v>0</v>
      </c>
      <c r="CW191" s="131">
        <f>Seniori!CW104</f>
        <v>0</v>
      </c>
      <c r="CX191" s="131">
        <f>Seniori!CX104</f>
        <v>0</v>
      </c>
      <c r="CY191" s="131">
        <f>Seniori!CY104</f>
        <v>0</v>
      </c>
      <c r="CZ191" s="131">
        <f>Seniori!CZ104</f>
        <v>0</v>
      </c>
      <c r="DA191" s="131">
        <f>Seniori!DA104</f>
        <v>0</v>
      </c>
      <c r="DB191" s="131">
        <f>Seniori!DB104</f>
        <v>0</v>
      </c>
      <c r="DC191" s="131">
        <f>Seniori!DC104</f>
        <v>0</v>
      </c>
      <c r="DD191" s="131">
        <f>Seniori!DD104</f>
        <v>0</v>
      </c>
      <c r="DE191" s="131">
        <f>Seniori!DE104</f>
        <v>0</v>
      </c>
      <c r="DF191" s="131">
        <f>Seniori!DF104</f>
        <v>0</v>
      </c>
      <c r="DG191" s="131">
        <f>Seniori!DG104</f>
        <v>0</v>
      </c>
      <c r="DH191" s="131">
        <f>Seniori!DH104</f>
        <v>0</v>
      </c>
      <c r="DI191" s="131">
        <f>Seniori!DI104</f>
        <v>0</v>
      </c>
      <c r="DJ191" s="131">
        <f>Seniori!DJ104</f>
        <v>0</v>
      </c>
      <c r="DK191" s="131">
        <f>Seniori!DK104</f>
        <v>0</v>
      </c>
      <c r="DL191" s="131">
        <f>Seniori!DL104</f>
        <v>0</v>
      </c>
      <c r="DM191" s="131">
        <f>Seniori!DM104</f>
        <v>0</v>
      </c>
      <c r="DN191" s="131">
        <f>Seniori!DN104</f>
        <v>0</v>
      </c>
      <c r="DO191" s="131">
        <f>Seniori!DO104</f>
        <v>0</v>
      </c>
      <c r="DP191" s="131">
        <f>Seniori!DP104</f>
        <v>0</v>
      </c>
      <c r="DQ191" s="131">
        <f>Seniori!DQ104</f>
        <v>0</v>
      </c>
      <c r="DR191" s="131">
        <f>Seniori!DR104</f>
        <v>0</v>
      </c>
      <c r="DS191" s="131">
        <f>Seniori!DS104</f>
        <v>0</v>
      </c>
      <c r="DT191" s="131">
        <f>Seniori!DT104</f>
        <v>0</v>
      </c>
      <c r="DU191" s="131">
        <f>Seniori!DU104</f>
        <v>0</v>
      </c>
      <c r="DV191" s="131">
        <f>Seniori!DV104</f>
        <v>0</v>
      </c>
      <c r="DW191" s="131">
        <f>Seniori!DW104</f>
        <v>0</v>
      </c>
      <c r="DX191" s="131">
        <f>Seniori!DX104</f>
        <v>0</v>
      </c>
      <c r="DY191" s="131">
        <f>Seniori!DY104</f>
        <v>0</v>
      </c>
      <c r="DZ191" s="131">
        <f>Seniori!DZ104</f>
        <v>0</v>
      </c>
      <c r="EA191" s="131">
        <f>Seniori!EA104</f>
        <v>0</v>
      </c>
      <c r="EB191" s="131">
        <f>Seniori!EB104</f>
        <v>0</v>
      </c>
      <c r="EC191" s="131">
        <f>Seniori!EC104</f>
        <v>0</v>
      </c>
      <c r="ED191" s="131">
        <f>Seniori!ED104</f>
        <v>0</v>
      </c>
      <c r="EE191" s="131">
        <f>Seniori!EE104</f>
        <v>0</v>
      </c>
      <c r="EF191" s="131">
        <f>Seniori!EF104</f>
        <v>0</v>
      </c>
      <c r="EG191" s="131">
        <f>Seniori!EG104</f>
        <v>0</v>
      </c>
      <c r="EH191" s="131">
        <f>Seniori!EH104</f>
        <v>0</v>
      </c>
      <c r="EI191" s="131">
        <f>Seniori!EI104</f>
        <v>0</v>
      </c>
      <c r="EJ191" s="131">
        <f>Seniori!EJ104</f>
        <v>0</v>
      </c>
      <c r="EK191" s="131">
        <f>Seniori!EK104</f>
        <v>0</v>
      </c>
      <c r="EL191" s="131">
        <f>Seniori!EL104</f>
        <v>0</v>
      </c>
      <c r="EM191" s="131">
        <f>Seniori!EM104</f>
        <v>0</v>
      </c>
      <c r="EN191" s="131">
        <f>Seniori!EN104</f>
        <v>0</v>
      </c>
      <c r="EO191" s="131">
        <f>Seniori!EO104</f>
        <v>0</v>
      </c>
      <c r="EP191" s="131">
        <f>Seniori!EP104</f>
        <v>0</v>
      </c>
      <c r="EQ191" s="131">
        <f>Seniori!EQ104</f>
        <v>0</v>
      </c>
      <c r="ER191" s="131">
        <f>Seniori!ER104</f>
        <v>0</v>
      </c>
      <c r="ES191" s="131">
        <f>Seniori!ES104</f>
        <v>0</v>
      </c>
      <c r="ET191" s="131">
        <f>Seniori!ET104</f>
        <v>0</v>
      </c>
      <c r="EU191" s="131">
        <f>Seniori!EU104</f>
        <v>0</v>
      </c>
      <c r="EV191" s="131">
        <f>Seniori!EV104</f>
        <v>0</v>
      </c>
      <c r="EW191" s="131">
        <f>Seniori!EW104</f>
        <v>0</v>
      </c>
      <c r="EX191" s="131">
        <f>Seniori!EX104</f>
        <v>0</v>
      </c>
      <c r="EY191" s="131">
        <f>Seniori!EY104</f>
        <v>0</v>
      </c>
      <c r="EZ191" s="131">
        <f>Seniori!EZ104</f>
        <v>0</v>
      </c>
      <c r="FA191" s="131">
        <f>Seniori!FA104</f>
        <v>0</v>
      </c>
      <c r="FB191" s="131">
        <f>Seniori!FB104</f>
        <v>0</v>
      </c>
      <c r="FC191" s="131">
        <f>Seniori!FC104</f>
        <v>0</v>
      </c>
      <c r="FD191" s="131">
        <f>Seniori!FD104</f>
        <v>0</v>
      </c>
      <c r="FE191" s="131">
        <f>Seniori!FE104</f>
        <v>0</v>
      </c>
      <c r="FF191" s="131">
        <f>Seniori!FF104</f>
        <v>0</v>
      </c>
      <c r="FG191" s="131">
        <f>Seniori!FG104</f>
        <v>0</v>
      </c>
      <c r="FH191" s="131">
        <f>Seniori!FH104</f>
        <v>0</v>
      </c>
      <c r="FI191" s="131">
        <f>Seniori!FI104</f>
        <v>0</v>
      </c>
      <c r="FJ191" s="131">
        <f>Seniori!FJ104</f>
        <v>0</v>
      </c>
      <c r="FK191" s="131">
        <f>Seniori!FK104</f>
        <v>0</v>
      </c>
      <c r="FL191" s="131">
        <f>Seniori!FL104</f>
        <v>0</v>
      </c>
      <c r="FM191" s="131">
        <f>Seniori!FM104</f>
        <v>0</v>
      </c>
      <c r="FN191" s="131">
        <f>Seniori!FN104</f>
        <v>0</v>
      </c>
      <c r="FO191" s="131">
        <f>Seniori!FO104</f>
        <v>0</v>
      </c>
      <c r="FP191" s="131">
        <f>Seniori!FP104</f>
        <v>0</v>
      </c>
      <c r="FQ191" s="131">
        <f>Seniori!FQ104</f>
        <v>0</v>
      </c>
      <c r="FR191" s="131">
        <f>Seniori!FR104</f>
        <v>0</v>
      </c>
      <c r="FS191" s="131">
        <f>Seniori!FS104</f>
        <v>0</v>
      </c>
      <c r="FT191" s="131">
        <f>Seniori!FT104</f>
        <v>0</v>
      </c>
      <c r="FU191" s="131">
        <f>Seniori!FU104</f>
        <v>0</v>
      </c>
      <c r="FV191" s="131">
        <f>Seniori!FV104</f>
        <v>0</v>
      </c>
      <c r="FW191" s="131">
        <f>Seniori!FW104</f>
        <v>0</v>
      </c>
      <c r="FX191" s="131">
        <f>Seniori!FX104</f>
        <v>0</v>
      </c>
      <c r="FY191" s="131">
        <f>Seniori!FY104</f>
        <v>0</v>
      </c>
      <c r="FZ191" s="131">
        <f>Seniori!FZ104</f>
        <v>0</v>
      </c>
      <c r="GA191" s="131">
        <f>Seniori!GA104</f>
        <v>0</v>
      </c>
      <c r="GB191" s="131">
        <f>Seniori!GB104</f>
        <v>0</v>
      </c>
      <c r="GC191" s="131">
        <f>Seniori!GC104</f>
        <v>0</v>
      </c>
      <c r="GD191" s="131">
        <f>Seniori!GD104</f>
        <v>0</v>
      </c>
      <c r="GE191" s="131">
        <f>Seniori!GE104</f>
        <v>0</v>
      </c>
      <c r="GF191" s="131">
        <f>Seniori!GF104</f>
        <v>0</v>
      </c>
      <c r="GG191" s="131">
        <f>Seniori!GG104</f>
        <v>0</v>
      </c>
      <c r="GH191" s="131">
        <f>Seniori!GH104</f>
        <v>0</v>
      </c>
      <c r="GI191" s="131">
        <f>Seniori!GI104</f>
        <v>0</v>
      </c>
      <c r="GJ191" s="131">
        <f>Seniori!GJ104</f>
        <v>0</v>
      </c>
      <c r="GK191" s="131">
        <f>Seniori!GK104</f>
        <v>0</v>
      </c>
      <c r="GL191" s="131">
        <f>Seniori!GL104</f>
        <v>0</v>
      </c>
      <c r="GM191" s="131">
        <f>Seniori!GM104</f>
        <v>0</v>
      </c>
      <c r="GN191" s="131">
        <f>Seniori!GN104</f>
        <v>0</v>
      </c>
      <c r="GO191" s="131">
        <f>Seniori!GO104</f>
        <v>0</v>
      </c>
      <c r="GP191" s="131">
        <f>Seniori!GP104</f>
        <v>0</v>
      </c>
      <c r="GQ191" s="131">
        <f>Seniori!GQ104</f>
        <v>0</v>
      </c>
      <c r="GR191" s="131">
        <f>Seniori!GR104</f>
        <v>0</v>
      </c>
      <c r="GS191" s="131">
        <f>Seniori!GS104</f>
        <v>0</v>
      </c>
      <c r="GT191" s="131">
        <f>Seniori!GT104</f>
        <v>0</v>
      </c>
      <c r="GU191" s="131">
        <f>Seniori!GU104</f>
        <v>0</v>
      </c>
      <c r="GV191" s="131">
        <f>Seniori!GV104</f>
        <v>0</v>
      </c>
      <c r="GW191" s="131">
        <f>Seniori!GW104</f>
        <v>0</v>
      </c>
      <c r="GX191" s="131">
        <f>Seniori!GX104</f>
        <v>0</v>
      </c>
      <c r="GY191" s="131">
        <f>Seniori!GY104</f>
        <v>0</v>
      </c>
      <c r="GZ191" s="131">
        <f>Seniori!GZ104</f>
        <v>0</v>
      </c>
      <c r="HA191" s="131">
        <f>Seniori!HA104</f>
        <v>0</v>
      </c>
      <c r="HB191" s="131">
        <f>Seniori!HB104</f>
        <v>0</v>
      </c>
      <c r="HC191" s="131">
        <f>Seniori!HC104</f>
        <v>0</v>
      </c>
      <c r="HD191" s="131">
        <f>Seniori!HD104</f>
        <v>0</v>
      </c>
      <c r="HE191" s="131">
        <f>Seniori!HE104</f>
        <v>0</v>
      </c>
      <c r="HF191" s="131">
        <f>Seniori!HF104</f>
        <v>0</v>
      </c>
      <c r="HG191" s="131">
        <f>Seniori!HG104</f>
        <v>0</v>
      </c>
      <c r="HH191" s="131">
        <f>Seniori!HH104</f>
        <v>0</v>
      </c>
      <c r="HI191" s="131">
        <f>Seniori!HI104</f>
        <v>0</v>
      </c>
      <c r="HJ191" s="131">
        <f>Seniori!HJ104</f>
        <v>0</v>
      </c>
      <c r="HK191" s="131">
        <f>Seniori!HK104</f>
        <v>0</v>
      </c>
      <c r="HL191" s="131">
        <f>Seniori!HL104</f>
        <v>0</v>
      </c>
      <c r="HM191" s="131">
        <f>Seniori!HM104</f>
        <v>0</v>
      </c>
      <c r="HN191" s="131">
        <f>Seniori!HN104</f>
        <v>0</v>
      </c>
      <c r="HO191" s="131">
        <f>Seniori!HO104</f>
        <v>0</v>
      </c>
      <c r="HP191" s="131">
        <f>Seniori!HP104</f>
        <v>0</v>
      </c>
      <c r="HQ191" s="131">
        <f>Seniori!HQ104</f>
        <v>0</v>
      </c>
      <c r="HR191" s="131">
        <f>Seniori!HR104</f>
        <v>0</v>
      </c>
      <c r="HS191" s="131">
        <f>Seniori!HS104</f>
        <v>0</v>
      </c>
      <c r="HT191" s="131">
        <f>Seniori!HT104</f>
        <v>0</v>
      </c>
      <c r="HU191" s="131">
        <f>Seniori!HU104</f>
        <v>0</v>
      </c>
      <c r="HV191" s="131">
        <f>Seniori!HV104</f>
        <v>0</v>
      </c>
      <c r="HW191" s="131">
        <f>Seniori!HW104</f>
        <v>0</v>
      </c>
      <c r="HX191" s="131">
        <f>Seniori!HX104</f>
        <v>0</v>
      </c>
      <c r="HY191" s="131">
        <f>Seniori!HY104</f>
        <v>0</v>
      </c>
      <c r="HZ191" s="131">
        <f>Seniori!HZ104</f>
        <v>0</v>
      </c>
      <c r="IA191" s="131">
        <f>Seniori!IA104</f>
        <v>0</v>
      </c>
      <c r="IB191" s="131">
        <f>Seniori!IB104</f>
        <v>0</v>
      </c>
      <c r="IC191" s="131">
        <f>Seniori!IC104</f>
        <v>0</v>
      </c>
      <c r="ID191" s="131">
        <f>Seniori!ID104</f>
        <v>0</v>
      </c>
      <c r="IE191" s="131">
        <f>Seniori!IE104</f>
        <v>0</v>
      </c>
      <c r="IF191" s="131">
        <f>Seniori!IF104</f>
        <v>0</v>
      </c>
      <c r="IG191" s="131">
        <f>Seniori!IG104</f>
        <v>0</v>
      </c>
      <c r="IH191" s="131">
        <f>Seniori!IH104</f>
        <v>0</v>
      </c>
      <c r="II191" s="131">
        <f>Seniori!II104</f>
        <v>0</v>
      </c>
      <c r="IJ191" s="131">
        <f>Seniori!IJ104</f>
        <v>0</v>
      </c>
      <c r="IK191" s="131">
        <f>Seniori!IK104</f>
        <v>0</v>
      </c>
      <c r="IL191" s="131">
        <f>Seniori!IL104</f>
        <v>0</v>
      </c>
      <c r="IM191" s="131">
        <f>Seniori!IM104</f>
        <v>0</v>
      </c>
      <c r="IN191" s="131">
        <f>Seniori!IN104</f>
        <v>0</v>
      </c>
      <c r="IO191" s="131">
        <f>Seniori!IO104</f>
        <v>0</v>
      </c>
      <c r="IP191" s="131">
        <f>Seniori!IP104</f>
        <v>0</v>
      </c>
      <c r="IQ191" s="131">
        <f>Seniori!IQ104</f>
        <v>0</v>
      </c>
      <c r="IR191" s="131">
        <f>Seniori!IR104</f>
        <v>0</v>
      </c>
      <c r="IS191" s="131">
        <f>Seniori!IS104</f>
        <v>0</v>
      </c>
      <c r="IT191" s="131">
        <f>Seniori!IT104</f>
        <v>0</v>
      </c>
      <c r="IU191" s="131">
        <f>Seniori!IU104</f>
        <v>0</v>
      </c>
      <c r="IV191" s="131">
        <f>Seniori!IV104</f>
        <v>0</v>
      </c>
      <c r="IW191" s="131">
        <f>Seniori!IW104</f>
        <v>0</v>
      </c>
      <c r="IX191" s="131">
        <f>Seniori!IX104</f>
        <v>0</v>
      </c>
      <c r="IY191" s="131">
        <f>Seniori!IY104</f>
        <v>0</v>
      </c>
      <c r="IZ191" s="131">
        <f>Seniori!IZ104</f>
        <v>0</v>
      </c>
      <c r="JA191" s="131">
        <f>Seniori!JA104</f>
        <v>0</v>
      </c>
      <c r="JB191" s="131">
        <f>Seniori!JB104</f>
        <v>0</v>
      </c>
      <c r="JC191" s="131">
        <f>Seniori!JC104</f>
        <v>0</v>
      </c>
      <c r="JD191" s="131">
        <f>Seniori!JD104</f>
        <v>0</v>
      </c>
      <c r="JE191" s="131">
        <f>Seniori!JE104</f>
        <v>0</v>
      </c>
      <c r="JF191" s="131">
        <f>Seniori!JF104</f>
        <v>0</v>
      </c>
      <c r="JG191" s="131">
        <f>Seniori!JG104</f>
        <v>0</v>
      </c>
      <c r="JH191" s="131">
        <f>Seniori!JH104</f>
        <v>0</v>
      </c>
      <c r="JI191" s="131">
        <f>Seniori!JI104</f>
        <v>0</v>
      </c>
      <c r="JJ191" s="131">
        <f>Seniori!JJ104</f>
        <v>0</v>
      </c>
      <c r="JK191" s="131">
        <f>Seniori!JK104</f>
        <v>0</v>
      </c>
      <c r="JL191" s="131">
        <f>Seniori!JL104</f>
        <v>0</v>
      </c>
      <c r="JM191" s="131">
        <f>Seniori!JM104</f>
        <v>0</v>
      </c>
      <c r="JN191" s="131">
        <f>Seniori!JN104</f>
        <v>0</v>
      </c>
      <c r="JO191" s="131">
        <f>Seniori!JO104</f>
        <v>0</v>
      </c>
      <c r="JP191" s="131">
        <f>Seniori!JP104</f>
        <v>0</v>
      </c>
      <c r="JQ191" s="131">
        <f>Seniori!JQ104</f>
        <v>0</v>
      </c>
      <c r="JR191" s="131">
        <f>Seniori!JR104</f>
        <v>0</v>
      </c>
      <c r="JS191" s="131">
        <f>Seniori!JS104</f>
        <v>0</v>
      </c>
      <c r="JT191" s="131">
        <f>Seniori!JT104</f>
        <v>0</v>
      </c>
      <c r="JU191" s="131">
        <f>Seniori!JU104</f>
        <v>0</v>
      </c>
      <c r="JV191" s="131">
        <f>Seniori!JV104</f>
        <v>0</v>
      </c>
      <c r="JW191" s="131">
        <f>Seniori!JW104</f>
        <v>0</v>
      </c>
      <c r="JX191" s="131">
        <f>Seniori!JX104</f>
        <v>0</v>
      </c>
      <c r="JY191" s="131">
        <f>Seniori!JY104</f>
        <v>0</v>
      </c>
      <c r="JZ191" s="131">
        <f>Seniori!JZ104</f>
        <v>0</v>
      </c>
      <c r="KA191" s="131">
        <f>Seniori!KA104</f>
        <v>0</v>
      </c>
      <c r="KB191" s="131">
        <f>Seniori!KB104</f>
        <v>0</v>
      </c>
      <c r="KC191" s="131">
        <f>Seniori!KC104</f>
        <v>0</v>
      </c>
      <c r="KD191" s="131">
        <f>Seniori!KD104</f>
        <v>0</v>
      </c>
      <c r="KE191" s="131">
        <f>Seniori!KE104</f>
        <v>0</v>
      </c>
      <c r="KF191" s="131">
        <f>Seniori!KF104</f>
        <v>0</v>
      </c>
      <c r="KG191" s="131">
        <f>Seniori!KG104</f>
        <v>0</v>
      </c>
      <c r="KH191" s="131">
        <f>Seniori!KH104</f>
        <v>0</v>
      </c>
      <c r="KI191" s="131">
        <f>Seniori!KI104</f>
        <v>0</v>
      </c>
      <c r="KJ191" s="131">
        <f>Seniori!KJ104</f>
        <v>0</v>
      </c>
      <c r="KK191" s="131">
        <f>Seniori!KK104</f>
        <v>0</v>
      </c>
      <c r="KL191" s="131">
        <f>Seniori!KL104</f>
        <v>0</v>
      </c>
      <c r="KM191" s="131">
        <f>Seniori!KM104</f>
        <v>0</v>
      </c>
      <c r="KN191" s="131">
        <f>Seniori!KN104</f>
        <v>0</v>
      </c>
      <c r="KO191" s="131">
        <f>Seniori!KO104</f>
        <v>0</v>
      </c>
      <c r="KP191" s="131">
        <f>Seniori!KP104</f>
        <v>0</v>
      </c>
      <c r="KQ191" s="131">
        <f>Seniori!KQ104</f>
        <v>0</v>
      </c>
      <c r="KR191" s="131">
        <f>Seniori!KR104</f>
        <v>0</v>
      </c>
      <c r="KS191" s="131">
        <f>Seniori!KS104</f>
        <v>0</v>
      </c>
      <c r="KT191" s="131">
        <f>Seniori!KT104</f>
        <v>0</v>
      </c>
      <c r="KU191" s="131">
        <f>Seniori!KU104</f>
        <v>0</v>
      </c>
      <c r="KV191" s="131">
        <f>Seniori!KV104</f>
        <v>0</v>
      </c>
      <c r="KW191" s="131">
        <f>Seniori!KW104</f>
        <v>0</v>
      </c>
      <c r="KX191" s="131">
        <f>Seniori!KX104</f>
        <v>0</v>
      </c>
      <c r="KY191" s="131">
        <f>Seniori!KY104</f>
        <v>0</v>
      </c>
      <c r="KZ191" s="131">
        <f>Seniori!KZ104</f>
        <v>0</v>
      </c>
      <c r="LA191" s="131">
        <f>Seniori!LA104</f>
        <v>0</v>
      </c>
      <c r="LB191" s="131">
        <f>Seniori!LB104</f>
        <v>0</v>
      </c>
      <c r="LC191" s="131">
        <f>Seniori!LC104</f>
        <v>0</v>
      </c>
      <c r="LD191" s="131">
        <f>Seniori!LD104</f>
        <v>0</v>
      </c>
      <c r="LE191" s="131">
        <f>Seniori!LE104</f>
        <v>0</v>
      </c>
      <c r="LF191" s="131">
        <f>Seniori!LF104</f>
        <v>0</v>
      </c>
      <c r="LG191" s="131">
        <f>Seniori!LG104</f>
        <v>0</v>
      </c>
      <c r="LH191" s="131">
        <f>Seniori!LH104</f>
        <v>0</v>
      </c>
      <c r="LI191" s="131">
        <f>Seniori!LI104</f>
        <v>0</v>
      </c>
      <c r="LJ191" s="131">
        <f>Seniori!LJ104</f>
        <v>0</v>
      </c>
      <c r="LK191" s="131">
        <f>Seniori!LK104</f>
        <v>0</v>
      </c>
      <c r="LL191" s="131">
        <f>Seniori!LL104</f>
        <v>0</v>
      </c>
      <c r="LM191" s="131">
        <f>Seniori!LM104</f>
        <v>0</v>
      </c>
      <c r="LN191" s="131">
        <f>Seniori!LN104</f>
        <v>0</v>
      </c>
      <c r="LO191" s="131">
        <f>Seniori!LO104</f>
        <v>0</v>
      </c>
      <c r="LP191" s="131">
        <f>Seniori!LP104</f>
        <v>0</v>
      </c>
      <c r="LQ191" s="131">
        <f>Seniori!LQ104</f>
        <v>0</v>
      </c>
      <c r="LR191" s="131">
        <f>Seniori!LR104</f>
        <v>0</v>
      </c>
      <c r="LS191" s="131">
        <f>Seniori!LS104</f>
        <v>0</v>
      </c>
      <c r="LT191" s="131">
        <f>Seniori!LT104</f>
        <v>0</v>
      </c>
      <c r="LU191" s="131">
        <f>Seniori!LU104</f>
        <v>0</v>
      </c>
      <c r="LV191" s="131">
        <f>Seniori!LV104</f>
        <v>0</v>
      </c>
      <c r="LW191" s="131">
        <f>Seniori!LW104</f>
        <v>0</v>
      </c>
      <c r="LX191" s="131">
        <f>Seniori!LX104</f>
        <v>0</v>
      </c>
      <c r="LY191" s="131">
        <f>Seniori!LY104</f>
        <v>0</v>
      </c>
      <c r="LZ191" s="131">
        <f>Seniori!LZ104</f>
        <v>0</v>
      </c>
      <c r="MA191" s="131">
        <f>Seniori!MA104</f>
        <v>0</v>
      </c>
      <c r="MB191" s="131">
        <f>Seniori!MB104</f>
        <v>0</v>
      </c>
      <c r="MC191" s="131">
        <f>Seniori!MC104</f>
        <v>0</v>
      </c>
      <c r="MD191" s="131">
        <f>Seniori!MD104</f>
        <v>0</v>
      </c>
      <c r="ME191" s="131">
        <f>Seniori!ME104</f>
        <v>0</v>
      </c>
    </row>
    <row r="192" spans="1:343" s="1" customFormat="1" ht="18" customHeight="1" x14ac:dyDescent="0.2">
      <c r="A192" s="12">
        <v>142</v>
      </c>
      <c r="B192" s="11" t="s">
        <v>353</v>
      </c>
      <c r="C192" s="1">
        <v>9763</v>
      </c>
      <c r="D192" s="1">
        <v>2010</v>
      </c>
      <c r="E192" s="4" t="s">
        <v>352</v>
      </c>
      <c r="F192" s="9">
        <v>6134</v>
      </c>
      <c r="G192" s="9" t="s">
        <v>222</v>
      </c>
      <c r="H192" s="4" t="s">
        <v>111</v>
      </c>
      <c r="I192" s="1">
        <f t="shared" si="14"/>
        <v>0</v>
      </c>
      <c r="J192" s="12">
        <f>Tabuľka3[[#This Row],[Stĺpec9]]</f>
        <v>0</v>
      </c>
      <c r="K192" s="131">
        <f>Seniori!K105</f>
        <v>0</v>
      </c>
      <c r="L192" s="131">
        <f>Seniori!L105</f>
        <v>0</v>
      </c>
      <c r="M192" s="131">
        <f>Seniori!M105</f>
        <v>0</v>
      </c>
      <c r="N192" s="131">
        <f>Seniori!N105</f>
        <v>0</v>
      </c>
      <c r="O192" s="131">
        <f>Seniori!O105</f>
        <v>0</v>
      </c>
      <c r="P192" s="131">
        <f>Seniori!P105</f>
        <v>0</v>
      </c>
      <c r="Q192" s="131">
        <f>Seniori!Q105</f>
        <v>0</v>
      </c>
      <c r="R192" s="131">
        <f>Seniori!R105</f>
        <v>0</v>
      </c>
      <c r="S192" s="131">
        <f>Seniori!S105</f>
        <v>0</v>
      </c>
      <c r="T192" s="131">
        <f>Seniori!T105</f>
        <v>0</v>
      </c>
      <c r="U192" s="131">
        <f>Seniori!U105</f>
        <v>0</v>
      </c>
      <c r="V192" s="131">
        <f>Seniori!V105</f>
        <v>0</v>
      </c>
      <c r="W192" s="131">
        <f>Seniori!W105</f>
        <v>0</v>
      </c>
      <c r="X192" s="131">
        <f>Seniori!X105</f>
        <v>0</v>
      </c>
      <c r="Y192" s="131">
        <f>Seniori!Y105</f>
        <v>0</v>
      </c>
      <c r="Z192" s="131">
        <f>Seniori!Z105</f>
        <v>0</v>
      </c>
      <c r="AA192" s="131">
        <f>Seniori!AA105</f>
        <v>0</v>
      </c>
      <c r="AB192" s="131">
        <f>Seniori!AB105</f>
        <v>0</v>
      </c>
      <c r="AC192" s="131">
        <f>Seniori!AC105</f>
        <v>0</v>
      </c>
      <c r="AD192" s="131">
        <f>Seniori!AD105</f>
        <v>0</v>
      </c>
      <c r="AE192" s="131">
        <f>Seniori!AE105</f>
        <v>0</v>
      </c>
      <c r="AF192" s="131">
        <f>Seniori!AF105</f>
        <v>0</v>
      </c>
      <c r="AG192" s="131">
        <f>Seniori!AG105</f>
        <v>0</v>
      </c>
      <c r="AH192" s="131">
        <f>Seniori!AH105</f>
        <v>0</v>
      </c>
      <c r="AI192" s="131">
        <f>Seniori!AI105</f>
        <v>0</v>
      </c>
      <c r="AJ192" s="131">
        <f>Seniori!AJ105</f>
        <v>0</v>
      </c>
      <c r="AK192" s="131">
        <f>Seniori!AK105</f>
        <v>0</v>
      </c>
      <c r="AL192" s="131">
        <f>Seniori!AL105</f>
        <v>0</v>
      </c>
      <c r="AM192" s="131">
        <f>Seniori!AM105</f>
        <v>0</v>
      </c>
      <c r="AN192" s="131">
        <f>Seniori!AN105</f>
        <v>0</v>
      </c>
      <c r="AO192" s="131">
        <f>Seniori!AO105</f>
        <v>0</v>
      </c>
      <c r="AP192" s="131">
        <f>Seniori!AP105</f>
        <v>0</v>
      </c>
      <c r="AQ192" s="131">
        <f>Seniori!AQ105</f>
        <v>0</v>
      </c>
      <c r="AR192" s="131">
        <f>Seniori!AR105</f>
        <v>0</v>
      </c>
      <c r="AS192" s="131">
        <f>Seniori!AS105</f>
        <v>0</v>
      </c>
      <c r="AT192" s="131">
        <f>Seniori!AT105</f>
        <v>0</v>
      </c>
      <c r="AU192" s="131">
        <f>Seniori!AU105</f>
        <v>0</v>
      </c>
      <c r="AV192" s="131">
        <f>Seniori!AV105</f>
        <v>0</v>
      </c>
      <c r="AW192" s="131">
        <f>Seniori!AW105</f>
        <v>0</v>
      </c>
      <c r="AX192" s="131">
        <f>Seniori!AX105</f>
        <v>0</v>
      </c>
      <c r="AY192" s="131">
        <f>Seniori!AY105</f>
        <v>0</v>
      </c>
      <c r="AZ192" s="131">
        <f>Seniori!AZ105</f>
        <v>0</v>
      </c>
      <c r="BA192" s="131">
        <f>Seniori!BA105</f>
        <v>0</v>
      </c>
      <c r="BB192" s="131">
        <f>Seniori!BB105</f>
        <v>0</v>
      </c>
      <c r="BC192" s="131">
        <f>Seniori!BC105</f>
        <v>0</v>
      </c>
      <c r="BD192" s="131">
        <f>Seniori!BD105</f>
        <v>0</v>
      </c>
      <c r="BE192" s="131">
        <f>Seniori!BE105</f>
        <v>0</v>
      </c>
      <c r="BF192" s="131">
        <f>Seniori!BF105</f>
        <v>0</v>
      </c>
      <c r="BG192" s="131">
        <f>Seniori!BG105</f>
        <v>0</v>
      </c>
      <c r="BH192" s="131">
        <f>Seniori!BH105</f>
        <v>0</v>
      </c>
      <c r="BI192" s="131" t="str">
        <f>Seniori!BI105</f>
        <v>x</v>
      </c>
      <c r="BJ192" s="131">
        <f>Seniori!BJ105</f>
        <v>0</v>
      </c>
      <c r="BK192" s="131">
        <f>Seniori!BK105</f>
        <v>0</v>
      </c>
      <c r="BL192" s="131">
        <f>Seniori!BL105</f>
        <v>0</v>
      </c>
      <c r="BM192" s="131">
        <f>Seniori!BM105</f>
        <v>0</v>
      </c>
      <c r="BN192" s="131">
        <f>Seniori!BN105</f>
        <v>0</v>
      </c>
      <c r="BO192" s="131">
        <f>Seniori!BO105</f>
        <v>0</v>
      </c>
      <c r="BP192" s="131">
        <f>Seniori!BP105</f>
        <v>0</v>
      </c>
      <c r="BQ192" s="131">
        <f>Seniori!BQ105</f>
        <v>0</v>
      </c>
      <c r="BR192" s="131">
        <f>Seniori!BR105</f>
        <v>0</v>
      </c>
      <c r="BS192" s="131">
        <f>Seniori!BS105</f>
        <v>0</v>
      </c>
      <c r="BT192" s="131">
        <f>Seniori!BT105</f>
        <v>0</v>
      </c>
      <c r="BU192" s="131">
        <f>Seniori!BU105</f>
        <v>0</v>
      </c>
      <c r="BV192" s="131">
        <f>Seniori!BV105</f>
        <v>0</v>
      </c>
      <c r="BW192" s="131">
        <f>Seniori!BW105</f>
        <v>0</v>
      </c>
      <c r="BX192" s="131">
        <f>Seniori!BX105</f>
        <v>0</v>
      </c>
      <c r="BY192" s="131">
        <f>Seniori!BY105</f>
        <v>0</v>
      </c>
      <c r="BZ192" s="131">
        <f>Seniori!BZ105</f>
        <v>0</v>
      </c>
      <c r="CA192" s="131">
        <f>Seniori!CA105</f>
        <v>0</v>
      </c>
      <c r="CB192" s="131">
        <f>Seniori!CB105</f>
        <v>0</v>
      </c>
      <c r="CC192" s="131">
        <f>Seniori!CC105</f>
        <v>0</v>
      </c>
      <c r="CD192" s="131">
        <f>Seniori!CD105</f>
        <v>0</v>
      </c>
      <c r="CE192" s="131">
        <f>Seniori!CE105</f>
        <v>0</v>
      </c>
      <c r="CF192" s="131">
        <f>Seniori!CF105</f>
        <v>0</v>
      </c>
      <c r="CG192" s="131">
        <f>Seniori!CG105</f>
        <v>0</v>
      </c>
      <c r="CH192" s="131">
        <f>Seniori!CH105</f>
        <v>0</v>
      </c>
      <c r="CI192" s="131">
        <f>Seniori!CI105</f>
        <v>0</v>
      </c>
      <c r="CJ192" s="131">
        <f>Seniori!CJ105</f>
        <v>0</v>
      </c>
      <c r="CK192" s="131">
        <f>Seniori!CK105</f>
        <v>0</v>
      </c>
      <c r="CL192" s="131">
        <f>Seniori!CL105</f>
        <v>0</v>
      </c>
      <c r="CM192" s="131">
        <f>Seniori!CM105</f>
        <v>0</v>
      </c>
      <c r="CN192" s="131">
        <f>Seniori!CN105</f>
        <v>0</v>
      </c>
      <c r="CO192" s="131">
        <f>Seniori!CO105</f>
        <v>0</v>
      </c>
      <c r="CP192" s="131">
        <f>Seniori!CP105</f>
        <v>0</v>
      </c>
      <c r="CQ192" s="131">
        <f>Seniori!CQ105</f>
        <v>0</v>
      </c>
      <c r="CR192" s="131">
        <f>Seniori!CR105</f>
        <v>0</v>
      </c>
      <c r="CS192" s="131">
        <f>Seniori!CS105</f>
        <v>0</v>
      </c>
      <c r="CT192" s="131">
        <f>Seniori!CT105</f>
        <v>0</v>
      </c>
      <c r="CU192" s="131">
        <f>Seniori!CU105</f>
        <v>0</v>
      </c>
      <c r="CV192" s="131">
        <f>Seniori!CV105</f>
        <v>0</v>
      </c>
      <c r="CW192" s="131">
        <f>Seniori!CW105</f>
        <v>0</v>
      </c>
      <c r="CX192" s="131">
        <f>Seniori!CX105</f>
        <v>0</v>
      </c>
      <c r="CY192" s="131">
        <f>Seniori!CY105</f>
        <v>0</v>
      </c>
      <c r="CZ192" s="131">
        <f>Seniori!CZ105</f>
        <v>0</v>
      </c>
      <c r="DA192" s="131">
        <f>Seniori!DA105</f>
        <v>0</v>
      </c>
      <c r="DB192" s="131">
        <f>Seniori!DB105</f>
        <v>0</v>
      </c>
      <c r="DC192" s="131">
        <f>Seniori!DC105</f>
        <v>0</v>
      </c>
      <c r="DD192" s="131">
        <f>Seniori!DD105</f>
        <v>0</v>
      </c>
      <c r="DE192" s="131">
        <f>Seniori!DE105</f>
        <v>0</v>
      </c>
      <c r="DF192" s="131">
        <f>Seniori!DF105</f>
        <v>0</v>
      </c>
      <c r="DG192" s="131">
        <f>Seniori!DG105</f>
        <v>0</v>
      </c>
      <c r="DH192" s="131">
        <f>Seniori!DH105</f>
        <v>0</v>
      </c>
      <c r="DI192" s="131">
        <f>Seniori!DI105</f>
        <v>0</v>
      </c>
      <c r="DJ192" s="131">
        <f>Seniori!DJ105</f>
        <v>0</v>
      </c>
      <c r="DK192" s="131">
        <f>Seniori!DK105</f>
        <v>0</v>
      </c>
      <c r="DL192" s="131">
        <f>Seniori!DL105</f>
        <v>0</v>
      </c>
      <c r="DM192" s="131">
        <f>Seniori!DM105</f>
        <v>0</v>
      </c>
      <c r="DN192" s="131">
        <f>Seniori!DN105</f>
        <v>0</v>
      </c>
      <c r="DO192" s="131">
        <f>Seniori!DO105</f>
        <v>0</v>
      </c>
      <c r="DP192" s="131">
        <f>Seniori!DP105</f>
        <v>0</v>
      </c>
      <c r="DQ192" s="131">
        <f>Seniori!DQ105</f>
        <v>0</v>
      </c>
      <c r="DR192" s="131">
        <f>Seniori!DR105</f>
        <v>0</v>
      </c>
      <c r="DS192" s="131">
        <f>Seniori!DS105</f>
        <v>0</v>
      </c>
      <c r="DT192" s="131">
        <f>Seniori!DT105</f>
        <v>0</v>
      </c>
      <c r="DU192" s="131">
        <f>Seniori!DU105</f>
        <v>0</v>
      </c>
      <c r="DV192" s="131">
        <f>Seniori!DV105</f>
        <v>0</v>
      </c>
      <c r="DW192" s="131">
        <f>Seniori!DW105</f>
        <v>0</v>
      </c>
      <c r="DX192" s="131">
        <f>Seniori!DX105</f>
        <v>0</v>
      </c>
      <c r="DY192" s="131">
        <f>Seniori!DY105</f>
        <v>0</v>
      </c>
      <c r="DZ192" s="131">
        <f>Seniori!DZ105</f>
        <v>0</v>
      </c>
      <c r="EA192" s="131">
        <f>Seniori!EA105</f>
        <v>0</v>
      </c>
      <c r="EB192" s="131">
        <f>Seniori!EB105</f>
        <v>0</v>
      </c>
      <c r="EC192" s="131">
        <f>Seniori!EC105</f>
        <v>0</v>
      </c>
      <c r="ED192" s="131">
        <f>Seniori!ED105</f>
        <v>0</v>
      </c>
      <c r="EE192" s="131">
        <f>Seniori!EE105</f>
        <v>0</v>
      </c>
      <c r="EF192" s="131">
        <f>Seniori!EF105</f>
        <v>0</v>
      </c>
      <c r="EG192" s="131">
        <f>Seniori!EG105</f>
        <v>0</v>
      </c>
      <c r="EH192" s="131">
        <f>Seniori!EH105</f>
        <v>0</v>
      </c>
      <c r="EI192" s="131">
        <f>Seniori!EI105</f>
        <v>0</v>
      </c>
      <c r="EJ192" s="131">
        <f>Seniori!EJ105</f>
        <v>0</v>
      </c>
      <c r="EK192" s="131">
        <f>Seniori!EK105</f>
        <v>0</v>
      </c>
      <c r="EL192" s="131">
        <f>Seniori!EL105</f>
        <v>0</v>
      </c>
      <c r="EM192" s="131">
        <f>Seniori!EM105</f>
        <v>0</v>
      </c>
      <c r="EN192" s="131">
        <f>Seniori!EN105</f>
        <v>0</v>
      </c>
      <c r="EO192" s="131">
        <f>Seniori!EO105</f>
        <v>0</v>
      </c>
      <c r="EP192" s="131">
        <f>Seniori!EP105</f>
        <v>0</v>
      </c>
      <c r="EQ192" s="131">
        <f>Seniori!EQ105</f>
        <v>0</v>
      </c>
      <c r="ER192" s="131">
        <f>Seniori!ER105</f>
        <v>0</v>
      </c>
      <c r="ES192" s="131">
        <f>Seniori!ES105</f>
        <v>0</v>
      </c>
      <c r="ET192" s="131">
        <f>Seniori!ET105</f>
        <v>0</v>
      </c>
      <c r="EU192" s="131">
        <f>Seniori!EU105</f>
        <v>0</v>
      </c>
      <c r="EV192" s="131">
        <f>Seniori!EV105</f>
        <v>0</v>
      </c>
      <c r="EW192" s="131">
        <f>Seniori!EW105</f>
        <v>0</v>
      </c>
      <c r="EX192" s="131">
        <f>Seniori!EX105</f>
        <v>0</v>
      </c>
      <c r="EY192" s="131">
        <f>Seniori!EY105</f>
        <v>0</v>
      </c>
      <c r="EZ192" s="131">
        <f>Seniori!EZ105</f>
        <v>0</v>
      </c>
      <c r="FA192" s="131">
        <f>Seniori!FA105</f>
        <v>0</v>
      </c>
      <c r="FB192" s="131">
        <f>Seniori!FB105</f>
        <v>0</v>
      </c>
      <c r="FC192" s="131">
        <f>Seniori!FC105</f>
        <v>0</v>
      </c>
      <c r="FD192" s="131">
        <f>Seniori!FD105</f>
        <v>0</v>
      </c>
      <c r="FE192" s="131">
        <f>Seniori!FE105</f>
        <v>0</v>
      </c>
      <c r="FF192" s="131">
        <f>Seniori!FF105</f>
        <v>0</v>
      </c>
      <c r="FG192" s="131">
        <f>Seniori!FG105</f>
        <v>0</v>
      </c>
      <c r="FH192" s="131">
        <f>Seniori!FH105</f>
        <v>0</v>
      </c>
      <c r="FI192" s="131">
        <f>Seniori!FI105</f>
        <v>0</v>
      </c>
      <c r="FJ192" s="131">
        <f>Seniori!FJ105</f>
        <v>0</v>
      </c>
      <c r="FK192" s="131">
        <f>Seniori!FK105</f>
        <v>0</v>
      </c>
      <c r="FL192" s="131">
        <f>Seniori!FL105</f>
        <v>0</v>
      </c>
      <c r="FM192" s="131">
        <f>Seniori!FM105</f>
        <v>0</v>
      </c>
      <c r="FN192" s="131">
        <f>Seniori!FN105</f>
        <v>0</v>
      </c>
      <c r="FO192" s="131">
        <f>Seniori!FO105</f>
        <v>0</v>
      </c>
      <c r="FP192" s="131">
        <f>Seniori!FP105</f>
        <v>0</v>
      </c>
      <c r="FQ192" s="131">
        <f>Seniori!FQ105</f>
        <v>0</v>
      </c>
      <c r="FR192" s="131">
        <f>Seniori!FR105</f>
        <v>0</v>
      </c>
      <c r="FS192" s="131">
        <f>Seniori!FS105</f>
        <v>0</v>
      </c>
      <c r="FT192" s="131">
        <f>Seniori!FT105</f>
        <v>0</v>
      </c>
      <c r="FU192" s="131">
        <f>Seniori!FU105</f>
        <v>0</v>
      </c>
      <c r="FV192" s="131">
        <f>Seniori!FV105</f>
        <v>0</v>
      </c>
      <c r="FW192" s="131">
        <f>Seniori!FW105</f>
        <v>0</v>
      </c>
      <c r="FX192" s="131">
        <f>Seniori!FX105</f>
        <v>0</v>
      </c>
      <c r="FY192" s="131">
        <f>Seniori!FY105</f>
        <v>0</v>
      </c>
      <c r="FZ192" s="131">
        <f>Seniori!FZ105</f>
        <v>0</v>
      </c>
      <c r="GA192" s="131">
        <f>Seniori!GA105</f>
        <v>0</v>
      </c>
      <c r="GB192" s="131">
        <f>Seniori!GB105</f>
        <v>0</v>
      </c>
      <c r="GC192" s="131">
        <f>Seniori!GC105</f>
        <v>0</v>
      </c>
      <c r="GD192" s="131">
        <f>Seniori!GD105</f>
        <v>0</v>
      </c>
      <c r="GE192" s="131">
        <f>Seniori!GE105</f>
        <v>0</v>
      </c>
      <c r="GF192" s="131">
        <f>Seniori!GF105</f>
        <v>0</v>
      </c>
      <c r="GG192" s="131">
        <f>Seniori!GG105</f>
        <v>0</v>
      </c>
      <c r="GH192" s="131">
        <f>Seniori!GH105</f>
        <v>0</v>
      </c>
      <c r="GI192" s="131">
        <f>Seniori!GI105</f>
        <v>0</v>
      </c>
      <c r="GJ192" s="131">
        <f>Seniori!GJ105</f>
        <v>0</v>
      </c>
      <c r="GK192" s="131">
        <f>Seniori!GK105</f>
        <v>0</v>
      </c>
      <c r="GL192" s="131">
        <f>Seniori!GL105</f>
        <v>0</v>
      </c>
      <c r="GM192" s="131">
        <f>Seniori!GM105</f>
        <v>0</v>
      </c>
      <c r="GN192" s="131">
        <f>Seniori!GN105</f>
        <v>0</v>
      </c>
      <c r="GO192" s="131">
        <f>Seniori!GO105</f>
        <v>0</v>
      </c>
      <c r="GP192" s="131">
        <f>Seniori!GP105</f>
        <v>0</v>
      </c>
      <c r="GQ192" s="131">
        <f>Seniori!GQ105</f>
        <v>0</v>
      </c>
      <c r="GR192" s="131">
        <f>Seniori!GR105</f>
        <v>0</v>
      </c>
      <c r="GS192" s="131">
        <f>Seniori!GS105</f>
        <v>0</v>
      </c>
      <c r="GT192" s="131">
        <f>Seniori!GT105</f>
        <v>0</v>
      </c>
      <c r="GU192" s="131">
        <f>Seniori!GU105</f>
        <v>0</v>
      </c>
      <c r="GV192" s="131">
        <f>Seniori!GV105</f>
        <v>0</v>
      </c>
      <c r="GW192" s="131">
        <f>Seniori!GW105</f>
        <v>0</v>
      </c>
      <c r="GX192" s="131">
        <f>Seniori!GX105</f>
        <v>0</v>
      </c>
      <c r="GY192" s="131">
        <f>Seniori!GY105</f>
        <v>0</v>
      </c>
      <c r="GZ192" s="131">
        <f>Seniori!GZ105</f>
        <v>0</v>
      </c>
      <c r="HA192" s="131">
        <f>Seniori!HA105</f>
        <v>0</v>
      </c>
      <c r="HB192" s="131">
        <f>Seniori!HB105</f>
        <v>0</v>
      </c>
      <c r="HC192" s="131">
        <f>Seniori!HC105</f>
        <v>0</v>
      </c>
      <c r="HD192" s="131">
        <f>Seniori!HD105</f>
        <v>0</v>
      </c>
      <c r="HE192" s="131">
        <f>Seniori!HE105</f>
        <v>0</v>
      </c>
      <c r="HF192" s="131">
        <f>Seniori!HF105</f>
        <v>0</v>
      </c>
      <c r="HG192" s="131">
        <f>Seniori!HG105</f>
        <v>0</v>
      </c>
      <c r="HH192" s="131">
        <f>Seniori!HH105</f>
        <v>0</v>
      </c>
      <c r="HI192" s="131">
        <f>Seniori!HI105</f>
        <v>0</v>
      </c>
      <c r="HJ192" s="131">
        <f>Seniori!HJ105</f>
        <v>0</v>
      </c>
      <c r="HK192" s="131">
        <f>Seniori!HK105</f>
        <v>0</v>
      </c>
      <c r="HL192" s="131">
        <f>Seniori!HL105</f>
        <v>0</v>
      </c>
      <c r="HM192" s="131">
        <f>Seniori!HM105</f>
        <v>0</v>
      </c>
      <c r="HN192" s="131">
        <f>Seniori!HN105</f>
        <v>0</v>
      </c>
      <c r="HO192" s="131">
        <f>Seniori!HO105</f>
        <v>0</v>
      </c>
      <c r="HP192" s="131">
        <f>Seniori!HP105</f>
        <v>0</v>
      </c>
      <c r="HQ192" s="131">
        <f>Seniori!HQ105</f>
        <v>0</v>
      </c>
      <c r="HR192" s="131">
        <f>Seniori!HR105</f>
        <v>0</v>
      </c>
      <c r="HS192" s="131">
        <f>Seniori!HS105</f>
        <v>0</v>
      </c>
      <c r="HT192" s="131">
        <f>Seniori!HT105</f>
        <v>0</v>
      </c>
      <c r="HU192" s="131">
        <f>Seniori!HU105</f>
        <v>0</v>
      </c>
      <c r="HV192" s="131">
        <f>Seniori!HV105</f>
        <v>0</v>
      </c>
      <c r="HW192" s="131">
        <f>Seniori!HW105</f>
        <v>0</v>
      </c>
      <c r="HX192" s="131">
        <f>Seniori!HX105</f>
        <v>0</v>
      </c>
      <c r="HY192" s="131">
        <f>Seniori!HY105</f>
        <v>0</v>
      </c>
      <c r="HZ192" s="131">
        <f>Seniori!HZ105</f>
        <v>0</v>
      </c>
      <c r="IA192" s="131">
        <f>Seniori!IA105</f>
        <v>0</v>
      </c>
      <c r="IB192" s="131">
        <f>Seniori!IB105</f>
        <v>0</v>
      </c>
      <c r="IC192" s="131">
        <f>Seniori!IC105</f>
        <v>0</v>
      </c>
      <c r="ID192" s="131">
        <f>Seniori!ID105</f>
        <v>0</v>
      </c>
      <c r="IE192" s="131">
        <f>Seniori!IE105</f>
        <v>0</v>
      </c>
      <c r="IF192" s="131">
        <f>Seniori!IF105</f>
        <v>0</v>
      </c>
      <c r="IG192" s="131">
        <f>Seniori!IG105</f>
        <v>0</v>
      </c>
      <c r="IH192" s="131">
        <f>Seniori!IH105</f>
        <v>0</v>
      </c>
      <c r="II192" s="131">
        <f>Seniori!II105</f>
        <v>0</v>
      </c>
      <c r="IJ192" s="131">
        <f>Seniori!IJ105</f>
        <v>0</v>
      </c>
      <c r="IK192" s="131">
        <f>Seniori!IK105</f>
        <v>0</v>
      </c>
      <c r="IL192" s="131">
        <f>Seniori!IL105</f>
        <v>0</v>
      </c>
      <c r="IM192" s="131">
        <f>Seniori!IM105</f>
        <v>0</v>
      </c>
      <c r="IN192" s="131">
        <f>Seniori!IN105</f>
        <v>0</v>
      </c>
      <c r="IO192" s="131">
        <f>Seniori!IO105</f>
        <v>0</v>
      </c>
      <c r="IP192" s="131">
        <f>Seniori!IP105</f>
        <v>0</v>
      </c>
      <c r="IQ192" s="131">
        <f>Seniori!IQ105</f>
        <v>0</v>
      </c>
      <c r="IR192" s="131">
        <f>Seniori!IR105</f>
        <v>0</v>
      </c>
      <c r="IS192" s="131">
        <f>Seniori!IS105</f>
        <v>0</v>
      </c>
      <c r="IT192" s="131">
        <f>Seniori!IT105</f>
        <v>0</v>
      </c>
      <c r="IU192" s="131">
        <f>Seniori!IU105</f>
        <v>0</v>
      </c>
      <c r="IV192" s="131">
        <f>Seniori!IV105</f>
        <v>0</v>
      </c>
      <c r="IW192" s="131">
        <f>Seniori!IW105</f>
        <v>0</v>
      </c>
      <c r="IX192" s="131">
        <f>Seniori!IX105</f>
        <v>0</v>
      </c>
      <c r="IY192" s="131">
        <f>Seniori!IY105</f>
        <v>0</v>
      </c>
      <c r="IZ192" s="131">
        <f>Seniori!IZ105</f>
        <v>0</v>
      </c>
      <c r="JA192" s="131">
        <f>Seniori!JA105</f>
        <v>0</v>
      </c>
      <c r="JB192" s="131">
        <f>Seniori!JB105</f>
        <v>0</v>
      </c>
      <c r="JC192" s="131">
        <f>Seniori!JC105</f>
        <v>0</v>
      </c>
      <c r="JD192" s="131">
        <f>Seniori!JD105</f>
        <v>0</v>
      </c>
      <c r="JE192" s="131">
        <f>Seniori!JE105</f>
        <v>0</v>
      </c>
      <c r="JF192" s="131">
        <f>Seniori!JF105</f>
        <v>0</v>
      </c>
      <c r="JG192" s="131">
        <f>Seniori!JG105</f>
        <v>0</v>
      </c>
      <c r="JH192" s="131">
        <f>Seniori!JH105</f>
        <v>0</v>
      </c>
      <c r="JI192" s="131">
        <f>Seniori!JI105</f>
        <v>0</v>
      </c>
      <c r="JJ192" s="131">
        <f>Seniori!JJ105</f>
        <v>0</v>
      </c>
      <c r="JK192" s="131">
        <f>Seniori!JK105</f>
        <v>0</v>
      </c>
      <c r="JL192" s="131">
        <f>Seniori!JL105</f>
        <v>0</v>
      </c>
      <c r="JM192" s="131">
        <f>Seniori!JM105</f>
        <v>0</v>
      </c>
      <c r="JN192" s="131">
        <f>Seniori!JN105</f>
        <v>0</v>
      </c>
      <c r="JO192" s="131">
        <f>Seniori!JO105</f>
        <v>0</v>
      </c>
      <c r="JP192" s="131">
        <f>Seniori!JP105</f>
        <v>0</v>
      </c>
      <c r="JQ192" s="131">
        <f>Seniori!JQ105</f>
        <v>0</v>
      </c>
      <c r="JR192" s="131">
        <f>Seniori!JR105</f>
        <v>0</v>
      </c>
      <c r="JS192" s="131">
        <f>Seniori!JS105</f>
        <v>0</v>
      </c>
      <c r="JT192" s="131">
        <f>Seniori!JT105</f>
        <v>0</v>
      </c>
      <c r="JU192" s="131">
        <f>Seniori!JU105</f>
        <v>0</v>
      </c>
      <c r="JV192" s="131">
        <f>Seniori!JV105</f>
        <v>0</v>
      </c>
      <c r="JW192" s="131">
        <f>Seniori!JW105</f>
        <v>0</v>
      </c>
      <c r="JX192" s="131">
        <f>Seniori!JX105</f>
        <v>0</v>
      </c>
      <c r="JY192" s="131">
        <f>Seniori!JY105</f>
        <v>0</v>
      </c>
      <c r="JZ192" s="131">
        <f>Seniori!JZ105</f>
        <v>0</v>
      </c>
      <c r="KA192" s="131">
        <f>Seniori!KA105</f>
        <v>0</v>
      </c>
      <c r="KB192" s="131">
        <f>Seniori!KB105</f>
        <v>0</v>
      </c>
      <c r="KC192" s="131">
        <f>Seniori!KC105</f>
        <v>0</v>
      </c>
      <c r="KD192" s="131">
        <f>Seniori!KD105</f>
        <v>0</v>
      </c>
      <c r="KE192" s="131">
        <f>Seniori!KE105</f>
        <v>0</v>
      </c>
      <c r="KF192" s="131">
        <f>Seniori!KF105</f>
        <v>0</v>
      </c>
      <c r="KG192" s="131">
        <f>Seniori!KG105</f>
        <v>0</v>
      </c>
      <c r="KH192" s="131">
        <f>Seniori!KH105</f>
        <v>0</v>
      </c>
      <c r="KI192" s="131">
        <f>Seniori!KI105</f>
        <v>0</v>
      </c>
      <c r="KJ192" s="131">
        <f>Seniori!KJ105</f>
        <v>0</v>
      </c>
      <c r="KK192" s="131">
        <f>Seniori!KK105</f>
        <v>0</v>
      </c>
      <c r="KL192" s="131">
        <f>Seniori!KL105</f>
        <v>0</v>
      </c>
      <c r="KM192" s="131">
        <f>Seniori!KM105</f>
        <v>0</v>
      </c>
      <c r="KN192" s="131">
        <f>Seniori!KN105</f>
        <v>0</v>
      </c>
      <c r="KO192" s="131">
        <f>Seniori!KO105</f>
        <v>0</v>
      </c>
      <c r="KP192" s="131">
        <f>Seniori!KP105</f>
        <v>0</v>
      </c>
      <c r="KQ192" s="131">
        <f>Seniori!KQ105</f>
        <v>0</v>
      </c>
      <c r="KR192" s="131">
        <f>Seniori!KR105</f>
        <v>0</v>
      </c>
      <c r="KS192" s="131">
        <f>Seniori!KS105</f>
        <v>0</v>
      </c>
      <c r="KT192" s="131">
        <f>Seniori!KT105</f>
        <v>0</v>
      </c>
      <c r="KU192" s="131">
        <f>Seniori!KU105</f>
        <v>0</v>
      </c>
      <c r="KV192" s="131">
        <f>Seniori!KV105</f>
        <v>0</v>
      </c>
      <c r="KW192" s="131">
        <f>Seniori!KW105</f>
        <v>0</v>
      </c>
      <c r="KX192" s="131">
        <f>Seniori!KX105</f>
        <v>0</v>
      </c>
      <c r="KY192" s="131">
        <f>Seniori!KY105</f>
        <v>0</v>
      </c>
      <c r="KZ192" s="131">
        <f>Seniori!KZ105</f>
        <v>0</v>
      </c>
      <c r="LA192" s="131">
        <f>Seniori!LA105</f>
        <v>0</v>
      </c>
      <c r="LB192" s="131">
        <f>Seniori!LB105</f>
        <v>0</v>
      </c>
      <c r="LC192" s="131">
        <f>Seniori!LC105</f>
        <v>0</v>
      </c>
      <c r="LD192" s="131">
        <f>Seniori!LD105</f>
        <v>0</v>
      </c>
      <c r="LE192" s="131">
        <f>Seniori!LE105</f>
        <v>0</v>
      </c>
      <c r="LF192" s="131">
        <f>Seniori!LF105</f>
        <v>0</v>
      </c>
      <c r="LG192" s="131">
        <f>Seniori!LG105</f>
        <v>0</v>
      </c>
      <c r="LH192" s="131">
        <f>Seniori!LH105</f>
        <v>0</v>
      </c>
      <c r="LI192" s="131">
        <f>Seniori!LI105</f>
        <v>0</v>
      </c>
      <c r="LJ192" s="131">
        <f>Seniori!LJ105</f>
        <v>0</v>
      </c>
      <c r="LK192" s="131">
        <f>Seniori!LK105</f>
        <v>0</v>
      </c>
      <c r="LL192" s="131">
        <f>Seniori!LL105</f>
        <v>0</v>
      </c>
      <c r="LM192" s="131">
        <f>Seniori!LM105</f>
        <v>0</v>
      </c>
      <c r="LN192" s="131">
        <f>Seniori!LN105</f>
        <v>0</v>
      </c>
      <c r="LO192" s="131">
        <f>Seniori!LO105</f>
        <v>0</v>
      </c>
      <c r="LP192" s="131">
        <f>Seniori!LP105</f>
        <v>0</v>
      </c>
      <c r="LQ192" s="131">
        <f>Seniori!LQ105</f>
        <v>0</v>
      </c>
      <c r="LR192" s="131">
        <f>Seniori!LR105</f>
        <v>0</v>
      </c>
      <c r="LS192" s="131">
        <f>Seniori!LS105</f>
        <v>0</v>
      </c>
      <c r="LT192" s="131">
        <f>Seniori!LT105</f>
        <v>0</v>
      </c>
      <c r="LU192" s="131">
        <f>Seniori!LU105</f>
        <v>0</v>
      </c>
      <c r="LV192" s="131">
        <f>Seniori!LV105</f>
        <v>0</v>
      </c>
      <c r="LW192" s="131">
        <f>Seniori!LW105</f>
        <v>0</v>
      </c>
      <c r="LX192" s="131">
        <f>Seniori!LX105</f>
        <v>0</v>
      </c>
      <c r="LY192" s="131">
        <f>Seniori!LY105</f>
        <v>0</v>
      </c>
      <c r="LZ192" s="131">
        <f>Seniori!LZ105</f>
        <v>0</v>
      </c>
      <c r="MA192" s="131">
        <f>Seniori!MA105</f>
        <v>0</v>
      </c>
      <c r="MB192" s="131">
        <f>Seniori!MB105</f>
        <v>0</v>
      </c>
      <c r="MC192" s="131">
        <f>Seniori!MC105</f>
        <v>0</v>
      </c>
      <c r="MD192" s="131">
        <f>Seniori!MD105</f>
        <v>0</v>
      </c>
      <c r="ME192" s="131">
        <f>Seniori!ME105</f>
        <v>0</v>
      </c>
    </row>
    <row r="193" spans="1:343" s="1" customFormat="1" ht="18" customHeight="1" x14ac:dyDescent="0.2">
      <c r="A193" s="12">
        <v>142</v>
      </c>
      <c r="B193" s="11" t="s">
        <v>357</v>
      </c>
      <c r="C193" s="1">
        <v>11834</v>
      </c>
      <c r="D193" s="1">
        <v>2009</v>
      </c>
      <c r="E193" s="4" t="s">
        <v>356</v>
      </c>
      <c r="F193" s="9">
        <v>5233</v>
      </c>
      <c r="G193" s="9" t="s">
        <v>222</v>
      </c>
      <c r="H193" s="4" t="s">
        <v>83</v>
      </c>
      <c r="I193" s="1">
        <f t="shared" si="14"/>
        <v>0</v>
      </c>
      <c r="J193" s="12">
        <f>Tabuľka3[[#This Row],[Stĺpec9]]</f>
        <v>0</v>
      </c>
      <c r="K193" s="131">
        <f>Seniori!K106</f>
        <v>0</v>
      </c>
      <c r="L193" s="131">
        <f>Seniori!L106</f>
        <v>0</v>
      </c>
      <c r="M193" s="131">
        <f>Seniori!M106</f>
        <v>0</v>
      </c>
      <c r="N193" s="131">
        <f>Seniori!N106</f>
        <v>0</v>
      </c>
      <c r="O193" s="131">
        <f>Seniori!O106</f>
        <v>0</v>
      </c>
      <c r="P193" s="131">
        <f>Seniori!P106</f>
        <v>0</v>
      </c>
      <c r="Q193" s="131">
        <f>Seniori!Q106</f>
        <v>0</v>
      </c>
      <c r="R193" s="131">
        <f>Seniori!R106</f>
        <v>0</v>
      </c>
      <c r="S193" s="131">
        <f>Seniori!S106</f>
        <v>0</v>
      </c>
      <c r="T193" s="131">
        <f>Seniori!T106</f>
        <v>0</v>
      </c>
      <c r="U193" s="131">
        <f>Seniori!U106</f>
        <v>0</v>
      </c>
      <c r="V193" s="131">
        <f>Seniori!V106</f>
        <v>0</v>
      </c>
      <c r="W193" s="131">
        <f>Seniori!W106</f>
        <v>0</v>
      </c>
      <c r="X193" s="131">
        <f>Seniori!X106</f>
        <v>0</v>
      </c>
      <c r="Y193" s="131">
        <f>Seniori!Y106</f>
        <v>0</v>
      </c>
      <c r="Z193" s="131">
        <f>Seniori!Z106</f>
        <v>0</v>
      </c>
      <c r="AA193" s="131">
        <f>Seniori!AA106</f>
        <v>0</v>
      </c>
      <c r="AB193" s="131">
        <f>Seniori!AB106</f>
        <v>0</v>
      </c>
      <c r="AC193" s="131">
        <f>Seniori!AC106</f>
        <v>0</v>
      </c>
      <c r="AD193" s="131">
        <f>Seniori!AD106</f>
        <v>0</v>
      </c>
      <c r="AE193" s="131">
        <f>Seniori!AE106</f>
        <v>0</v>
      </c>
      <c r="AF193" s="131">
        <f>Seniori!AF106</f>
        <v>0</v>
      </c>
      <c r="AG193" s="131">
        <f>Seniori!AG106</f>
        <v>0</v>
      </c>
      <c r="AH193" s="131">
        <f>Seniori!AH106</f>
        <v>0</v>
      </c>
      <c r="AI193" s="131">
        <f>Seniori!AI106</f>
        <v>0</v>
      </c>
      <c r="AJ193" s="131">
        <f>Seniori!AJ106</f>
        <v>0</v>
      </c>
      <c r="AK193" s="131">
        <f>Seniori!AK106</f>
        <v>0</v>
      </c>
      <c r="AL193" s="131">
        <f>Seniori!AL106</f>
        <v>0</v>
      </c>
      <c r="AM193" s="131">
        <f>Seniori!AM106</f>
        <v>0</v>
      </c>
      <c r="AN193" s="131">
        <f>Seniori!AN106</f>
        <v>0</v>
      </c>
      <c r="AO193" s="131">
        <f>Seniori!AO106</f>
        <v>0</v>
      </c>
      <c r="AP193" s="131">
        <f>Seniori!AP106</f>
        <v>0</v>
      </c>
      <c r="AQ193" s="131">
        <f>Seniori!AQ106</f>
        <v>0</v>
      </c>
      <c r="AR193" s="131">
        <f>Seniori!AR106</f>
        <v>0</v>
      </c>
      <c r="AS193" s="131">
        <f>Seniori!AS106</f>
        <v>0</v>
      </c>
      <c r="AT193" s="131">
        <f>Seniori!AT106</f>
        <v>0</v>
      </c>
      <c r="AU193" s="131">
        <f>Seniori!AU106</f>
        <v>0</v>
      </c>
      <c r="AV193" s="131">
        <f>Seniori!AV106</f>
        <v>0</v>
      </c>
      <c r="AW193" s="131">
        <f>Seniori!AW106</f>
        <v>0</v>
      </c>
      <c r="AX193" s="131">
        <f>Seniori!AX106</f>
        <v>0</v>
      </c>
      <c r="AY193" s="131">
        <f>Seniori!AY106</f>
        <v>0</v>
      </c>
      <c r="AZ193" s="131">
        <f>Seniori!AZ106</f>
        <v>0</v>
      </c>
      <c r="BA193" s="131">
        <f>Seniori!BA106</f>
        <v>0</v>
      </c>
      <c r="BB193" s="131">
        <f>Seniori!BB106</f>
        <v>0</v>
      </c>
      <c r="BC193" s="131">
        <f>Seniori!BC106</f>
        <v>0</v>
      </c>
      <c r="BD193" s="131">
        <f>Seniori!BD106</f>
        <v>0</v>
      </c>
      <c r="BE193" s="131">
        <f>Seniori!BE106</f>
        <v>0</v>
      </c>
      <c r="BF193" s="131">
        <f>Seniori!BF106</f>
        <v>0</v>
      </c>
      <c r="BG193" s="131">
        <f>Seniori!BG106</f>
        <v>0</v>
      </c>
      <c r="BH193" s="131">
        <f>Seniori!BH106</f>
        <v>0</v>
      </c>
      <c r="BI193" s="131" t="str">
        <f>Seniori!BI106</f>
        <v>x</v>
      </c>
      <c r="BJ193" s="131">
        <f>Seniori!BJ106</f>
        <v>0</v>
      </c>
      <c r="BK193" s="131">
        <f>Seniori!BK106</f>
        <v>0</v>
      </c>
      <c r="BL193" s="131">
        <f>Seniori!BL106</f>
        <v>0</v>
      </c>
      <c r="BM193" s="131">
        <f>Seniori!BM106</f>
        <v>0</v>
      </c>
      <c r="BN193" s="131">
        <f>Seniori!BN106</f>
        <v>0</v>
      </c>
      <c r="BO193" s="131">
        <f>Seniori!BO106</f>
        <v>0</v>
      </c>
      <c r="BP193" s="131">
        <f>Seniori!BP106</f>
        <v>0</v>
      </c>
      <c r="BQ193" s="131">
        <f>Seniori!BQ106</f>
        <v>0</v>
      </c>
      <c r="BR193" s="131">
        <f>Seniori!BR106</f>
        <v>0</v>
      </c>
      <c r="BS193" s="131">
        <f>Seniori!BS106</f>
        <v>0</v>
      </c>
      <c r="BT193" s="131">
        <f>Seniori!BT106</f>
        <v>0</v>
      </c>
      <c r="BU193" s="131">
        <f>Seniori!BU106</f>
        <v>0</v>
      </c>
      <c r="BV193" s="131">
        <f>Seniori!BV106</f>
        <v>0</v>
      </c>
      <c r="BW193" s="131">
        <f>Seniori!BW106</f>
        <v>0</v>
      </c>
      <c r="BX193" s="131">
        <f>Seniori!BX106</f>
        <v>0</v>
      </c>
      <c r="BY193" s="131">
        <f>Seniori!BY106</f>
        <v>0</v>
      </c>
      <c r="BZ193" s="131">
        <f>Seniori!BZ106</f>
        <v>0</v>
      </c>
      <c r="CA193" s="131">
        <f>Seniori!CA106</f>
        <v>0</v>
      </c>
      <c r="CB193" s="131">
        <f>Seniori!CB106</f>
        <v>0</v>
      </c>
      <c r="CC193" s="131">
        <f>Seniori!CC106</f>
        <v>0</v>
      </c>
      <c r="CD193" s="131">
        <f>Seniori!CD106</f>
        <v>0</v>
      </c>
      <c r="CE193" s="131">
        <f>Seniori!CE106</f>
        <v>0</v>
      </c>
      <c r="CF193" s="131">
        <f>Seniori!CF106</f>
        <v>0</v>
      </c>
      <c r="CG193" s="131">
        <f>Seniori!CG106</f>
        <v>0</v>
      </c>
      <c r="CH193" s="131">
        <f>Seniori!CH106</f>
        <v>0</v>
      </c>
      <c r="CI193" s="131">
        <f>Seniori!CI106</f>
        <v>0</v>
      </c>
      <c r="CJ193" s="131">
        <f>Seniori!CJ106</f>
        <v>0</v>
      </c>
      <c r="CK193" s="131">
        <f>Seniori!CK106</f>
        <v>0</v>
      </c>
      <c r="CL193" s="131">
        <f>Seniori!CL106</f>
        <v>0</v>
      </c>
      <c r="CM193" s="131">
        <f>Seniori!CM106</f>
        <v>0</v>
      </c>
      <c r="CN193" s="131">
        <f>Seniori!CN106</f>
        <v>0</v>
      </c>
      <c r="CO193" s="131">
        <f>Seniori!CO106</f>
        <v>0</v>
      </c>
      <c r="CP193" s="131">
        <f>Seniori!CP106</f>
        <v>0</v>
      </c>
      <c r="CQ193" s="131">
        <f>Seniori!CQ106</f>
        <v>0</v>
      </c>
      <c r="CR193" s="131">
        <f>Seniori!CR106</f>
        <v>0</v>
      </c>
      <c r="CS193" s="131">
        <f>Seniori!CS106</f>
        <v>0</v>
      </c>
      <c r="CT193" s="131">
        <f>Seniori!CT106</f>
        <v>0</v>
      </c>
      <c r="CU193" s="131">
        <f>Seniori!CU106</f>
        <v>0</v>
      </c>
      <c r="CV193" s="131">
        <f>Seniori!CV106</f>
        <v>0</v>
      </c>
      <c r="CW193" s="131">
        <f>Seniori!CW106</f>
        <v>0</v>
      </c>
      <c r="CX193" s="131">
        <f>Seniori!CX106</f>
        <v>0</v>
      </c>
      <c r="CY193" s="131">
        <f>Seniori!CY106</f>
        <v>0</v>
      </c>
      <c r="CZ193" s="131">
        <f>Seniori!CZ106</f>
        <v>0</v>
      </c>
      <c r="DA193" s="131">
        <f>Seniori!DA106</f>
        <v>0</v>
      </c>
      <c r="DB193" s="131">
        <f>Seniori!DB106</f>
        <v>0</v>
      </c>
      <c r="DC193" s="131">
        <f>Seniori!DC106</f>
        <v>0</v>
      </c>
      <c r="DD193" s="131">
        <f>Seniori!DD106</f>
        <v>0</v>
      </c>
      <c r="DE193" s="131">
        <f>Seniori!DE106</f>
        <v>0</v>
      </c>
      <c r="DF193" s="131">
        <f>Seniori!DF106</f>
        <v>0</v>
      </c>
      <c r="DG193" s="131">
        <f>Seniori!DG106</f>
        <v>0</v>
      </c>
      <c r="DH193" s="131">
        <f>Seniori!DH106</f>
        <v>0</v>
      </c>
      <c r="DI193" s="131">
        <f>Seniori!DI106</f>
        <v>0</v>
      </c>
      <c r="DJ193" s="131">
        <f>Seniori!DJ106</f>
        <v>0</v>
      </c>
      <c r="DK193" s="131">
        <f>Seniori!DK106</f>
        <v>0</v>
      </c>
      <c r="DL193" s="131">
        <f>Seniori!DL106</f>
        <v>0</v>
      </c>
      <c r="DM193" s="131">
        <f>Seniori!DM106</f>
        <v>0</v>
      </c>
      <c r="DN193" s="131">
        <f>Seniori!DN106</f>
        <v>0</v>
      </c>
      <c r="DO193" s="131">
        <f>Seniori!DO106</f>
        <v>0</v>
      </c>
      <c r="DP193" s="131">
        <f>Seniori!DP106</f>
        <v>0</v>
      </c>
      <c r="DQ193" s="131">
        <f>Seniori!DQ106</f>
        <v>0</v>
      </c>
      <c r="DR193" s="131">
        <f>Seniori!DR106</f>
        <v>0</v>
      </c>
      <c r="DS193" s="131">
        <f>Seniori!DS106</f>
        <v>0</v>
      </c>
      <c r="DT193" s="131">
        <f>Seniori!DT106</f>
        <v>0</v>
      </c>
      <c r="DU193" s="131">
        <f>Seniori!DU106</f>
        <v>0</v>
      </c>
      <c r="DV193" s="131">
        <f>Seniori!DV106</f>
        <v>0</v>
      </c>
      <c r="DW193" s="131">
        <f>Seniori!DW106</f>
        <v>0</v>
      </c>
      <c r="DX193" s="131">
        <f>Seniori!DX106</f>
        <v>0</v>
      </c>
      <c r="DY193" s="131">
        <f>Seniori!DY106</f>
        <v>0</v>
      </c>
      <c r="DZ193" s="131">
        <f>Seniori!DZ106</f>
        <v>0</v>
      </c>
      <c r="EA193" s="131">
        <f>Seniori!EA106</f>
        <v>0</v>
      </c>
      <c r="EB193" s="131">
        <f>Seniori!EB106</f>
        <v>0</v>
      </c>
      <c r="EC193" s="131">
        <f>Seniori!EC106</f>
        <v>0</v>
      </c>
      <c r="ED193" s="131">
        <f>Seniori!ED106</f>
        <v>0</v>
      </c>
      <c r="EE193" s="131">
        <f>Seniori!EE106</f>
        <v>0</v>
      </c>
      <c r="EF193" s="131">
        <f>Seniori!EF106</f>
        <v>0</v>
      </c>
      <c r="EG193" s="131">
        <f>Seniori!EG106</f>
        <v>0</v>
      </c>
      <c r="EH193" s="131">
        <f>Seniori!EH106</f>
        <v>0</v>
      </c>
      <c r="EI193" s="131">
        <f>Seniori!EI106</f>
        <v>0</v>
      </c>
      <c r="EJ193" s="131">
        <f>Seniori!EJ106</f>
        <v>0</v>
      </c>
      <c r="EK193" s="131">
        <f>Seniori!EK106</f>
        <v>0</v>
      </c>
      <c r="EL193" s="131">
        <f>Seniori!EL106</f>
        <v>0</v>
      </c>
      <c r="EM193" s="131">
        <f>Seniori!EM106</f>
        <v>0</v>
      </c>
      <c r="EN193" s="131">
        <f>Seniori!EN106</f>
        <v>0</v>
      </c>
      <c r="EO193" s="131">
        <f>Seniori!EO106</f>
        <v>0</v>
      </c>
      <c r="EP193" s="131">
        <f>Seniori!EP106</f>
        <v>0</v>
      </c>
      <c r="EQ193" s="131">
        <f>Seniori!EQ106</f>
        <v>0</v>
      </c>
      <c r="ER193" s="131">
        <f>Seniori!ER106</f>
        <v>0</v>
      </c>
      <c r="ES193" s="131">
        <f>Seniori!ES106</f>
        <v>0</v>
      </c>
      <c r="ET193" s="131">
        <f>Seniori!ET106</f>
        <v>0</v>
      </c>
      <c r="EU193" s="131">
        <f>Seniori!EU106</f>
        <v>0</v>
      </c>
      <c r="EV193" s="131">
        <f>Seniori!EV106</f>
        <v>0</v>
      </c>
      <c r="EW193" s="131">
        <f>Seniori!EW106</f>
        <v>0</v>
      </c>
      <c r="EX193" s="131">
        <f>Seniori!EX106</f>
        <v>0</v>
      </c>
      <c r="EY193" s="131">
        <f>Seniori!EY106</f>
        <v>0</v>
      </c>
      <c r="EZ193" s="131">
        <f>Seniori!EZ106</f>
        <v>0</v>
      </c>
      <c r="FA193" s="131">
        <f>Seniori!FA106</f>
        <v>0</v>
      </c>
      <c r="FB193" s="131">
        <f>Seniori!FB106</f>
        <v>0</v>
      </c>
      <c r="FC193" s="131">
        <f>Seniori!FC106</f>
        <v>0</v>
      </c>
      <c r="FD193" s="131">
        <f>Seniori!FD106</f>
        <v>0</v>
      </c>
      <c r="FE193" s="131">
        <f>Seniori!FE106</f>
        <v>0</v>
      </c>
      <c r="FF193" s="131">
        <f>Seniori!FF106</f>
        <v>0</v>
      </c>
      <c r="FG193" s="131">
        <f>Seniori!FG106</f>
        <v>0</v>
      </c>
      <c r="FH193" s="131">
        <f>Seniori!FH106</f>
        <v>0</v>
      </c>
      <c r="FI193" s="131">
        <f>Seniori!FI106</f>
        <v>0</v>
      </c>
      <c r="FJ193" s="131">
        <f>Seniori!FJ106</f>
        <v>0</v>
      </c>
      <c r="FK193" s="131">
        <f>Seniori!FK106</f>
        <v>0</v>
      </c>
      <c r="FL193" s="131">
        <f>Seniori!FL106</f>
        <v>0</v>
      </c>
      <c r="FM193" s="131">
        <f>Seniori!FM106</f>
        <v>0</v>
      </c>
      <c r="FN193" s="131">
        <f>Seniori!FN106</f>
        <v>0</v>
      </c>
      <c r="FO193" s="131">
        <f>Seniori!FO106</f>
        <v>0</v>
      </c>
      <c r="FP193" s="131">
        <f>Seniori!FP106</f>
        <v>0</v>
      </c>
      <c r="FQ193" s="131">
        <f>Seniori!FQ106</f>
        <v>0</v>
      </c>
      <c r="FR193" s="131">
        <f>Seniori!FR106</f>
        <v>0</v>
      </c>
      <c r="FS193" s="131">
        <f>Seniori!FS106</f>
        <v>0</v>
      </c>
      <c r="FT193" s="131">
        <f>Seniori!FT106</f>
        <v>0</v>
      </c>
      <c r="FU193" s="131">
        <f>Seniori!FU106</f>
        <v>0</v>
      </c>
      <c r="FV193" s="131">
        <f>Seniori!FV106</f>
        <v>0</v>
      </c>
      <c r="FW193" s="131">
        <f>Seniori!FW106</f>
        <v>0</v>
      </c>
      <c r="FX193" s="131">
        <f>Seniori!FX106</f>
        <v>0</v>
      </c>
      <c r="FY193" s="131">
        <f>Seniori!FY106</f>
        <v>0</v>
      </c>
      <c r="FZ193" s="131">
        <f>Seniori!FZ106</f>
        <v>0</v>
      </c>
      <c r="GA193" s="131">
        <f>Seniori!GA106</f>
        <v>0</v>
      </c>
      <c r="GB193" s="131">
        <f>Seniori!GB106</f>
        <v>0</v>
      </c>
      <c r="GC193" s="131">
        <f>Seniori!GC106</f>
        <v>0</v>
      </c>
      <c r="GD193" s="131">
        <f>Seniori!GD106</f>
        <v>0</v>
      </c>
      <c r="GE193" s="131">
        <f>Seniori!GE106</f>
        <v>0</v>
      </c>
      <c r="GF193" s="131">
        <f>Seniori!GF106</f>
        <v>0</v>
      </c>
      <c r="GG193" s="131">
        <f>Seniori!GG106</f>
        <v>0</v>
      </c>
      <c r="GH193" s="131">
        <f>Seniori!GH106</f>
        <v>0</v>
      </c>
      <c r="GI193" s="131">
        <f>Seniori!GI106</f>
        <v>0</v>
      </c>
      <c r="GJ193" s="131">
        <f>Seniori!GJ106</f>
        <v>0</v>
      </c>
      <c r="GK193" s="131">
        <f>Seniori!GK106</f>
        <v>0</v>
      </c>
      <c r="GL193" s="131">
        <f>Seniori!GL106</f>
        <v>0</v>
      </c>
      <c r="GM193" s="131">
        <f>Seniori!GM106</f>
        <v>0</v>
      </c>
      <c r="GN193" s="131">
        <f>Seniori!GN106</f>
        <v>0</v>
      </c>
      <c r="GO193" s="131">
        <f>Seniori!GO106</f>
        <v>0</v>
      </c>
      <c r="GP193" s="131">
        <f>Seniori!GP106</f>
        <v>0</v>
      </c>
      <c r="GQ193" s="131">
        <f>Seniori!GQ106</f>
        <v>0</v>
      </c>
      <c r="GR193" s="131">
        <f>Seniori!GR106</f>
        <v>0</v>
      </c>
      <c r="GS193" s="131">
        <f>Seniori!GS106</f>
        <v>0</v>
      </c>
      <c r="GT193" s="131">
        <f>Seniori!GT106</f>
        <v>0</v>
      </c>
      <c r="GU193" s="131">
        <f>Seniori!GU106</f>
        <v>0</v>
      </c>
      <c r="GV193" s="131">
        <f>Seniori!GV106</f>
        <v>0</v>
      </c>
      <c r="GW193" s="131">
        <f>Seniori!GW106</f>
        <v>0</v>
      </c>
      <c r="GX193" s="131">
        <f>Seniori!GX106</f>
        <v>0</v>
      </c>
      <c r="GY193" s="131">
        <f>Seniori!GY106</f>
        <v>0</v>
      </c>
      <c r="GZ193" s="131">
        <f>Seniori!GZ106</f>
        <v>0</v>
      </c>
      <c r="HA193" s="131">
        <f>Seniori!HA106</f>
        <v>0</v>
      </c>
      <c r="HB193" s="131">
        <f>Seniori!HB106</f>
        <v>0</v>
      </c>
      <c r="HC193" s="131">
        <f>Seniori!HC106</f>
        <v>0</v>
      </c>
      <c r="HD193" s="131">
        <f>Seniori!HD106</f>
        <v>0</v>
      </c>
      <c r="HE193" s="131">
        <f>Seniori!HE106</f>
        <v>0</v>
      </c>
      <c r="HF193" s="131">
        <f>Seniori!HF106</f>
        <v>0</v>
      </c>
      <c r="HG193" s="131">
        <f>Seniori!HG106</f>
        <v>0</v>
      </c>
      <c r="HH193" s="131">
        <f>Seniori!HH106</f>
        <v>0</v>
      </c>
      <c r="HI193" s="131">
        <f>Seniori!HI106</f>
        <v>0</v>
      </c>
      <c r="HJ193" s="131">
        <f>Seniori!HJ106</f>
        <v>0</v>
      </c>
      <c r="HK193" s="131">
        <f>Seniori!HK106</f>
        <v>0</v>
      </c>
      <c r="HL193" s="131">
        <f>Seniori!HL106</f>
        <v>0</v>
      </c>
      <c r="HM193" s="131">
        <f>Seniori!HM106</f>
        <v>0</v>
      </c>
      <c r="HN193" s="131">
        <f>Seniori!HN106</f>
        <v>0</v>
      </c>
      <c r="HO193" s="131">
        <f>Seniori!HO106</f>
        <v>0</v>
      </c>
      <c r="HP193" s="131">
        <f>Seniori!HP106</f>
        <v>0</v>
      </c>
      <c r="HQ193" s="131">
        <f>Seniori!HQ106</f>
        <v>0</v>
      </c>
      <c r="HR193" s="131">
        <f>Seniori!HR106</f>
        <v>0</v>
      </c>
      <c r="HS193" s="131">
        <f>Seniori!HS106</f>
        <v>0</v>
      </c>
      <c r="HT193" s="131">
        <f>Seniori!HT106</f>
        <v>0</v>
      </c>
      <c r="HU193" s="131">
        <f>Seniori!HU106</f>
        <v>0</v>
      </c>
      <c r="HV193" s="131">
        <f>Seniori!HV106</f>
        <v>0</v>
      </c>
      <c r="HW193" s="131">
        <f>Seniori!HW106</f>
        <v>0</v>
      </c>
      <c r="HX193" s="131">
        <f>Seniori!HX106</f>
        <v>0</v>
      </c>
      <c r="HY193" s="131">
        <f>Seniori!HY106</f>
        <v>0</v>
      </c>
      <c r="HZ193" s="131">
        <f>Seniori!HZ106</f>
        <v>0</v>
      </c>
      <c r="IA193" s="131">
        <f>Seniori!IA106</f>
        <v>0</v>
      </c>
      <c r="IB193" s="131">
        <f>Seniori!IB106</f>
        <v>0</v>
      </c>
      <c r="IC193" s="131">
        <f>Seniori!IC106</f>
        <v>0</v>
      </c>
      <c r="ID193" s="131">
        <f>Seniori!ID106</f>
        <v>0</v>
      </c>
      <c r="IE193" s="131">
        <f>Seniori!IE106</f>
        <v>0</v>
      </c>
      <c r="IF193" s="131">
        <f>Seniori!IF106</f>
        <v>0</v>
      </c>
      <c r="IG193" s="131">
        <f>Seniori!IG106</f>
        <v>0</v>
      </c>
      <c r="IH193" s="131">
        <f>Seniori!IH106</f>
        <v>0</v>
      </c>
      <c r="II193" s="131">
        <f>Seniori!II106</f>
        <v>0</v>
      </c>
      <c r="IJ193" s="131">
        <f>Seniori!IJ106</f>
        <v>0</v>
      </c>
      <c r="IK193" s="131">
        <f>Seniori!IK106</f>
        <v>0</v>
      </c>
      <c r="IL193" s="131">
        <f>Seniori!IL106</f>
        <v>0</v>
      </c>
      <c r="IM193" s="131">
        <f>Seniori!IM106</f>
        <v>0</v>
      </c>
      <c r="IN193" s="131">
        <f>Seniori!IN106</f>
        <v>0</v>
      </c>
      <c r="IO193" s="131">
        <f>Seniori!IO106</f>
        <v>0</v>
      </c>
      <c r="IP193" s="131">
        <f>Seniori!IP106</f>
        <v>0</v>
      </c>
      <c r="IQ193" s="131">
        <f>Seniori!IQ106</f>
        <v>0</v>
      </c>
      <c r="IR193" s="131">
        <f>Seniori!IR106</f>
        <v>0</v>
      </c>
      <c r="IS193" s="131">
        <f>Seniori!IS106</f>
        <v>0</v>
      </c>
      <c r="IT193" s="131">
        <f>Seniori!IT106</f>
        <v>0</v>
      </c>
      <c r="IU193" s="131">
        <f>Seniori!IU106</f>
        <v>0</v>
      </c>
      <c r="IV193" s="131">
        <f>Seniori!IV106</f>
        <v>0</v>
      </c>
      <c r="IW193" s="131">
        <f>Seniori!IW106</f>
        <v>0</v>
      </c>
      <c r="IX193" s="131">
        <f>Seniori!IX106</f>
        <v>0</v>
      </c>
      <c r="IY193" s="131">
        <f>Seniori!IY106</f>
        <v>0</v>
      </c>
      <c r="IZ193" s="131">
        <f>Seniori!IZ106</f>
        <v>0</v>
      </c>
      <c r="JA193" s="131">
        <f>Seniori!JA106</f>
        <v>0</v>
      </c>
      <c r="JB193" s="131">
        <f>Seniori!JB106</f>
        <v>0</v>
      </c>
      <c r="JC193" s="131">
        <f>Seniori!JC106</f>
        <v>0</v>
      </c>
      <c r="JD193" s="131">
        <f>Seniori!JD106</f>
        <v>0</v>
      </c>
      <c r="JE193" s="131">
        <f>Seniori!JE106</f>
        <v>0</v>
      </c>
      <c r="JF193" s="131">
        <f>Seniori!JF106</f>
        <v>0</v>
      </c>
      <c r="JG193" s="131">
        <f>Seniori!JG106</f>
        <v>0</v>
      </c>
      <c r="JH193" s="131">
        <f>Seniori!JH106</f>
        <v>0</v>
      </c>
      <c r="JI193" s="131">
        <f>Seniori!JI106</f>
        <v>0</v>
      </c>
      <c r="JJ193" s="131">
        <f>Seniori!JJ106</f>
        <v>0</v>
      </c>
      <c r="JK193" s="131">
        <f>Seniori!JK106</f>
        <v>0</v>
      </c>
      <c r="JL193" s="131">
        <f>Seniori!JL106</f>
        <v>0</v>
      </c>
      <c r="JM193" s="131">
        <f>Seniori!JM106</f>
        <v>0</v>
      </c>
      <c r="JN193" s="131">
        <f>Seniori!JN106</f>
        <v>0</v>
      </c>
      <c r="JO193" s="131">
        <f>Seniori!JO106</f>
        <v>0</v>
      </c>
      <c r="JP193" s="131">
        <f>Seniori!JP106</f>
        <v>0</v>
      </c>
      <c r="JQ193" s="131">
        <f>Seniori!JQ106</f>
        <v>0</v>
      </c>
      <c r="JR193" s="131">
        <f>Seniori!JR106</f>
        <v>0</v>
      </c>
      <c r="JS193" s="131">
        <f>Seniori!JS106</f>
        <v>0</v>
      </c>
      <c r="JT193" s="131">
        <f>Seniori!JT106</f>
        <v>0</v>
      </c>
      <c r="JU193" s="131">
        <f>Seniori!JU106</f>
        <v>0</v>
      </c>
      <c r="JV193" s="131">
        <f>Seniori!JV106</f>
        <v>0</v>
      </c>
      <c r="JW193" s="131">
        <f>Seniori!JW106</f>
        <v>0</v>
      </c>
      <c r="JX193" s="131">
        <f>Seniori!JX106</f>
        <v>0</v>
      </c>
      <c r="JY193" s="131">
        <f>Seniori!JY106</f>
        <v>0</v>
      </c>
      <c r="JZ193" s="131">
        <f>Seniori!JZ106</f>
        <v>0</v>
      </c>
      <c r="KA193" s="131">
        <f>Seniori!KA106</f>
        <v>0</v>
      </c>
      <c r="KB193" s="131">
        <f>Seniori!KB106</f>
        <v>0</v>
      </c>
      <c r="KC193" s="131">
        <f>Seniori!KC106</f>
        <v>0</v>
      </c>
      <c r="KD193" s="131">
        <f>Seniori!KD106</f>
        <v>0</v>
      </c>
      <c r="KE193" s="131">
        <f>Seniori!KE106</f>
        <v>0</v>
      </c>
      <c r="KF193" s="131">
        <f>Seniori!KF106</f>
        <v>0</v>
      </c>
      <c r="KG193" s="131">
        <f>Seniori!KG106</f>
        <v>0</v>
      </c>
      <c r="KH193" s="131">
        <f>Seniori!KH106</f>
        <v>0</v>
      </c>
      <c r="KI193" s="131">
        <f>Seniori!KI106</f>
        <v>0</v>
      </c>
      <c r="KJ193" s="131">
        <f>Seniori!KJ106</f>
        <v>0</v>
      </c>
      <c r="KK193" s="131">
        <f>Seniori!KK106</f>
        <v>0</v>
      </c>
      <c r="KL193" s="131">
        <f>Seniori!KL106</f>
        <v>0</v>
      </c>
      <c r="KM193" s="131">
        <f>Seniori!KM106</f>
        <v>0</v>
      </c>
      <c r="KN193" s="131" t="str">
        <f>Seniori!KN106</f>
        <v>x</v>
      </c>
      <c r="KO193" s="131">
        <f>Seniori!KO106</f>
        <v>0</v>
      </c>
      <c r="KP193" s="131" t="str">
        <f>Seniori!KP106</f>
        <v>x</v>
      </c>
      <c r="KQ193" s="131">
        <f>Seniori!KQ106</f>
        <v>0</v>
      </c>
      <c r="KR193" s="131">
        <f>Seniori!KR106</f>
        <v>0</v>
      </c>
      <c r="KS193" s="131">
        <f>Seniori!KS106</f>
        <v>0</v>
      </c>
      <c r="KT193" s="131">
        <f>Seniori!KT106</f>
        <v>0</v>
      </c>
      <c r="KU193" s="131">
        <f>Seniori!KU106</f>
        <v>0</v>
      </c>
      <c r="KV193" s="131">
        <f>Seniori!KV106</f>
        <v>0</v>
      </c>
      <c r="KW193" s="131">
        <f>Seniori!KW106</f>
        <v>0</v>
      </c>
      <c r="KX193" s="131">
        <f>Seniori!KX106</f>
        <v>0</v>
      </c>
      <c r="KY193" s="131">
        <f>Seniori!KY106</f>
        <v>0</v>
      </c>
      <c r="KZ193" s="131">
        <f>Seniori!KZ106</f>
        <v>0</v>
      </c>
      <c r="LA193" s="131">
        <f>Seniori!LA106</f>
        <v>0</v>
      </c>
      <c r="LB193" s="131">
        <f>Seniori!LB106</f>
        <v>0</v>
      </c>
      <c r="LC193" s="131">
        <f>Seniori!LC106</f>
        <v>0</v>
      </c>
      <c r="LD193" s="131">
        <f>Seniori!LD106</f>
        <v>0</v>
      </c>
      <c r="LE193" s="131">
        <f>Seniori!LE106</f>
        <v>0</v>
      </c>
      <c r="LF193" s="131">
        <f>Seniori!LF106</f>
        <v>0</v>
      </c>
      <c r="LG193" s="131">
        <f>Seniori!LG106</f>
        <v>0</v>
      </c>
      <c r="LH193" s="131">
        <f>Seniori!LH106</f>
        <v>0</v>
      </c>
      <c r="LI193" s="131">
        <f>Seniori!LI106</f>
        <v>0</v>
      </c>
      <c r="LJ193" s="131">
        <f>Seniori!LJ106</f>
        <v>0</v>
      </c>
      <c r="LK193" s="131">
        <f>Seniori!LK106</f>
        <v>0</v>
      </c>
      <c r="LL193" s="131">
        <f>Seniori!LL106</f>
        <v>0</v>
      </c>
      <c r="LM193" s="131">
        <f>Seniori!LM106</f>
        <v>0</v>
      </c>
      <c r="LN193" s="131">
        <f>Seniori!LN106</f>
        <v>0</v>
      </c>
      <c r="LO193" s="131">
        <f>Seniori!LO106</f>
        <v>0</v>
      </c>
      <c r="LP193" s="131">
        <f>Seniori!LP106</f>
        <v>0</v>
      </c>
      <c r="LQ193" s="131">
        <f>Seniori!LQ106</f>
        <v>0</v>
      </c>
      <c r="LR193" s="131">
        <f>Seniori!LR106</f>
        <v>0</v>
      </c>
      <c r="LS193" s="131">
        <f>Seniori!LS106</f>
        <v>0</v>
      </c>
      <c r="LT193" s="131">
        <f>Seniori!LT106</f>
        <v>0</v>
      </c>
      <c r="LU193" s="131">
        <f>Seniori!LU106</f>
        <v>0</v>
      </c>
      <c r="LV193" s="131">
        <f>Seniori!LV106</f>
        <v>0</v>
      </c>
      <c r="LW193" s="131">
        <f>Seniori!LW106</f>
        <v>0</v>
      </c>
      <c r="LX193" s="131">
        <f>Seniori!LX106</f>
        <v>0</v>
      </c>
      <c r="LY193" s="131">
        <f>Seniori!LY106</f>
        <v>0</v>
      </c>
      <c r="LZ193" s="131">
        <f>Seniori!LZ106</f>
        <v>0</v>
      </c>
      <c r="MA193" s="131">
        <f>Seniori!MA106</f>
        <v>0</v>
      </c>
      <c r="MB193" s="131">
        <f>Seniori!MB106</f>
        <v>0</v>
      </c>
      <c r="MC193" s="131">
        <f>Seniori!MC106</f>
        <v>0</v>
      </c>
      <c r="MD193" s="131">
        <f>Seniori!MD106</f>
        <v>0</v>
      </c>
      <c r="ME193" s="131">
        <f>Seniori!ME106</f>
        <v>0</v>
      </c>
    </row>
    <row r="194" spans="1:343" s="1" customFormat="1" ht="18" customHeight="1" x14ac:dyDescent="0.2">
      <c r="A194" s="12">
        <v>142</v>
      </c>
      <c r="B194" s="11" t="s">
        <v>507</v>
      </c>
      <c r="D194" s="1">
        <v>2009</v>
      </c>
      <c r="E194" s="4" t="s">
        <v>506</v>
      </c>
      <c r="F194" s="9">
        <v>8957</v>
      </c>
      <c r="G194" s="9" t="s">
        <v>225</v>
      </c>
      <c r="H194" s="4" t="s">
        <v>171</v>
      </c>
      <c r="I194" s="1">
        <f t="shared" si="14"/>
        <v>0</v>
      </c>
      <c r="J194" s="12">
        <f>Tabuľka3[[#This Row],[Stĺpec9]]</f>
        <v>0</v>
      </c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 t="s">
        <v>241</v>
      </c>
      <c r="IK194" s="131"/>
      <c r="IL194" s="131"/>
      <c r="IM194" s="131"/>
      <c r="IN194" s="131"/>
      <c r="IO194" s="131" t="s">
        <v>241</v>
      </c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</row>
    <row r="195" spans="1:343" s="1" customFormat="1" ht="18" customHeight="1" x14ac:dyDescent="0.2">
      <c r="A195" s="12">
        <v>142</v>
      </c>
      <c r="B195" s="11" t="s">
        <v>359</v>
      </c>
      <c r="C195" s="1">
        <v>11642</v>
      </c>
      <c r="D195" s="1">
        <v>2015</v>
      </c>
      <c r="E195" s="4" t="s">
        <v>358</v>
      </c>
      <c r="F195" s="9">
        <v>9132</v>
      </c>
      <c r="G195" s="9" t="s">
        <v>222</v>
      </c>
      <c r="H195" s="4" t="s">
        <v>83</v>
      </c>
      <c r="I195" s="1">
        <f t="shared" si="14"/>
        <v>0</v>
      </c>
      <c r="J195" s="12">
        <f>Tabuľka3[[#This Row],[Stĺpec9]]</f>
        <v>0</v>
      </c>
      <c r="K195" s="131">
        <f>Seniori!K107</f>
        <v>0</v>
      </c>
      <c r="L195" s="131">
        <f>Seniori!L107</f>
        <v>0</v>
      </c>
      <c r="M195" s="131">
        <f>Seniori!M107</f>
        <v>0</v>
      </c>
      <c r="N195" s="131">
        <f>Seniori!N107</f>
        <v>0</v>
      </c>
      <c r="O195" s="131">
        <f>Seniori!O107</f>
        <v>0</v>
      </c>
      <c r="P195" s="131">
        <f>Seniori!P107</f>
        <v>0</v>
      </c>
      <c r="Q195" s="131">
        <f>Seniori!Q107</f>
        <v>0</v>
      </c>
      <c r="R195" s="131">
        <f>Seniori!R107</f>
        <v>0</v>
      </c>
      <c r="S195" s="131">
        <f>Seniori!S107</f>
        <v>0</v>
      </c>
      <c r="T195" s="131">
        <f>Seniori!T107</f>
        <v>0</v>
      </c>
      <c r="U195" s="131">
        <f>Seniori!U107</f>
        <v>0</v>
      </c>
      <c r="V195" s="131">
        <f>Seniori!V107</f>
        <v>0</v>
      </c>
      <c r="W195" s="131">
        <f>Seniori!W107</f>
        <v>0</v>
      </c>
      <c r="X195" s="131">
        <f>Seniori!X107</f>
        <v>0</v>
      </c>
      <c r="Y195" s="131">
        <f>Seniori!Y107</f>
        <v>0</v>
      </c>
      <c r="Z195" s="131">
        <f>Seniori!Z107</f>
        <v>0</v>
      </c>
      <c r="AA195" s="131">
        <f>Seniori!AA107</f>
        <v>0</v>
      </c>
      <c r="AB195" s="131">
        <f>Seniori!AB107</f>
        <v>0</v>
      </c>
      <c r="AC195" s="131">
        <f>Seniori!AC107</f>
        <v>0</v>
      </c>
      <c r="AD195" s="131">
        <f>Seniori!AD107</f>
        <v>0</v>
      </c>
      <c r="AE195" s="131">
        <f>Seniori!AE107</f>
        <v>0</v>
      </c>
      <c r="AF195" s="131">
        <f>Seniori!AF107</f>
        <v>0</v>
      </c>
      <c r="AG195" s="131">
        <f>Seniori!AG107</f>
        <v>0</v>
      </c>
      <c r="AH195" s="131">
        <f>Seniori!AH107</f>
        <v>0</v>
      </c>
      <c r="AI195" s="131">
        <f>Seniori!AI107</f>
        <v>0</v>
      </c>
      <c r="AJ195" s="131">
        <f>Seniori!AJ107</f>
        <v>0</v>
      </c>
      <c r="AK195" s="131">
        <f>Seniori!AK107</f>
        <v>0</v>
      </c>
      <c r="AL195" s="131">
        <f>Seniori!AL107</f>
        <v>0</v>
      </c>
      <c r="AM195" s="131">
        <f>Seniori!AM107</f>
        <v>0</v>
      </c>
      <c r="AN195" s="131">
        <f>Seniori!AN107</f>
        <v>0</v>
      </c>
      <c r="AO195" s="131">
        <f>Seniori!AO107</f>
        <v>0</v>
      </c>
      <c r="AP195" s="131">
        <f>Seniori!AP107</f>
        <v>0</v>
      </c>
      <c r="AQ195" s="131">
        <f>Seniori!AQ107</f>
        <v>0</v>
      </c>
      <c r="AR195" s="131">
        <f>Seniori!AR107</f>
        <v>0</v>
      </c>
      <c r="AS195" s="131">
        <f>Seniori!AS107</f>
        <v>0</v>
      </c>
      <c r="AT195" s="131">
        <f>Seniori!AT107</f>
        <v>0</v>
      </c>
      <c r="AU195" s="131">
        <f>Seniori!AU107</f>
        <v>0</v>
      </c>
      <c r="AV195" s="131">
        <f>Seniori!AV107</f>
        <v>0</v>
      </c>
      <c r="AW195" s="131">
        <f>Seniori!AW107</f>
        <v>0</v>
      </c>
      <c r="AX195" s="131">
        <f>Seniori!AX107</f>
        <v>0</v>
      </c>
      <c r="AY195" s="131">
        <f>Seniori!AY107</f>
        <v>0</v>
      </c>
      <c r="AZ195" s="131">
        <f>Seniori!AZ107</f>
        <v>0</v>
      </c>
      <c r="BA195" s="131">
        <f>Seniori!BA107</f>
        <v>0</v>
      </c>
      <c r="BB195" s="131">
        <f>Seniori!BB107</f>
        <v>0</v>
      </c>
      <c r="BC195" s="131">
        <f>Seniori!BC107</f>
        <v>0</v>
      </c>
      <c r="BD195" s="131">
        <f>Seniori!BD107</f>
        <v>0</v>
      </c>
      <c r="BE195" s="131">
        <f>Seniori!BE107</f>
        <v>0</v>
      </c>
      <c r="BF195" s="131">
        <f>Seniori!BF107</f>
        <v>0</v>
      </c>
      <c r="BG195" s="131">
        <f>Seniori!BG107</f>
        <v>0</v>
      </c>
      <c r="BH195" s="131">
        <f>Seniori!BH107</f>
        <v>0</v>
      </c>
      <c r="BI195" s="131" t="str">
        <f>Seniori!BI107</f>
        <v>x</v>
      </c>
      <c r="BJ195" s="131">
        <f>Seniori!BJ107</f>
        <v>0</v>
      </c>
      <c r="BK195" s="131">
        <f>Seniori!BK107</f>
        <v>0</v>
      </c>
      <c r="BL195" s="131">
        <f>Seniori!BL107</f>
        <v>0</v>
      </c>
      <c r="BM195" s="131">
        <f>Seniori!BM107</f>
        <v>0</v>
      </c>
      <c r="BN195" s="131">
        <f>Seniori!BN107</f>
        <v>0</v>
      </c>
      <c r="BO195" s="131">
        <f>Seniori!BO107</f>
        <v>0</v>
      </c>
      <c r="BP195" s="131">
        <f>Seniori!BP107</f>
        <v>0</v>
      </c>
      <c r="BQ195" s="131">
        <f>Seniori!BQ107</f>
        <v>0</v>
      </c>
      <c r="BR195" s="131">
        <f>Seniori!BR107</f>
        <v>0</v>
      </c>
      <c r="BS195" s="131">
        <f>Seniori!BS107</f>
        <v>0</v>
      </c>
      <c r="BT195" s="131">
        <f>Seniori!BT107</f>
        <v>0</v>
      </c>
      <c r="BU195" s="131">
        <f>Seniori!BU107</f>
        <v>0</v>
      </c>
      <c r="BV195" s="131">
        <f>Seniori!BV107</f>
        <v>0</v>
      </c>
      <c r="BW195" s="131">
        <f>Seniori!BW107</f>
        <v>0</v>
      </c>
      <c r="BX195" s="131">
        <f>Seniori!BX107</f>
        <v>0</v>
      </c>
      <c r="BY195" s="131">
        <f>Seniori!BY107</f>
        <v>0</v>
      </c>
      <c r="BZ195" s="131">
        <f>Seniori!BZ107</f>
        <v>0</v>
      </c>
      <c r="CA195" s="131">
        <f>Seniori!CA107</f>
        <v>0</v>
      </c>
      <c r="CB195" s="131">
        <f>Seniori!CB107</f>
        <v>0</v>
      </c>
      <c r="CC195" s="131">
        <f>Seniori!CC107</f>
        <v>0</v>
      </c>
      <c r="CD195" s="131">
        <f>Seniori!CD107</f>
        <v>0</v>
      </c>
      <c r="CE195" s="131">
        <f>Seniori!CE107</f>
        <v>0</v>
      </c>
      <c r="CF195" s="131">
        <f>Seniori!CF107</f>
        <v>0</v>
      </c>
      <c r="CG195" s="131">
        <f>Seniori!CG107</f>
        <v>0</v>
      </c>
      <c r="CH195" s="131">
        <f>Seniori!CH107</f>
        <v>0</v>
      </c>
      <c r="CI195" s="131">
        <f>Seniori!CI107</f>
        <v>0</v>
      </c>
      <c r="CJ195" s="131">
        <f>Seniori!CJ107</f>
        <v>0</v>
      </c>
      <c r="CK195" s="131">
        <f>Seniori!CK107</f>
        <v>0</v>
      </c>
      <c r="CL195" s="131">
        <f>Seniori!CL107</f>
        <v>0</v>
      </c>
      <c r="CM195" s="131">
        <f>Seniori!CM107</f>
        <v>0</v>
      </c>
      <c r="CN195" s="131">
        <f>Seniori!CN107</f>
        <v>0</v>
      </c>
      <c r="CO195" s="131">
        <f>Seniori!CO107</f>
        <v>0</v>
      </c>
      <c r="CP195" s="131">
        <f>Seniori!CP107</f>
        <v>0</v>
      </c>
      <c r="CQ195" s="131">
        <f>Seniori!CQ107</f>
        <v>0</v>
      </c>
      <c r="CR195" s="131">
        <f>Seniori!CR107</f>
        <v>0</v>
      </c>
      <c r="CS195" s="131">
        <f>Seniori!CS107</f>
        <v>0</v>
      </c>
      <c r="CT195" s="131">
        <f>Seniori!CT107</f>
        <v>0</v>
      </c>
      <c r="CU195" s="131">
        <f>Seniori!CU107</f>
        <v>0</v>
      </c>
      <c r="CV195" s="131">
        <f>Seniori!CV107</f>
        <v>0</v>
      </c>
      <c r="CW195" s="131">
        <f>Seniori!CW107</f>
        <v>0</v>
      </c>
      <c r="CX195" s="131">
        <f>Seniori!CX107</f>
        <v>0</v>
      </c>
      <c r="CY195" s="131">
        <f>Seniori!CY107</f>
        <v>0</v>
      </c>
      <c r="CZ195" s="131">
        <f>Seniori!CZ107</f>
        <v>0</v>
      </c>
      <c r="DA195" s="131">
        <f>Seniori!DA107</f>
        <v>0</v>
      </c>
      <c r="DB195" s="131">
        <f>Seniori!DB107</f>
        <v>0</v>
      </c>
      <c r="DC195" s="131">
        <f>Seniori!DC107</f>
        <v>0</v>
      </c>
      <c r="DD195" s="131">
        <f>Seniori!DD107</f>
        <v>0</v>
      </c>
      <c r="DE195" s="131">
        <f>Seniori!DE107</f>
        <v>0</v>
      </c>
      <c r="DF195" s="131">
        <f>Seniori!DF107</f>
        <v>0</v>
      </c>
      <c r="DG195" s="131">
        <f>Seniori!DG107</f>
        <v>0</v>
      </c>
      <c r="DH195" s="131">
        <f>Seniori!DH107</f>
        <v>0</v>
      </c>
      <c r="DI195" s="131">
        <f>Seniori!DI107</f>
        <v>0</v>
      </c>
      <c r="DJ195" s="131">
        <f>Seniori!DJ107</f>
        <v>0</v>
      </c>
      <c r="DK195" s="131">
        <f>Seniori!DK107</f>
        <v>0</v>
      </c>
      <c r="DL195" s="131">
        <f>Seniori!DL107</f>
        <v>0</v>
      </c>
      <c r="DM195" s="131">
        <f>Seniori!DM107</f>
        <v>0</v>
      </c>
      <c r="DN195" s="131">
        <f>Seniori!DN107</f>
        <v>0</v>
      </c>
      <c r="DO195" s="131">
        <f>Seniori!DO107</f>
        <v>0</v>
      </c>
      <c r="DP195" s="131">
        <f>Seniori!DP107</f>
        <v>0</v>
      </c>
      <c r="DQ195" s="131">
        <f>Seniori!DQ107</f>
        <v>0</v>
      </c>
      <c r="DR195" s="131">
        <f>Seniori!DR107</f>
        <v>0</v>
      </c>
      <c r="DS195" s="131">
        <f>Seniori!DS107</f>
        <v>0</v>
      </c>
      <c r="DT195" s="131">
        <f>Seniori!DT107</f>
        <v>0</v>
      </c>
      <c r="DU195" s="131">
        <f>Seniori!DU107</f>
        <v>0</v>
      </c>
      <c r="DV195" s="131">
        <f>Seniori!DV107</f>
        <v>0</v>
      </c>
      <c r="DW195" s="131">
        <f>Seniori!DW107</f>
        <v>0</v>
      </c>
      <c r="DX195" s="131">
        <f>Seniori!DX107</f>
        <v>0</v>
      </c>
      <c r="DY195" s="131">
        <f>Seniori!DY107</f>
        <v>0</v>
      </c>
      <c r="DZ195" s="131">
        <f>Seniori!DZ107</f>
        <v>0</v>
      </c>
      <c r="EA195" s="131">
        <f>Seniori!EA107</f>
        <v>0</v>
      </c>
      <c r="EB195" s="131">
        <f>Seniori!EB107</f>
        <v>0</v>
      </c>
      <c r="EC195" s="131">
        <f>Seniori!EC107</f>
        <v>0</v>
      </c>
      <c r="ED195" s="131">
        <f>Seniori!ED107</f>
        <v>0</v>
      </c>
      <c r="EE195" s="131">
        <f>Seniori!EE107</f>
        <v>0</v>
      </c>
      <c r="EF195" s="131">
        <f>Seniori!EF107</f>
        <v>0</v>
      </c>
      <c r="EG195" s="131">
        <f>Seniori!EG107</f>
        <v>0</v>
      </c>
      <c r="EH195" s="131">
        <f>Seniori!EH107</f>
        <v>0</v>
      </c>
      <c r="EI195" s="131">
        <f>Seniori!EI107</f>
        <v>0</v>
      </c>
      <c r="EJ195" s="131">
        <f>Seniori!EJ107</f>
        <v>0</v>
      </c>
      <c r="EK195" s="131">
        <f>Seniori!EK107</f>
        <v>0</v>
      </c>
      <c r="EL195" s="131">
        <f>Seniori!EL107</f>
        <v>0</v>
      </c>
      <c r="EM195" s="131">
        <f>Seniori!EM107</f>
        <v>0</v>
      </c>
      <c r="EN195" s="131">
        <f>Seniori!EN107</f>
        <v>0</v>
      </c>
      <c r="EO195" s="131">
        <f>Seniori!EO107</f>
        <v>0</v>
      </c>
      <c r="EP195" s="131">
        <f>Seniori!EP107</f>
        <v>0</v>
      </c>
      <c r="EQ195" s="131">
        <f>Seniori!EQ107</f>
        <v>0</v>
      </c>
      <c r="ER195" s="131">
        <f>Seniori!ER107</f>
        <v>0</v>
      </c>
      <c r="ES195" s="131">
        <f>Seniori!ES107</f>
        <v>0</v>
      </c>
      <c r="ET195" s="131">
        <f>Seniori!ET107</f>
        <v>0</v>
      </c>
      <c r="EU195" s="131">
        <f>Seniori!EU107</f>
        <v>0</v>
      </c>
      <c r="EV195" s="131">
        <f>Seniori!EV107</f>
        <v>0</v>
      </c>
      <c r="EW195" s="131">
        <f>Seniori!EW107</f>
        <v>0</v>
      </c>
      <c r="EX195" s="131">
        <f>Seniori!EX107</f>
        <v>0</v>
      </c>
      <c r="EY195" s="131">
        <f>Seniori!EY107</f>
        <v>0</v>
      </c>
      <c r="EZ195" s="131">
        <f>Seniori!EZ107</f>
        <v>0</v>
      </c>
      <c r="FA195" s="131">
        <f>Seniori!FA107</f>
        <v>0</v>
      </c>
      <c r="FB195" s="131">
        <f>Seniori!FB107</f>
        <v>0</v>
      </c>
      <c r="FC195" s="131">
        <f>Seniori!FC107</f>
        <v>0</v>
      </c>
      <c r="FD195" s="131">
        <f>Seniori!FD107</f>
        <v>0</v>
      </c>
      <c r="FE195" s="131">
        <f>Seniori!FE107</f>
        <v>0</v>
      </c>
      <c r="FF195" s="131">
        <f>Seniori!FF107</f>
        <v>0</v>
      </c>
      <c r="FG195" s="131">
        <f>Seniori!FG107</f>
        <v>0</v>
      </c>
      <c r="FH195" s="131">
        <f>Seniori!FH107</f>
        <v>0</v>
      </c>
      <c r="FI195" s="131">
        <f>Seniori!FI107</f>
        <v>0</v>
      </c>
      <c r="FJ195" s="131">
        <f>Seniori!FJ107</f>
        <v>0</v>
      </c>
      <c r="FK195" s="131">
        <f>Seniori!FK107</f>
        <v>0</v>
      </c>
      <c r="FL195" s="131">
        <f>Seniori!FL107</f>
        <v>0</v>
      </c>
      <c r="FM195" s="131">
        <f>Seniori!FM107</f>
        <v>0</v>
      </c>
      <c r="FN195" s="131">
        <f>Seniori!FN107</f>
        <v>0</v>
      </c>
      <c r="FO195" s="131">
        <f>Seniori!FO107</f>
        <v>0</v>
      </c>
      <c r="FP195" s="131">
        <f>Seniori!FP107</f>
        <v>0</v>
      </c>
      <c r="FQ195" s="131">
        <f>Seniori!FQ107</f>
        <v>0</v>
      </c>
      <c r="FR195" s="131">
        <f>Seniori!FR107</f>
        <v>0</v>
      </c>
      <c r="FS195" s="131">
        <f>Seniori!FS107</f>
        <v>0</v>
      </c>
      <c r="FT195" s="131">
        <f>Seniori!FT107</f>
        <v>0</v>
      </c>
      <c r="FU195" s="131">
        <f>Seniori!FU107</f>
        <v>0</v>
      </c>
      <c r="FV195" s="131">
        <f>Seniori!FV107</f>
        <v>0</v>
      </c>
      <c r="FW195" s="131">
        <f>Seniori!FW107</f>
        <v>0</v>
      </c>
      <c r="FX195" s="131">
        <f>Seniori!FX107</f>
        <v>0</v>
      </c>
      <c r="FY195" s="131">
        <f>Seniori!FY107</f>
        <v>0</v>
      </c>
      <c r="FZ195" s="131">
        <f>Seniori!FZ107</f>
        <v>0</v>
      </c>
      <c r="GA195" s="131">
        <f>Seniori!GA107</f>
        <v>0</v>
      </c>
      <c r="GB195" s="131">
        <f>Seniori!GB107</f>
        <v>0</v>
      </c>
      <c r="GC195" s="131">
        <f>Seniori!GC107</f>
        <v>0</v>
      </c>
      <c r="GD195" s="131">
        <f>Seniori!GD107</f>
        <v>0</v>
      </c>
      <c r="GE195" s="131">
        <f>Seniori!GE107</f>
        <v>0</v>
      </c>
      <c r="GF195" s="131">
        <f>Seniori!GF107</f>
        <v>0</v>
      </c>
      <c r="GG195" s="131">
        <f>Seniori!GG107</f>
        <v>0</v>
      </c>
      <c r="GH195" s="131">
        <f>Seniori!GH107</f>
        <v>0</v>
      </c>
      <c r="GI195" s="131">
        <f>Seniori!GI107</f>
        <v>0</v>
      </c>
      <c r="GJ195" s="131">
        <f>Seniori!GJ107</f>
        <v>0</v>
      </c>
      <c r="GK195" s="131">
        <f>Seniori!GK107</f>
        <v>0</v>
      </c>
      <c r="GL195" s="131">
        <f>Seniori!GL107</f>
        <v>0</v>
      </c>
      <c r="GM195" s="131">
        <f>Seniori!GM107</f>
        <v>0</v>
      </c>
      <c r="GN195" s="131">
        <f>Seniori!GN107</f>
        <v>0</v>
      </c>
      <c r="GO195" s="131">
        <f>Seniori!GO107</f>
        <v>0</v>
      </c>
      <c r="GP195" s="131">
        <f>Seniori!GP107</f>
        <v>0</v>
      </c>
      <c r="GQ195" s="131">
        <f>Seniori!GQ107</f>
        <v>0</v>
      </c>
      <c r="GR195" s="131">
        <f>Seniori!GR107</f>
        <v>0</v>
      </c>
      <c r="GS195" s="131">
        <f>Seniori!GS107</f>
        <v>0</v>
      </c>
      <c r="GT195" s="131">
        <f>Seniori!GT107</f>
        <v>0</v>
      </c>
      <c r="GU195" s="131">
        <f>Seniori!GU107</f>
        <v>0</v>
      </c>
      <c r="GV195" s="131">
        <f>Seniori!GV107</f>
        <v>0</v>
      </c>
      <c r="GW195" s="131">
        <f>Seniori!GW107</f>
        <v>0</v>
      </c>
      <c r="GX195" s="131">
        <f>Seniori!GX107</f>
        <v>0</v>
      </c>
      <c r="GY195" s="131">
        <f>Seniori!GY107</f>
        <v>0</v>
      </c>
      <c r="GZ195" s="131">
        <f>Seniori!GZ107</f>
        <v>0</v>
      </c>
      <c r="HA195" s="131">
        <f>Seniori!HA107</f>
        <v>0</v>
      </c>
      <c r="HB195" s="131">
        <f>Seniori!HB107</f>
        <v>0</v>
      </c>
      <c r="HC195" s="131">
        <f>Seniori!HC107</f>
        <v>0</v>
      </c>
      <c r="HD195" s="131">
        <f>Seniori!HD107</f>
        <v>0</v>
      </c>
      <c r="HE195" s="131">
        <f>Seniori!HE107</f>
        <v>0</v>
      </c>
      <c r="HF195" s="131">
        <f>Seniori!HF107</f>
        <v>0</v>
      </c>
      <c r="HG195" s="131">
        <f>Seniori!HG107</f>
        <v>0</v>
      </c>
      <c r="HH195" s="131">
        <f>Seniori!HH107</f>
        <v>0</v>
      </c>
      <c r="HI195" s="131">
        <f>Seniori!HI107</f>
        <v>0</v>
      </c>
      <c r="HJ195" s="131">
        <f>Seniori!HJ107</f>
        <v>0</v>
      </c>
      <c r="HK195" s="131">
        <f>Seniori!HK107</f>
        <v>0</v>
      </c>
      <c r="HL195" s="131">
        <f>Seniori!HL107</f>
        <v>0</v>
      </c>
      <c r="HM195" s="131">
        <f>Seniori!HM107</f>
        <v>0</v>
      </c>
      <c r="HN195" s="131">
        <f>Seniori!HN107</f>
        <v>0</v>
      </c>
      <c r="HO195" s="131">
        <f>Seniori!HO107</f>
        <v>0</v>
      </c>
      <c r="HP195" s="131">
        <f>Seniori!HP107</f>
        <v>0</v>
      </c>
      <c r="HQ195" s="131">
        <f>Seniori!HQ107</f>
        <v>0</v>
      </c>
      <c r="HR195" s="131">
        <f>Seniori!HR107</f>
        <v>0</v>
      </c>
      <c r="HS195" s="131">
        <f>Seniori!HS107</f>
        <v>0</v>
      </c>
      <c r="HT195" s="131">
        <f>Seniori!HT107</f>
        <v>0</v>
      </c>
      <c r="HU195" s="131">
        <f>Seniori!HU107</f>
        <v>0</v>
      </c>
      <c r="HV195" s="131">
        <f>Seniori!HV107</f>
        <v>0</v>
      </c>
      <c r="HW195" s="131">
        <f>Seniori!HW107</f>
        <v>0</v>
      </c>
      <c r="HX195" s="131">
        <f>Seniori!HX107</f>
        <v>0</v>
      </c>
      <c r="HY195" s="131">
        <f>Seniori!HY107</f>
        <v>0</v>
      </c>
      <c r="HZ195" s="131">
        <f>Seniori!HZ107</f>
        <v>0</v>
      </c>
      <c r="IA195" s="131">
        <f>Seniori!IA107</f>
        <v>0</v>
      </c>
      <c r="IB195" s="131">
        <f>Seniori!IB107</f>
        <v>0</v>
      </c>
      <c r="IC195" s="131">
        <f>Seniori!IC107</f>
        <v>0</v>
      </c>
      <c r="ID195" s="131">
        <f>Seniori!ID107</f>
        <v>0</v>
      </c>
      <c r="IE195" s="131">
        <f>Seniori!IE107</f>
        <v>0</v>
      </c>
      <c r="IF195" s="131">
        <f>Seniori!IF107</f>
        <v>0</v>
      </c>
      <c r="IG195" s="131">
        <f>Seniori!IG107</f>
        <v>0</v>
      </c>
      <c r="IH195" s="131">
        <f>Seniori!IH107</f>
        <v>0</v>
      </c>
      <c r="II195" s="131">
        <f>Seniori!II107</f>
        <v>0</v>
      </c>
      <c r="IJ195" s="131">
        <f>Seniori!IJ107</f>
        <v>0</v>
      </c>
      <c r="IK195" s="131">
        <f>Seniori!IK107</f>
        <v>0</v>
      </c>
      <c r="IL195" s="131">
        <f>Seniori!IL107</f>
        <v>0</v>
      </c>
      <c r="IM195" s="131">
        <f>Seniori!IM107</f>
        <v>0</v>
      </c>
      <c r="IN195" s="131">
        <f>Seniori!IN107</f>
        <v>0</v>
      </c>
      <c r="IO195" s="131">
        <f>Seniori!IO107</f>
        <v>0</v>
      </c>
      <c r="IP195" s="131">
        <f>Seniori!IP107</f>
        <v>0</v>
      </c>
      <c r="IQ195" s="131">
        <f>Seniori!IQ107</f>
        <v>0</v>
      </c>
      <c r="IR195" s="131">
        <f>Seniori!IR107</f>
        <v>0</v>
      </c>
      <c r="IS195" s="131">
        <f>Seniori!IS107</f>
        <v>0</v>
      </c>
      <c r="IT195" s="131">
        <f>Seniori!IT107</f>
        <v>0</v>
      </c>
      <c r="IU195" s="131">
        <f>Seniori!IU107</f>
        <v>0</v>
      </c>
      <c r="IV195" s="131">
        <f>Seniori!IV107</f>
        <v>0</v>
      </c>
      <c r="IW195" s="131">
        <f>Seniori!IW107</f>
        <v>0</v>
      </c>
      <c r="IX195" s="131">
        <f>Seniori!IX107</f>
        <v>0</v>
      </c>
      <c r="IY195" s="131">
        <f>Seniori!IY107</f>
        <v>0</v>
      </c>
      <c r="IZ195" s="131">
        <f>Seniori!IZ107</f>
        <v>0</v>
      </c>
      <c r="JA195" s="131">
        <f>Seniori!JA107</f>
        <v>0</v>
      </c>
      <c r="JB195" s="131">
        <f>Seniori!JB107</f>
        <v>0</v>
      </c>
      <c r="JC195" s="131">
        <f>Seniori!JC107</f>
        <v>0</v>
      </c>
      <c r="JD195" s="131">
        <f>Seniori!JD107</f>
        <v>0</v>
      </c>
      <c r="JE195" s="131">
        <f>Seniori!JE107</f>
        <v>0</v>
      </c>
      <c r="JF195" s="131">
        <f>Seniori!JF107</f>
        <v>0</v>
      </c>
      <c r="JG195" s="131">
        <f>Seniori!JG107</f>
        <v>0</v>
      </c>
      <c r="JH195" s="131">
        <f>Seniori!JH107</f>
        <v>0</v>
      </c>
      <c r="JI195" s="131">
        <f>Seniori!JI107</f>
        <v>0</v>
      </c>
      <c r="JJ195" s="131">
        <f>Seniori!JJ107</f>
        <v>0</v>
      </c>
      <c r="JK195" s="131">
        <f>Seniori!JK107</f>
        <v>0</v>
      </c>
      <c r="JL195" s="131">
        <f>Seniori!JL107</f>
        <v>0</v>
      </c>
      <c r="JM195" s="131">
        <f>Seniori!JM107</f>
        <v>0</v>
      </c>
      <c r="JN195" s="131">
        <f>Seniori!JN107</f>
        <v>0</v>
      </c>
      <c r="JO195" s="131">
        <f>Seniori!JO107</f>
        <v>0</v>
      </c>
      <c r="JP195" s="131">
        <f>Seniori!JP107</f>
        <v>0</v>
      </c>
      <c r="JQ195" s="131">
        <f>Seniori!JQ107</f>
        <v>0</v>
      </c>
      <c r="JR195" s="131">
        <f>Seniori!JR107</f>
        <v>0</v>
      </c>
      <c r="JS195" s="131">
        <f>Seniori!JS107</f>
        <v>0</v>
      </c>
      <c r="JT195" s="131">
        <f>Seniori!JT107</f>
        <v>0</v>
      </c>
      <c r="JU195" s="131">
        <f>Seniori!JU107</f>
        <v>0</v>
      </c>
      <c r="JV195" s="131">
        <f>Seniori!JV107</f>
        <v>0</v>
      </c>
      <c r="JW195" s="131">
        <f>Seniori!JW107</f>
        <v>0</v>
      </c>
      <c r="JX195" s="131">
        <f>Seniori!JX107</f>
        <v>0</v>
      </c>
      <c r="JY195" s="131">
        <f>Seniori!JY107</f>
        <v>0</v>
      </c>
      <c r="JZ195" s="131">
        <f>Seniori!JZ107</f>
        <v>0</v>
      </c>
      <c r="KA195" s="131">
        <f>Seniori!KA107</f>
        <v>0</v>
      </c>
      <c r="KB195" s="131">
        <f>Seniori!KB107</f>
        <v>0</v>
      </c>
      <c r="KC195" s="131">
        <f>Seniori!KC107</f>
        <v>0</v>
      </c>
      <c r="KD195" s="131">
        <f>Seniori!KD107</f>
        <v>0</v>
      </c>
      <c r="KE195" s="131">
        <f>Seniori!KE107</f>
        <v>0</v>
      </c>
      <c r="KF195" s="131">
        <f>Seniori!KF107</f>
        <v>0</v>
      </c>
      <c r="KG195" s="131">
        <f>Seniori!KG107</f>
        <v>0</v>
      </c>
      <c r="KH195" s="131">
        <f>Seniori!KH107</f>
        <v>0</v>
      </c>
      <c r="KI195" s="131">
        <f>Seniori!KI107</f>
        <v>0</v>
      </c>
      <c r="KJ195" s="131">
        <f>Seniori!KJ107</f>
        <v>0</v>
      </c>
      <c r="KK195" s="131">
        <f>Seniori!KK107</f>
        <v>0</v>
      </c>
      <c r="KL195" s="131">
        <f>Seniori!KL107</f>
        <v>0</v>
      </c>
      <c r="KM195" s="131">
        <f>Seniori!KM107</f>
        <v>0</v>
      </c>
      <c r="KN195" s="131">
        <f>Seniori!KN107</f>
        <v>0</v>
      </c>
      <c r="KO195" s="131">
        <f>Seniori!KO107</f>
        <v>0</v>
      </c>
      <c r="KP195" s="131">
        <f>Seniori!KP107</f>
        <v>0</v>
      </c>
      <c r="KQ195" s="131">
        <f>Seniori!KQ107</f>
        <v>0</v>
      </c>
      <c r="KR195" s="131">
        <f>Seniori!KR107</f>
        <v>0</v>
      </c>
      <c r="KS195" s="131">
        <f>Seniori!KS107</f>
        <v>0</v>
      </c>
      <c r="KT195" s="131">
        <f>Seniori!KT107</f>
        <v>0</v>
      </c>
      <c r="KU195" s="131">
        <f>Seniori!KU107</f>
        <v>0</v>
      </c>
      <c r="KV195" s="131">
        <f>Seniori!KV107</f>
        <v>0</v>
      </c>
      <c r="KW195" s="131">
        <f>Seniori!KW107</f>
        <v>0</v>
      </c>
      <c r="KX195" s="131">
        <f>Seniori!KX107</f>
        <v>0</v>
      </c>
      <c r="KY195" s="131">
        <f>Seniori!KY107</f>
        <v>0</v>
      </c>
      <c r="KZ195" s="131">
        <f>Seniori!KZ107</f>
        <v>0</v>
      </c>
      <c r="LA195" s="131">
        <f>Seniori!LA107</f>
        <v>0</v>
      </c>
      <c r="LB195" s="131">
        <f>Seniori!LB107</f>
        <v>0</v>
      </c>
      <c r="LC195" s="131">
        <f>Seniori!LC107</f>
        <v>0</v>
      </c>
      <c r="LD195" s="131">
        <f>Seniori!LD107</f>
        <v>0</v>
      </c>
      <c r="LE195" s="131">
        <f>Seniori!LE107</f>
        <v>0</v>
      </c>
      <c r="LF195" s="131">
        <f>Seniori!LF107</f>
        <v>0</v>
      </c>
      <c r="LG195" s="131">
        <f>Seniori!LG107</f>
        <v>0</v>
      </c>
      <c r="LH195" s="131">
        <f>Seniori!LH107</f>
        <v>0</v>
      </c>
      <c r="LI195" s="131">
        <f>Seniori!LI107</f>
        <v>0</v>
      </c>
      <c r="LJ195" s="131">
        <f>Seniori!LJ107</f>
        <v>0</v>
      </c>
      <c r="LK195" s="131">
        <f>Seniori!LK107</f>
        <v>0</v>
      </c>
      <c r="LL195" s="131">
        <f>Seniori!LL107</f>
        <v>0</v>
      </c>
      <c r="LM195" s="131">
        <f>Seniori!LM107</f>
        <v>0</v>
      </c>
      <c r="LN195" s="131">
        <f>Seniori!LN107</f>
        <v>0</v>
      </c>
      <c r="LO195" s="131">
        <f>Seniori!LO107</f>
        <v>0</v>
      </c>
      <c r="LP195" s="131">
        <f>Seniori!LP107</f>
        <v>0</v>
      </c>
      <c r="LQ195" s="131">
        <f>Seniori!LQ107</f>
        <v>0</v>
      </c>
      <c r="LR195" s="131">
        <f>Seniori!LR107</f>
        <v>0</v>
      </c>
      <c r="LS195" s="131">
        <f>Seniori!LS107</f>
        <v>0</v>
      </c>
      <c r="LT195" s="131">
        <f>Seniori!LT107</f>
        <v>0</v>
      </c>
      <c r="LU195" s="131">
        <f>Seniori!LU107</f>
        <v>0</v>
      </c>
      <c r="LV195" s="131">
        <f>Seniori!LV107</f>
        <v>0</v>
      </c>
      <c r="LW195" s="131">
        <f>Seniori!LW107</f>
        <v>0</v>
      </c>
      <c r="LX195" s="131">
        <f>Seniori!LX107</f>
        <v>0</v>
      </c>
      <c r="LY195" s="131">
        <f>Seniori!LY107</f>
        <v>0</v>
      </c>
      <c r="LZ195" s="131">
        <f>Seniori!LZ107</f>
        <v>0</v>
      </c>
      <c r="MA195" s="131">
        <f>Seniori!MA107</f>
        <v>0</v>
      </c>
      <c r="MB195" s="131">
        <f>Seniori!MB107</f>
        <v>0</v>
      </c>
      <c r="MC195" s="131">
        <f>Seniori!MC107</f>
        <v>0</v>
      </c>
      <c r="MD195" s="131">
        <f>Seniori!MD107</f>
        <v>0</v>
      </c>
      <c r="ME195" s="131">
        <f>Seniori!ME107</f>
        <v>0</v>
      </c>
    </row>
    <row r="196" spans="1:343" s="1" customFormat="1" ht="18" customHeight="1" x14ac:dyDescent="0.2">
      <c r="A196" s="12">
        <v>142</v>
      </c>
      <c r="B196" s="11" t="s">
        <v>207</v>
      </c>
      <c r="C196" s="1">
        <v>5174</v>
      </c>
      <c r="D196" s="1">
        <v>2001</v>
      </c>
      <c r="E196" s="4" t="s">
        <v>206</v>
      </c>
      <c r="F196" s="1">
        <v>8547</v>
      </c>
      <c r="G196" s="9" t="s">
        <v>220</v>
      </c>
      <c r="H196" s="4" t="s">
        <v>73</v>
      </c>
      <c r="I196" s="1">
        <f t="shared" si="14"/>
        <v>0</v>
      </c>
      <c r="J196" s="12">
        <f>Tabuľka3[[#This Row],[Stĺpec9]]</f>
        <v>0</v>
      </c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</row>
    <row r="197" spans="1:343" s="1" customFormat="1" ht="18.600000000000001" customHeight="1" x14ac:dyDescent="0.2">
      <c r="A197" s="12">
        <v>142</v>
      </c>
      <c r="B197" s="11" t="s">
        <v>360</v>
      </c>
      <c r="C197" s="1">
        <v>11921</v>
      </c>
      <c r="D197" s="1">
        <v>2011</v>
      </c>
      <c r="E197" s="4" t="s">
        <v>139</v>
      </c>
      <c r="F197" s="9">
        <v>5719</v>
      </c>
      <c r="G197" s="9" t="s">
        <v>224</v>
      </c>
      <c r="H197" s="4" t="s">
        <v>42</v>
      </c>
      <c r="I197" s="1">
        <f t="shared" si="14"/>
        <v>0</v>
      </c>
      <c r="J197" s="12">
        <f>Tabuľka3[[#This Row],[Stĺpec9]]</f>
        <v>0</v>
      </c>
      <c r="K197" s="131">
        <f>'Mladí jazdci'!K23</f>
        <v>0</v>
      </c>
      <c r="L197" s="131">
        <f>'Mladí jazdci'!L23</f>
        <v>0</v>
      </c>
      <c r="M197" s="131">
        <f>'Mladí jazdci'!M23</f>
        <v>0</v>
      </c>
      <c r="N197" s="131">
        <f>'Mladí jazdci'!N23</f>
        <v>0</v>
      </c>
      <c r="O197" s="131">
        <f>'Mladí jazdci'!O23</f>
        <v>0</v>
      </c>
      <c r="P197" s="131">
        <f>'Mladí jazdci'!P23</f>
        <v>0</v>
      </c>
      <c r="Q197" s="131">
        <f>'Mladí jazdci'!Q23</f>
        <v>0</v>
      </c>
      <c r="R197" s="131">
        <f>'Mladí jazdci'!R23</f>
        <v>0</v>
      </c>
      <c r="S197" s="131">
        <f>'Mladí jazdci'!S23</f>
        <v>0</v>
      </c>
      <c r="T197" s="131">
        <f>'Mladí jazdci'!T23</f>
        <v>0</v>
      </c>
      <c r="U197" s="131">
        <f>'Mladí jazdci'!U23</f>
        <v>0</v>
      </c>
      <c r="V197" s="131">
        <f>'Mladí jazdci'!V23</f>
        <v>0</v>
      </c>
      <c r="W197" s="131">
        <f>'Mladí jazdci'!W23</f>
        <v>0</v>
      </c>
      <c r="X197" s="131">
        <f>'Mladí jazdci'!X23</f>
        <v>0</v>
      </c>
      <c r="Y197" s="131">
        <f>'Mladí jazdci'!Y23</f>
        <v>0</v>
      </c>
      <c r="Z197" s="131">
        <f>'Mladí jazdci'!Z23</f>
        <v>0</v>
      </c>
      <c r="AA197" s="131">
        <f>'Mladí jazdci'!AA23</f>
        <v>0</v>
      </c>
      <c r="AB197" s="131">
        <f>'Mladí jazdci'!AB23</f>
        <v>0</v>
      </c>
      <c r="AC197" s="131">
        <f>'Mladí jazdci'!AC23</f>
        <v>0</v>
      </c>
      <c r="AD197" s="131">
        <f>'Mladí jazdci'!AD23</f>
        <v>0</v>
      </c>
      <c r="AE197" s="131">
        <f>'Mladí jazdci'!AE23</f>
        <v>0</v>
      </c>
      <c r="AF197" s="131">
        <f>'Mladí jazdci'!AF23</f>
        <v>0</v>
      </c>
      <c r="AG197" s="131">
        <f>'Mladí jazdci'!AG23</f>
        <v>0</v>
      </c>
      <c r="AH197" s="131">
        <f>'Mladí jazdci'!AH23</f>
        <v>0</v>
      </c>
      <c r="AI197" s="131">
        <f>'Mladí jazdci'!AI23</f>
        <v>0</v>
      </c>
      <c r="AJ197" s="131">
        <f>'Mladí jazdci'!AJ23</f>
        <v>0</v>
      </c>
      <c r="AK197" s="131">
        <f>'Mladí jazdci'!AK23</f>
        <v>0</v>
      </c>
      <c r="AL197" s="131">
        <f>'Mladí jazdci'!AL23</f>
        <v>0</v>
      </c>
      <c r="AM197" s="131">
        <f>'Mladí jazdci'!AM23</f>
        <v>0</v>
      </c>
      <c r="AN197" s="131">
        <f>'Mladí jazdci'!AN23</f>
        <v>0</v>
      </c>
      <c r="AO197" s="131">
        <f>'Mladí jazdci'!AO23</f>
        <v>0</v>
      </c>
      <c r="AP197" s="131">
        <f>'Mladí jazdci'!AP23</f>
        <v>0</v>
      </c>
      <c r="AQ197" s="131">
        <f>'Mladí jazdci'!AQ23</f>
        <v>0</v>
      </c>
      <c r="AR197" s="131">
        <f>'Mladí jazdci'!AR23</f>
        <v>0</v>
      </c>
      <c r="AS197" s="131">
        <f>'Mladí jazdci'!AS23</f>
        <v>0</v>
      </c>
      <c r="AT197" s="131">
        <f>'Mladí jazdci'!AT23</f>
        <v>0</v>
      </c>
      <c r="AU197" s="131">
        <f>'Mladí jazdci'!AU23</f>
        <v>0</v>
      </c>
      <c r="AV197" s="131">
        <f>'Mladí jazdci'!AV23</f>
        <v>0</v>
      </c>
      <c r="AW197" s="131">
        <f>'Mladí jazdci'!AW23</f>
        <v>0</v>
      </c>
      <c r="AX197" s="131">
        <f>'Mladí jazdci'!AX23</f>
        <v>0</v>
      </c>
      <c r="AY197" s="131">
        <f>'Mladí jazdci'!AY23</f>
        <v>0</v>
      </c>
      <c r="AZ197" s="131">
        <f>'Mladí jazdci'!AZ23</f>
        <v>0</v>
      </c>
      <c r="BA197" s="131">
        <f>'Mladí jazdci'!BA23</f>
        <v>0</v>
      </c>
      <c r="BB197" s="131">
        <f>'Mladí jazdci'!BB23</f>
        <v>0</v>
      </c>
      <c r="BC197" s="131">
        <f>'Mladí jazdci'!BC23</f>
        <v>0</v>
      </c>
      <c r="BD197" s="131">
        <f>'Mladí jazdci'!BD23</f>
        <v>0</v>
      </c>
      <c r="BE197" s="131">
        <f>'Mladí jazdci'!BE23</f>
        <v>0</v>
      </c>
      <c r="BF197" s="131">
        <f>'Mladí jazdci'!BF23</f>
        <v>0</v>
      </c>
      <c r="BG197" s="131">
        <f>'Mladí jazdci'!BG23</f>
        <v>0</v>
      </c>
      <c r="BH197" s="131">
        <f>'Mladí jazdci'!BH23</f>
        <v>0</v>
      </c>
      <c r="BI197" s="131" t="str">
        <f>'Mladí jazdci'!BI23</f>
        <v>x</v>
      </c>
      <c r="BJ197" s="131">
        <f>'Mladí jazdci'!BJ23</f>
        <v>0</v>
      </c>
      <c r="BK197" s="131">
        <f>'Mladí jazdci'!BK23</f>
        <v>0</v>
      </c>
      <c r="BL197" s="131">
        <f>'Mladí jazdci'!BL23</f>
        <v>0</v>
      </c>
      <c r="BM197" s="131">
        <f>'Mladí jazdci'!BM23</f>
        <v>0</v>
      </c>
      <c r="BN197" s="131">
        <f>'Mladí jazdci'!BN23</f>
        <v>0</v>
      </c>
      <c r="BO197" s="131">
        <f>'Mladí jazdci'!BO23</f>
        <v>0</v>
      </c>
      <c r="BP197" s="131">
        <f>'Mladí jazdci'!BP23</f>
        <v>0</v>
      </c>
      <c r="BQ197" s="131">
        <f>'Mladí jazdci'!BQ23</f>
        <v>0</v>
      </c>
      <c r="BR197" s="131">
        <f>'Mladí jazdci'!BR23</f>
        <v>0</v>
      </c>
      <c r="BS197" s="131">
        <f>'Mladí jazdci'!BS23</f>
        <v>0</v>
      </c>
      <c r="BT197" s="131">
        <f>'Mladí jazdci'!BT23</f>
        <v>0</v>
      </c>
      <c r="BU197" s="131">
        <f>'Mladí jazdci'!BU23</f>
        <v>0</v>
      </c>
      <c r="BV197" s="131">
        <f>'Mladí jazdci'!BV23</f>
        <v>0</v>
      </c>
      <c r="BW197" s="131">
        <f>'Mladí jazdci'!BW23</f>
        <v>0</v>
      </c>
      <c r="BX197" s="131">
        <f>'Mladí jazdci'!BX23</f>
        <v>0</v>
      </c>
      <c r="BY197" s="131">
        <f>'Mladí jazdci'!BY23</f>
        <v>0</v>
      </c>
      <c r="BZ197" s="131">
        <f>'Mladí jazdci'!BZ23</f>
        <v>0</v>
      </c>
      <c r="CA197" s="131">
        <f>'Mladí jazdci'!CA23</f>
        <v>0</v>
      </c>
      <c r="CB197" s="131">
        <f>'Mladí jazdci'!CB23</f>
        <v>0</v>
      </c>
      <c r="CC197" s="131">
        <f>'Mladí jazdci'!CC23</f>
        <v>0</v>
      </c>
      <c r="CD197" s="131">
        <f>'Mladí jazdci'!CD23</f>
        <v>0</v>
      </c>
      <c r="CE197" s="131">
        <f>'Mladí jazdci'!CE23</f>
        <v>0</v>
      </c>
      <c r="CF197" s="131">
        <f>'Mladí jazdci'!CF23</f>
        <v>0</v>
      </c>
      <c r="CG197" s="131">
        <f>'Mladí jazdci'!CG23</f>
        <v>0</v>
      </c>
      <c r="CH197" s="131">
        <f>'Mladí jazdci'!CH23</f>
        <v>0</v>
      </c>
      <c r="CI197" s="131">
        <f>'Mladí jazdci'!CI23</f>
        <v>0</v>
      </c>
      <c r="CJ197" s="131">
        <f>'Mladí jazdci'!CJ23</f>
        <v>0</v>
      </c>
      <c r="CK197" s="131">
        <f>'Mladí jazdci'!CK23</f>
        <v>0</v>
      </c>
      <c r="CL197" s="131">
        <f>'Mladí jazdci'!CL23</f>
        <v>0</v>
      </c>
      <c r="CM197" s="131">
        <f>'Mladí jazdci'!CM23</f>
        <v>0</v>
      </c>
      <c r="CN197" s="131">
        <f>'Mladí jazdci'!CN23</f>
        <v>0</v>
      </c>
      <c r="CO197" s="131">
        <f>'Mladí jazdci'!CO23</f>
        <v>0</v>
      </c>
      <c r="CP197" s="131">
        <f>'Mladí jazdci'!CP23</f>
        <v>0</v>
      </c>
      <c r="CQ197" s="131">
        <f>'Mladí jazdci'!CQ23</f>
        <v>0</v>
      </c>
      <c r="CR197" s="131">
        <f>'Mladí jazdci'!CR23</f>
        <v>0</v>
      </c>
      <c r="CS197" s="131">
        <f>'Mladí jazdci'!CS23</f>
        <v>0</v>
      </c>
      <c r="CT197" s="131">
        <f>'Mladí jazdci'!CT23</f>
        <v>0</v>
      </c>
      <c r="CU197" s="131">
        <f>'Mladí jazdci'!CU23</f>
        <v>0</v>
      </c>
      <c r="CV197" s="131">
        <f>'Mladí jazdci'!CV23</f>
        <v>0</v>
      </c>
      <c r="CW197" s="131">
        <f>'Mladí jazdci'!CW23</f>
        <v>0</v>
      </c>
      <c r="CX197" s="131">
        <f>'Mladí jazdci'!CX23</f>
        <v>0</v>
      </c>
      <c r="CY197" s="131">
        <f>'Mladí jazdci'!CY23</f>
        <v>0</v>
      </c>
      <c r="CZ197" s="131">
        <f>'Mladí jazdci'!CZ23</f>
        <v>0</v>
      </c>
      <c r="DA197" s="131">
        <f>'Mladí jazdci'!DA23</f>
        <v>0</v>
      </c>
      <c r="DB197" s="131">
        <f>'Mladí jazdci'!DB23</f>
        <v>0</v>
      </c>
      <c r="DC197" s="131">
        <f>'Mladí jazdci'!DC23</f>
        <v>0</v>
      </c>
      <c r="DD197" s="131">
        <f>'Mladí jazdci'!DD23</f>
        <v>0</v>
      </c>
      <c r="DE197" s="131">
        <f>'Mladí jazdci'!DE23</f>
        <v>0</v>
      </c>
      <c r="DF197" s="131">
        <f>'Mladí jazdci'!DF23</f>
        <v>0</v>
      </c>
      <c r="DG197" s="131">
        <f>'Mladí jazdci'!DG23</f>
        <v>0</v>
      </c>
      <c r="DH197" s="131">
        <f>'Mladí jazdci'!DH23</f>
        <v>0</v>
      </c>
      <c r="DI197" s="131">
        <f>'Mladí jazdci'!DI23</f>
        <v>0</v>
      </c>
      <c r="DJ197" s="131">
        <f>'Mladí jazdci'!DJ23</f>
        <v>0</v>
      </c>
      <c r="DK197" s="131">
        <f>'Mladí jazdci'!DK23</f>
        <v>0</v>
      </c>
      <c r="DL197" s="131">
        <f>'Mladí jazdci'!DL23</f>
        <v>0</v>
      </c>
      <c r="DM197" s="131">
        <f>'Mladí jazdci'!DM23</f>
        <v>0</v>
      </c>
      <c r="DN197" s="131">
        <f>'Mladí jazdci'!DN23</f>
        <v>0</v>
      </c>
      <c r="DO197" s="131">
        <f>'Mladí jazdci'!DO23</f>
        <v>0</v>
      </c>
      <c r="DP197" s="131">
        <f>'Mladí jazdci'!DP23</f>
        <v>0</v>
      </c>
      <c r="DQ197" s="131">
        <f>'Mladí jazdci'!DQ23</f>
        <v>0</v>
      </c>
      <c r="DR197" s="131">
        <f>'Mladí jazdci'!DR23</f>
        <v>0</v>
      </c>
      <c r="DS197" s="131">
        <f>'Mladí jazdci'!DS23</f>
        <v>0</v>
      </c>
      <c r="DT197" s="131">
        <f>'Mladí jazdci'!DT23</f>
        <v>0</v>
      </c>
      <c r="DU197" s="131">
        <f>'Mladí jazdci'!DU23</f>
        <v>0</v>
      </c>
      <c r="DV197" s="131">
        <f>'Mladí jazdci'!DV23</f>
        <v>0</v>
      </c>
      <c r="DW197" s="131">
        <f>'Mladí jazdci'!DW23</f>
        <v>0</v>
      </c>
      <c r="DX197" s="131">
        <f>'Mladí jazdci'!DX23</f>
        <v>0</v>
      </c>
      <c r="DY197" s="131">
        <f>'Mladí jazdci'!DY23</f>
        <v>0</v>
      </c>
      <c r="DZ197" s="131">
        <f>'Mladí jazdci'!DZ23</f>
        <v>0</v>
      </c>
      <c r="EA197" s="131">
        <f>'Mladí jazdci'!EA23</f>
        <v>0</v>
      </c>
      <c r="EB197" s="131">
        <f>'Mladí jazdci'!EB23</f>
        <v>0</v>
      </c>
      <c r="EC197" s="131">
        <f>'Mladí jazdci'!EC23</f>
        <v>0</v>
      </c>
      <c r="ED197" s="131">
        <f>'Mladí jazdci'!ED23</f>
        <v>0</v>
      </c>
      <c r="EE197" s="131">
        <f>'Mladí jazdci'!EE23</f>
        <v>0</v>
      </c>
      <c r="EF197" s="131">
        <f>'Mladí jazdci'!EF23</f>
        <v>0</v>
      </c>
      <c r="EG197" s="131">
        <f>'Mladí jazdci'!EG23</f>
        <v>0</v>
      </c>
      <c r="EH197" s="131">
        <f>'Mladí jazdci'!EH23</f>
        <v>0</v>
      </c>
      <c r="EI197" s="131">
        <f>'Mladí jazdci'!EI23</f>
        <v>0</v>
      </c>
      <c r="EJ197" s="131">
        <f>'Mladí jazdci'!EJ23</f>
        <v>0</v>
      </c>
      <c r="EK197" s="131">
        <f>'Mladí jazdci'!EK23</f>
        <v>0</v>
      </c>
      <c r="EL197" s="131">
        <f>'Mladí jazdci'!EL23</f>
        <v>0</v>
      </c>
      <c r="EM197" s="131">
        <f>'Mladí jazdci'!EM23</f>
        <v>0</v>
      </c>
      <c r="EN197" s="131">
        <f>'Mladí jazdci'!EN23</f>
        <v>0</v>
      </c>
      <c r="EO197" s="131">
        <f>'Mladí jazdci'!EO23</f>
        <v>0</v>
      </c>
      <c r="EP197" s="131">
        <f>'Mladí jazdci'!EP23</f>
        <v>0</v>
      </c>
      <c r="EQ197" s="131">
        <f>'Mladí jazdci'!EQ23</f>
        <v>0</v>
      </c>
      <c r="ER197" s="131">
        <f>'Mladí jazdci'!ER23</f>
        <v>0</v>
      </c>
      <c r="ES197" s="131">
        <f>'Mladí jazdci'!ES23</f>
        <v>0</v>
      </c>
      <c r="ET197" s="131">
        <f>'Mladí jazdci'!ET23</f>
        <v>0</v>
      </c>
      <c r="EU197" s="131">
        <f>'Mladí jazdci'!EU23</f>
        <v>0</v>
      </c>
      <c r="EV197" s="131">
        <f>'Mladí jazdci'!EV23</f>
        <v>0</v>
      </c>
      <c r="EW197" s="131">
        <f>'Mladí jazdci'!EW23</f>
        <v>0</v>
      </c>
      <c r="EX197" s="131">
        <f>'Mladí jazdci'!EX23</f>
        <v>0</v>
      </c>
      <c r="EY197" s="131">
        <f>'Mladí jazdci'!EY23</f>
        <v>0</v>
      </c>
      <c r="EZ197" s="131">
        <f>'Mladí jazdci'!EZ23</f>
        <v>0</v>
      </c>
      <c r="FA197" s="131">
        <f>'Mladí jazdci'!FA23</f>
        <v>0</v>
      </c>
      <c r="FB197" s="131">
        <f>'Mladí jazdci'!FB23</f>
        <v>0</v>
      </c>
      <c r="FC197" s="131">
        <f>'Mladí jazdci'!FC23</f>
        <v>0</v>
      </c>
      <c r="FD197" s="131">
        <f>'Mladí jazdci'!FD23</f>
        <v>0</v>
      </c>
      <c r="FE197" s="131">
        <f>'Mladí jazdci'!FE23</f>
        <v>0</v>
      </c>
      <c r="FF197" s="131">
        <f>'Mladí jazdci'!FF23</f>
        <v>0</v>
      </c>
      <c r="FG197" s="131">
        <f>'Mladí jazdci'!FG23</f>
        <v>0</v>
      </c>
      <c r="FH197" s="131">
        <f>'Mladí jazdci'!FH23</f>
        <v>0</v>
      </c>
      <c r="FI197" s="131">
        <f>'Mladí jazdci'!FI23</f>
        <v>0</v>
      </c>
      <c r="FJ197" s="131">
        <f>'Mladí jazdci'!FJ23</f>
        <v>0</v>
      </c>
      <c r="FK197" s="131">
        <f>'Mladí jazdci'!FK23</f>
        <v>0</v>
      </c>
      <c r="FL197" s="131">
        <f>'Mladí jazdci'!FL23</f>
        <v>0</v>
      </c>
      <c r="FM197" s="131">
        <f>'Mladí jazdci'!FM23</f>
        <v>0</v>
      </c>
      <c r="FN197" s="131">
        <f>'Mladí jazdci'!FN23</f>
        <v>0</v>
      </c>
      <c r="FO197" s="131">
        <f>'Mladí jazdci'!FO23</f>
        <v>0</v>
      </c>
      <c r="FP197" s="131">
        <f>'Mladí jazdci'!FP23</f>
        <v>0</v>
      </c>
      <c r="FQ197" s="131">
        <f>'Mladí jazdci'!FQ23</f>
        <v>0</v>
      </c>
      <c r="FR197" s="131">
        <f>'Mladí jazdci'!FR23</f>
        <v>0</v>
      </c>
      <c r="FS197" s="131">
        <f>'Mladí jazdci'!FS23</f>
        <v>0</v>
      </c>
      <c r="FT197" s="131">
        <f>'Mladí jazdci'!FT23</f>
        <v>0</v>
      </c>
      <c r="FU197" s="131">
        <f>'Mladí jazdci'!FU23</f>
        <v>0</v>
      </c>
      <c r="FV197" s="131">
        <f>'Mladí jazdci'!FV23</f>
        <v>0</v>
      </c>
      <c r="FW197" s="131">
        <f>'Mladí jazdci'!FW23</f>
        <v>0</v>
      </c>
      <c r="FX197" s="131">
        <f>'Mladí jazdci'!FX23</f>
        <v>0</v>
      </c>
      <c r="FY197" s="131">
        <f>'Mladí jazdci'!FY23</f>
        <v>0</v>
      </c>
      <c r="FZ197" s="131">
        <f>'Mladí jazdci'!FZ23</f>
        <v>0</v>
      </c>
      <c r="GA197" s="131">
        <f>'Mladí jazdci'!GA23</f>
        <v>0</v>
      </c>
      <c r="GB197" s="131">
        <f>'Mladí jazdci'!GB23</f>
        <v>0</v>
      </c>
      <c r="GC197" s="131">
        <f>'Mladí jazdci'!GC23</f>
        <v>0</v>
      </c>
      <c r="GD197" s="131">
        <f>'Mladí jazdci'!GD23</f>
        <v>0</v>
      </c>
      <c r="GE197" s="131">
        <f>'Mladí jazdci'!GE23</f>
        <v>0</v>
      </c>
      <c r="GF197" s="131">
        <f>'Mladí jazdci'!GF23</f>
        <v>0</v>
      </c>
      <c r="GG197" s="131">
        <f>'Mladí jazdci'!GG23</f>
        <v>0</v>
      </c>
      <c r="GH197" s="131">
        <f>'Mladí jazdci'!GH23</f>
        <v>0</v>
      </c>
      <c r="GI197" s="131">
        <f>'Mladí jazdci'!GI23</f>
        <v>0</v>
      </c>
      <c r="GJ197" s="131">
        <f>'Mladí jazdci'!GJ23</f>
        <v>0</v>
      </c>
      <c r="GK197" s="131">
        <f>'Mladí jazdci'!GK23</f>
        <v>0</v>
      </c>
      <c r="GL197" s="131">
        <f>'Mladí jazdci'!GL23</f>
        <v>0</v>
      </c>
      <c r="GM197" s="131">
        <f>'Mladí jazdci'!GM23</f>
        <v>0</v>
      </c>
      <c r="GN197" s="131">
        <f>'Mladí jazdci'!GN23</f>
        <v>0</v>
      </c>
      <c r="GO197" s="131">
        <f>'Mladí jazdci'!GO23</f>
        <v>0</v>
      </c>
      <c r="GP197" s="131">
        <f>'Mladí jazdci'!GP23</f>
        <v>0</v>
      </c>
      <c r="GQ197" s="131">
        <f>'Mladí jazdci'!GQ23</f>
        <v>0</v>
      </c>
      <c r="GR197" s="131">
        <f>'Mladí jazdci'!GR23</f>
        <v>0</v>
      </c>
      <c r="GS197" s="131">
        <f>'Mladí jazdci'!GS23</f>
        <v>0</v>
      </c>
      <c r="GT197" s="131">
        <f>'Mladí jazdci'!GT23</f>
        <v>0</v>
      </c>
      <c r="GU197" s="131">
        <f>'Mladí jazdci'!GU23</f>
        <v>0</v>
      </c>
      <c r="GV197" s="131">
        <f>'Mladí jazdci'!GV23</f>
        <v>0</v>
      </c>
      <c r="GW197" s="131">
        <f>'Mladí jazdci'!GW23</f>
        <v>0</v>
      </c>
      <c r="GX197" s="131">
        <f>'Mladí jazdci'!GX23</f>
        <v>0</v>
      </c>
      <c r="GY197" s="131">
        <f>'Mladí jazdci'!GY23</f>
        <v>0</v>
      </c>
      <c r="GZ197" s="131">
        <f>'Mladí jazdci'!GZ23</f>
        <v>0</v>
      </c>
      <c r="HA197" s="131">
        <f>'Mladí jazdci'!HA23</f>
        <v>0</v>
      </c>
      <c r="HB197" s="131">
        <f>'Mladí jazdci'!HB23</f>
        <v>0</v>
      </c>
      <c r="HC197" s="131">
        <f>'Mladí jazdci'!HC23</f>
        <v>0</v>
      </c>
      <c r="HD197" s="131">
        <f>'Mladí jazdci'!HD23</f>
        <v>0</v>
      </c>
      <c r="HE197" s="131">
        <f>'Mladí jazdci'!HE23</f>
        <v>0</v>
      </c>
      <c r="HF197" s="131">
        <f>'Mladí jazdci'!HF23</f>
        <v>0</v>
      </c>
      <c r="HG197" s="131">
        <f>'Mladí jazdci'!HG23</f>
        <v>0</v>
      </c>
      <c r="HH197" s="131">
        <f>'Mladí jazdci'!HH23</f>
        <v>0</v>
      </c>
      <c r="HI197" s="131">
        <f>'Mladí jazdci'!HI23</f>
        <v>0</v>
      </c>
      <c r="HJ197" s="131">
        <f>'Mladí jazdci'!HJ23</f>
        <v>0</v>
      </c>
      <c r="HK197" s="131">
        <f>'Mladí jazdci'!HK23</f>
        <v>0</v>
      </c>
      <c r="HL197" s="131">
        <f>'Mladí jazdci'!HL23</f>
        <v>0</v>
      </c>
      <c r="HM197" s="131">
        <f>'Mladí jazdci'!HM23</f>
        <v>0</v>
      </c>
      <c r="HN197" s="131">
        <f>'Mladí jazdci'!HN23</f>
        <v>0</v>
      </c>
      <c r="HO197" s="131">
        <f>'Mladí jazdci'!HO23</f>
        <v>0</v>
      </c>
      <c r="HP197" s="131">
        <f>'Mladí jazdci'!HP23</f>
        <v>0</v>
      </c>
      <c r="HQ197" s="131">
        <f>'Mladí jazdci'!HQ23</f>
        <v>0</v>
      </c>
      <c r="HR197" s="131">
        <f>'Mladí jazdci'!HR23</f>
        <v>0</v>
      </c>
      <c r="HS197" s="131">
        <f>'Mladí jazdci'!HS23</f>
        <v>0</v>
      </c>
      <c r="HT197" s="131">
        <f>'Mladí jazdci'!HT23</f>
        <v>0</v>
      </c>
      <c r="HU197" s="131">
        <f>'Mladí jazdci'!HU23</f>
        <v>0</v>
      </c>
      <c r="HV197" s="131">
        <f>'Mladí jazdci'!HV23</f>
        <v>0</v>
      </c>
      <c r="HW197" s="131">
        <f>'Mladí jazdci'!HW23</f>
        <v>0</v>
      </c>
      <c r="HX197" s="131">
        <f>'Mladí jazdci'!HX23</f>
        <v>0</v>
      </c>
      <c r="HY197" s="131">
        <f>'Mladí jazdci'!HY23</f>
        <v>0</v>
      </c>
      <c r="HZ197" s="131">
        <f>'Mladí jazdci'!HZ23</f>
        <v>0</v>
      </c>
      <c r="IA197" s="131">
        <f>'Mladí jazdci'!IA23</f>
        <v>0</v>
      </c>
      <c r="IB197" s="131">
        <f>'Mladí jazdci'!IB23</f>
        <v>0</v>
      </c>
      <c r="IC197" s="131">
        <f>'Mladí jazdci'!IC23</f>
        <v>0</v>
      </c>
      <c r="ID197" s="131">
        <f>'Mladí jazdci'!ID23</f>
        <v>0</v>
      </c>
      <c r="IE197" s="131">
        <f>'Mladí jazdci'!IE23</f>
        <v>0</v>
      </c>
      <c r="IF197" s="131">
        <f>'Mladí jazdci'!IF23</f>
        <v>0</v>
      </c>
      <c r="IG197" s="131">
        <f>'Mladí jazdci'!IG23</f>
        <v>0</v>
      </c>
      <c r="IH197" s="131">
        <f>'Mladí jazdci'!IH23</f>
        <v>0</v>
      </c>
      <c r="II197" s="131">
        <f>'Mladí jazdci'!II23</f>
        <v>0</v>
      </c>
      <c r="IJ197" s="131">
        <f>'Mladí jazdci'!IJ23</f>
        <v>0</v>
      </c>
      <c r="IK197" s="131">
        <f>'Mladí jazdci'!IK23</f>
        <v>0</v>
      </c>
      <c r="IL197" s="131">
        <f>'Mladí jazdci'!IL23</f>
        <v>0</v>
      </c>
      <c r="IM197" s="131">
        <f>'Mladí jazdci'!IM23</f>
        <v>0</v>
      </c>
      <c r="IN197" s="131">
        <f>'Mladí jazdci'!IN23</f>
        <v>0</v>
      </c>
      <c r="IO197" s="131">
        <f>'Mladí jazdci'!IO23</f>
        <v>0</v>
      </c>
      <c r="IP197" s="131">
        <f>'Mladí jazdci'!IP23</f>
        <v>0</v>
      </c>
      <c r="IQ197" s="131">
        <f>'Mladí jazdci'!IQ23</f>
        <v>0</v>
      </c>
      <c r="IR197" s="131">
        <f>'Mladí jazdci'!IR23</f>
        <v>0</v>
      </c>
      <c r="IS197" s="131">
        <f>'Mladí jazdci'!IS23</f>
        <v>0</v>
      </c>
      <c r="IT197" s="131">
        <f>'Mladí jazdci'!IT23</f>
        <v>0</v>
      </c>
      <c r="IU197" s="131">
        <f>'Mladí jazdci'!IU23</f>
        <v>0</v>
      </c>
      <c r="IV197" s="131">
        <f>'Mladí jazdci'!IV23</f>
        <v>0</v>
      </c>
      <c r="IW197" s="131">
        <f>'Mladí jazdci'!IW23</f>
        <v>0</v>
      </c>
      <c r="IX197" s="131">
        <f>'Mladí jazdci'!IX23</f>
        <v>0</v>
      </c>
      <c r="IY197" s="131">
        <f>'Mladí jazdci'!IY23</f>
        <v>0</v>
      </c>
      <c r="IZ197" s="131">
        <f>'Mladí jazdci'!IZ23</f>
        <v>0</v>
      </c>
      <c r="JA197" s="131">
        <f>'Mladí jazdci'!JA23</f>
        <v>0</v>
      </c>
      <c r="JB197" s="131">
        <f>'Mladí jazdci'!JB23</f>
        <v>0</v>
      </c>
      <c r="JC197" s="131">
        <f>'Mladí jazdci'!JC23</f>
        <v>0</v>
      </c>
      <c r="JD197" s="131">
        <f>'Mladí jazdci'!JD23</f>
        <v>0</v>
      </c>
      <c r="JE197" s="131">
        <f>'Mladí jazdci'!JE23</f>
        <v>0</v>
      </c>
      <c r="JF197" s="131">
        <f>'Mladí jazdci'!JF23</f>
        <v>0</v>
      </c>
      <c r="JG197" s="131">
        <f>'Mladí jazdci'!JG23</f>
        <v>0</v>
      </c>
      <c r="JH197" s="131">
        <f>'Mladí jazdci'!JH23</f>
        <v>0</v>
      </c>
      <c r="JI197" s="131">
        <f>'Mladí jazdci'!JI23</f>
        <v>0</v>
      </c>
      <c r="JJ197" s="131">
        <f>'Mladí jazdci'!JJ23</f>
        <v>0</v>
      </c>
      <c r="JK197" s="131">
        <f>'Mladí jazdci'!JK23</f>
        <v>0</v>
      </c>
      <c r="JL197" s="131">
        <f>'Mladí jazdci'!JL23</f>
        <v>0</v>
      </c>
      <c r="JM197" s="131">
        <f>'Mladí jazdci'!JM23</f>
        <v>0</v>
      </c>
      <c r="JN197" s="131">
        <f>'Mladí jazdci'!JN23</f>
        <v>0</v>
      </c>
      <c r="JO197" s="131">
        <f>'Mladí jazdci'!JO23</f>
        <v>0</v>
      </c>
      <c r="JP197" s="131">
        <f>'Mladí jazdci'!JP23</f>
        <v>0</v>
      </c>
      <c r="JQ197" s="131">
        <f>'Mladí jazdci'!JQ23</f>
        <v>0</v>
      </c>
      <c r="JR197" s="131">
        <f>'Mladí jazdci'!JR23</f>
        <v>0</v>
      </c>
      <c r="JS197" s="131">
        <f>'Mladí jazdci'!JS23</f>
        <v>0</v>
      </c>
      <c r="JT197" s="131">
        <f>'Mladí jazdci'!JT23</f>
        <v>0</v>
      </c>
      <c r="JU197" s="131">
        <f>'Mladí jazdci'!JU23</f>
        <v>0</v>
      </c>
      <c r="JV197" s="131">
        <f>'Mladí jazdci'!JV23</f>
        <v>0</v>
      </c>
      <c r="JW197" s="131">
        <f>'Mladí jazdci'!JW23</f>
        <v>0</v>
      </c>
      <c r="JX197" s="131">
        <f>'Mladí jazdci'!JX23</f>
        <v>0</v>
      </c>
      <c r="JY197" s="131">
        <f>'Mladí jazdci'!JY23</f>
        <v>0</v>
      </c>
      <c r="JZ197" s="131">
        <f>'Mladí jazdci'!JZ23</f>
        <v>0</v>
      </c>
      <c r="KA197" s="131">
        <f>'Mladí jazdci'!KA23</f>
        <v>0</v>
      </c>
      <c r="KB197" s="131">
        <f>'Mladí jazdci'!KB23</f>
        <v>0</v>
      </c>
      <c r="KC197" s="131">
        <f>'Mladí jazdci'!KC23</f>
        <v>0</v>
      </c>
      <c r="KD197" s="131">
        <f>'Mladí jazdci'!KD23</f>
        <v>0</v>
      </c>
      <c r="KE197" s="131">
        <f>'Mladí jazdci'!KE23</f>
        <v>0</v>
      </c>
      <c r="KF197" s="131">
        <f>'Mladí jazdci'!KF23</f>
        <v>0</v>
      </c>
      <c r="KG197" s="131">
        <f>'Mladí jazdci'!KG23</f>
        <v>0</v>
      </c>
      <c r="KH197" s="131">
        <f>'Mladí jazdci'!KH23</f>
        <v>0</v>
      </c>
      <c r="KI197" s="131">
        <f>'Mladí jazdci'!KI23</f>
        <v>0</v>
      </c>
      <c r="KJ197" s="131">
        <f>'Mladí jazdci'!KJ23</f>
        <v>0</v>
      </c>
      <c r="KK197" s="131">
        <f>'Mladí jazdci'!KK23</f>
        <v>0</v>
      </c>
      <c r="KL197" s="131">
        <f>'Mladí jazdci'!KL23</f>
        <v>0</v>
      </c>
      <c r="KM197" s="131">
        <f>'Mladí jazdci'!KM23</f>
        <v>0</v>
      </c>
      <c r="KN197" s="131">
        <f>'Mladí jazdci'!KN23</f>
        <v>0</v>
      </c>
      <c r="KO197" s="131">
        <f>'Mladí jazdci'!KO23</f>
        <v>0</v>
      </c>
      <c r="KP197" s="131">
        <f>'Mladí jazdci'!KP23</f>
        <v>0</v>
      </c>
      <c r="KQ197" s="131">
        <f>'Mladí jazdci'!KQ23</f>
        <v>0</v>
      </c>
      <c r="KR197" s="131">
        <f>'Mladí jazdci'!KR23</f>
        <v>0</v>
      </c>
      <c r="KS197" s="131">
        <f>'Mladí jazdci'!KS23</f>
        <v>0</v>
      </c>
      <c r="KT197" s="131">
        <f>'Mladí jazdci'!KT23</f>
        <v>0</v>
      </c>
      <c r="KU197" s="131">
        <f>'Mladí jazdci'!KU23</f>
        <v>0</v>
      </c>
      <c r="KV197" s="131">
        <f>'Mladí jazdci'!KV23</f>
        <v>0</v>
      </c>
      <c r="KW197" s="131">
        <f>'Mladí jazdci'!KW23</f>
        <v>0</v>
      </c>
      <c r="KX197" s="131">
        <f>'Mladí jazdci'!KX23</f>
        <v>0</v>
      </c>
      <c r="KY197" s="131">
        <f>'Mladí jazdci'!KY23</f>
        <v>0</v>
      </c>
      <c r="KZ197" s="131">
        <f>'Mladí jazdci'!KZ23</f>
        <v>0</v>
      </c>
      <c r="LA197" s="131">
        <f>'Mladí jazdci'!LA23</f>
        <v>0</v>
      </c>
      <c r="LB197" s="131">
        <f>'Mladí jazdci'!LB23</f>
        <v>0</v>
      </c>
      <c r="LC197" s="131">
        <f>'Mladí jazdci'!LC23</f>
        <v>0</v>
      </c>
      <c r="LD197" s="131">
        <f>'Mladí jazdci'!LD23</f>
        <v>0</v>
      </c>
      <c r="LE197" s="131">
        <f>'Mladí jazdci'!LE23</f>
        <v>0</v>
      </c>
      <c r="LF197" s="131">
        <f>'Mladí jazdci'!LF23</f>
        <v>0</v>
      </c>
      <c r="LG197" s="131">
        <f>'Mladí jazdci'!LG23</f>
        <v>0</v>
      </c>
      <c r="LH197" s="131">
        <f>'Mladí jazdci'!LH23</f>
        <v>0</v>
      </c>
      <c r="LI197" s="131">
        <f>'Mladí jazdci'!LI23</f>
        <v>0</v>
      </c>
      <c r="LJ197" s="131">
        <f>'Mladí jazdci'!LJ23</f>
        <v>0</v>
      </c>
      <c r="LK197" s="131">
        <f>'Mladí jazdci'!LK23</f>
        <v>0</v>
      </c>
      <c r="LL197" s="131">
        <f>'Mladí jazdci'!LL23</f>
        <v>0</v>
      </c>
      <c r="LM197" s="131">
        <f>'Mladí jazdci'!LM23</f>
        <v>0</v>
      </c>
      <c r="LN197" s="131">
        <f>'Mladí jazdci'!LN23</f>
        <v>0</v>
      </c>
      <c r="LO197" s="131">
        <f>'Mladí jazdci'!LO23</f>
        <v>0</v>
      </c>
      <c r="LP197" s="131">
        <f>'Mladí jazdci'!LP23</f>
        <v>0</v>
      </c>
      <c r="LQ197" s="131">
        <f>'Mladí jazdci'!LQ23</f>
        <v>0</v>
      </c>
      <c r="LR197" s="131">
        <f>'Mladí jazdci'!LR23</f>
        <v>0</v>
      </c>
      <c r="LS197" s="131">
        <f>'Mladí jazdci'!LS23</f>
        <v>0</v>
      </c>
      <c r="LT197" s="131">
        <f>'Mladí jazdci'!LT23</f>
        <v>0</v>
      </c>
      <c r="LU197" s="131">
        <f>'Mladí jazdci'!LU23</f>
        <v>0</v>
      </c>
      <c r="LV197" s="131">
        <f>'Mladí jazdci'!LV23</f>
        <v>0</v>
      </c>
      <c r="LW197" s="131">
        <f>'Mladí jazdci'!LW23</f>
        <v>0</v>
      </c>
      <c r="LX197" s="131">
        <f>'Mladí jazdci'!LX23</f>
        <v>0</v>
      </c>
      <c r="LY197" s="131">
        <f>'Mladí jazdci'!LY23</f>
        <v>0</v>
      </c>
      <c r="LZ197" s="131">
        <f>'Mladí jazdci'!LZ23</f>
        <v>0</v>
      </c>
      <c r="MA197" s="131">
        <f>'Mladí jazdci'!MA23</f>
        <v>0</v>
      </c>
      <c r="MB197" s="131">
        <f>'Mladí jazdci'!MB23</f>
        <v>0</v>
      </c>
      <c r="MC197" s="131">
        <f>'Mladí jazdci'!MC23</f>
        <v>0</v>
      </c>
      <c r="MD197" s="131">
        <f>'Mladí jazdci'!MD23</f>
        <v>0</v>
      </c>
      <c r="ME197" s="131">
        <f>'Mladí jazdci'!ME23</f>
        <v>0</v>
      </c>
    </row>
    <row r="198" spans="1:343" s="1" customFormat="1" ht="18.600000000000001" customHeight="1" x14ac:dyDescent="0.2">
      <c r="A198" s="12">
        <v>142</v>
      </c>
      <c r="B198" s="11" t="s">
        <v>362</v>
      </c>
      <c r="C198" s="1">
        <v>10203</v>
      </c>
      <c r="D198" s="1">
        <v>2009</v>
      </c>
      <c r="E198" s="4" t="s">
        <v>361</v>
      </c>
      <c r="F198" s="9">
        <v>7015</v>
      </c>
      <c r="G198" s="9" t="s">
        <v>224</v>
      </c>
      <c r="H198" s="4" t="s">
        <v>83</v>
      </c>
      <c r="I198" s="1">
        <f t="shared" si="14"/>
        <v>0</v>
      </c>
      <c r="J198" s="12">
        <f>Tabuľka3[[#This Row],[Stĺpec9]]</f>
        <v>0</v>
      </c>
      <c r="K198" s="131">
        <f>'Mladí jazdci'!K29</f>
        <v>0</v>
      </c>
      <c r="L198" s="131">
        <f>'Mladí jazdci'!L29</f>
        <v>0</v>
      </c>
      <c r="M198" s="131">
        <f>'Mladí jazdci'!M29</f>
        <v>0</v>
      </c>
      <c r="N198" s="131">
        <f>'Mladí jazdci'!N29</f>
        <v>0</v>
      </c>
      <c r="O198" s="131">
        <f>'Mladí jazdci'!O29</f>
        <v>0</v>
      </c>
      <c r="P198" s="131">
        <f>'Mladí jazdci'!P29</f>
        <v>0</v>
      </c>
      <c r="Q198" s="131">
        <f>'Mladí jazdci'!Q29</f>
        <v>0</v>
      </c>
      <c r="R198" s="131">
        <f>'Mladí jazdci'!R29</f>
        <v>0</v>
      </c>
      <c r="S198" s="131">
        <f>'Mladí jazdci'!S29</f>
        <v>0</v>
      </c>
      <c r="T198" s="131">
        <f>'Mladí jazdci'!T29</f>
        <v>0</v>
      </c>
      <c r="U198" s="131">
        <f>'Mladí jazdci'!U29</f>
        <v>0</v>
      </c>
      <c r="V198" s="131">
        <f>'Mladí jazdci'!V29</f>
        <v>0</v>
      </c>
      <c r="W198" s="131">
        <f>'Mladí jazdci'!W29</f>
        <v>0</v>
      </c>
      <c r="X198" s="131">
        <f>'Mladí jazdci'!X29</f>
        <v>0</v>
      </c>
      <c r="Y198" s="131">
        <f>'Mladí jazdci'!Y29</f>
        <v>0</v>
      </c>
      <c r="Z198" s="131">
        <f>'Mladí jazdci'!Z29</f>
        <v>0</v>
      </c>
      <c r="AA198" s="131">
        <f>'Mladí jazdci'!AA29</f>
        <v>0</v>
      </c>
      <c r="AB198" s="131">
        <f>'Mladí jazdci'!AB29</f>
        <v>0</v>
      </c>
      <c r="AC198" s="131">
        <f>'Mladí jazdci'!AC29</f>
        <v>0</v>
      </c>
      <c r="AD198" s="131">
        <f>'Mladí jazdci'!AD29</f>
        <v>0</v>
      </c>
      <c r="AE198" s="131">
        <f>'Mladí jazdci'!AE29</f>
        <v>0</v>
      </c>
      <c r="AF198" s="131">
        <f>'Mladí jazdci'!AF29</f>
        <v>0</v>
      </c>
      <c r="AG198" s="131">
        <f>'Mladí jazdci'!AG29</f>
        <v>0</v>
      </c>
      <c r="AH198" s="131">
        <f>'Mladí jazdci'!AH29</f>
        <v>0</v>
      </c>
      <c r="AI198" s="131">
        <f>'Mladí jazdci'!AI29</f>
        <v>0</v>
      </c>
      <c r="AJ198" s="131">
        <f>'Mladí jazdci'!AJ29</f>
        <v>0</v>
      </c>
      <c r="AK198" s="131">
        <f>'Mladí jazdci'!AK29</f>
        <v>0</v>
      </c>
      <c r="AL198" s="131">
        <f>'Mladí jazdci'!AL29</f>
        <v>0</v>
      </c>
      <c r="AM198" s="131">
        <f>'Mladí jazdci'!AM29</f>
        <v>0</v>
      </c>
      <c r="AN198" s="131">
        <f>'Mladí jazdci'!AN29</f>
        <v>0</v>
      </c>
      <c r="AO198" s="131">
        <f>'Mladí jazdci'!AO29</f>
        <v>0</v>
      </c>
      <c r="AP198" s="131">
        <f>'Mladí jazdci'!AP29</f>
        <v>0</v>
      </c>
      <c r="AQ198" s="131">
        <f>'Mladí jazdci'!AQ29</f>
        <v>0</v>
      </c>
      <c r="AR198" s="131">
        <f>'Mladí jazdci'!AR29</f>
        <v>0</v>
      </c>
      <c r="AS198" s="131">
        <f>'Mladí jazdci'!AS29</f>
        <v>0</v>
      </c>
      <c r="AT198" s="131">
        <f>'Mladí jazdci'!AT29</f>
        <v>0</v>
      </c>
      <c r="AU198" s="131">
        <f>'Mladí jazdci'!AU29</f>
        <v>0</v>
      </c>
      <c r="AV198" s="131">
        <f>'Mladí jazdci'!AV29</f>
        <v>0</v>
      </c>
      <c r="AW198" s="131">
        <f>'Mladí jazdci'!AW29</f>
        <v>0</v>
      </c>
      <c r="AX198" s="131">
        <f>'Mladí jazdci'!AX29</f>
        <v>0</v>
      </c>
      <c r="AY198" s="131">
        <f>'Mladí jazdci'!AY29</f>
        <v>0</v>
      </c>
      <c r="AZ198" s="131">
        <f>'Mladí jazdci'!AZ29</f>
        <v>0</v>
      </c>
      <c r="BA198" s="131">
        <f>'Mladí jazdci'!BA29</f>
        <v>0</v>
      </c>
      <c r="BB198" s="131">
        <f>'Mladí jazdci'!BB29</f>
        <v>0</v>
      </c>
      <c r="BC198" s="131">
        <f>'Mladí jazdci'!BC29</f>
        <v>0</v>
      </c>
      <c r="BD198" s="131">
        <f>'Mladí jazdci'!BD29</f>
        <v>0</v>
      </c>
      <c r="BE198" s="131">
        <f>'Mladí jazdci'!BE29</f>
        <v>0</v>
      </c>
      <c r="BF198" s="131">
        <f>'Mladí jazdci'!BF29</f>
        <v>0</v>
      </c>
      <c r="BG198" s="131">
        <f>'Mladí jazdci'!BG29</f>
        <v>0</v>
      </c>
      <c r="BH198" s="131">
        <f>'Mladí jazdci'!BH29</f>
        <v>0</v>
      </c>
      <c r="BI198" s="131" t="str">
        <f>'Mladí jazdci'!BI29</f>
        <v>x</v>
      </c>
      <c r="BJ198" s="131">
        <f>'Mladí jazdci'!BJ29</f>
        <v>0</v>
      </c>
      <c r="BK198" s="131">
        <f>'Mladí jazdci'!BK29</f>
        <v>0</v>
      </c>
      <c r="BL198" s="131">
        <f>'Mladí jazdci'!BL29</f>
        <v>0</v>
      </c>
      <c r="BM198" s="131">
        <f>'Mladí jazdci'!BM29</f>
        <v>0</v>
      </c>
      <c r="BN198" s="131">
        <f>'Mladí jazdci'!BN29</f>
        <v>0</v>
      </c>
      <c r="BO198" s="131">
        <f>'Mladí jazdci'!BO29</f>
        <v>0</v>
      </c>
      <c r="BP198" s="131">
        <f>'Mladí jazdci'!BP29</f>
        <v>0</v>
      </c>
      <c r="BQ198" s="131">
        <f>'Mladí jazdci'!BQ29</f>
        <v>0</v>
      </c>
      <c r="BR198" s="131">
        <f>'Mladí jazdci'!BR29</f>
        <v>0</v>
      </c>
      <c r="BS198" s="131">
        <f>'Mladí jazdci'!BS29</f>
        <v>0</v>
      </c>
      <c r="BT198" s="131">
        <f>'Mladí jazdci'!BT29</f>
        <v>0</v>
      </c>
      <c r="BU198" s="131">
        <f>'Mladí jazdci'!BU29</f>
        <v>0</v>
      </c>
      <c r="BV198" s="131">
        <f>'Mladí jazdci'!BV29</f>
        <v>0</v>
      </c>
      <c r="BW198" s="131">
        <f>'Mladí jazdci'!BW29</f>
        <v>0</v>
      </c>
      <c r="BX198" s="131">
        <f>'Mladí jazdci'!BX29</f>
        <v>0</v>
      </c>
      <c r="BY198" s="131">
        <f>'Mladí jazdci'!BY29</f>
        <v>0</v>
      </c>
      <c r="BZ198" s="131">
        <f>'Mladí jazdci'!BZ29</f>
        <v>0</v>
      </c>
      <c r="CA198" s="131">
        <f>'Mladí jazdci'!CA29</f>
        <v>0</v>
      </c>
      <c r="CB198" s="131">
        <f>'Mladí jazdci'!CB29</f>
        <v>0</v>
      </c>
      <c r="CC198" s="131">
        <f>'Mladí jazdci'!CC29</f>
        <v>0</v>
      </c>
      <c r="CD198" s="131">
        <f>'Mladí jazdci'!CD29</f>
        <v>0</v>
      </c>
      <c r="CE198" s="131">
        <f>'Mladí jazdci'!CE29</f>
        <v>0</v>
      </c>
      <c r="CF198" s="131">
        <f>'Mladí jazdci'!CF29</f>
        <v>0</v>
      </c>
      <c r="CG198" s="131">
        <f>'Mladí jazdci'!CG29</f>
        <v>0</v>
      </c>
      <c r="CH198" s="131">
        <f>'Mladí jazdci'!CH29</f>
        <v>0</v>
      </c>
      <c r="CI198" s="131">
        <f>'Mladí jazdci'!CI29</f>
        <v>0</v>
      </c>
      <c r="CJ198" s="131">
        <f>'Mladí jazdci'!CJ29</f>
        <v>0</v>
      </c>
      <c r="CK198" s="131">
        <f>'Mladí jazdci'!CK29</f>
        <v>0</v>
      </c>
      <c r="CL198" s="131">
        <f>'Mladí jazdci'!CL29</f>
        <v>0</v>
      </c>
      <c r="CM198" s="131">
        <f>'Mladí jazdci'!CM29</f>
        <v>0</v>
      </c>
      <c r="CN198" s="131">
        <f>'Mladí jazdci'!CN29</f>
        <v>0</v>
      </c>
      <c r="CO198" s="131">
        <f>'Mladí jazdci'!CO29</f>
        <v>0</v>
      </c>
      <c r="CP198" s="131">
        <f>'Mladí jazdci'!CP29</f>
        <v>0</v>
      </c>
      <c r="CQ198" s="131">
        <f>'Mladí jazdci'!CQ29</f>
        <v>0</v>
      </c>
      <c r="CR198" s="131">
        <f>'Mladí jazdci'!CR29</f>
        <v>0</v>
      </c>
      <c r="CS198" s="131">
        <f>'Mladí jazdci'!CS29</f>
        <v>0</v>
      </c>
      <c r="CT198" s="131">
        <f>'Mladí jazdci'!CT29</f>
        <v>0</v>
      </c>
      <c r="CU198" s="131">
        <f>'Mladí jazdci'!CU29</f>
        <v>0</v>
      </c>
      <c r="CV198" s="131">
        <f>'Mladí jazdci'!CV29</f>
        <v>0</v>
      </c>
      <c r="CW198" s="131">
        <f>'Mladí jazdci'!CW29</f>
        <v>0</v>
      </c>
      <c r="CX198" s="131">
        <f>'Mladí jazdci'!CX29</f>
        <v>0</v>
      </c>
      <c r="CY198" s="131">
        <f>'Mladí jazdci'!CY29</f>
        <v>0</v>
      </c>
      <c r="CZ198" s="131">
        <f>'Mladí jazdci'!CZ29</f>
        <v>0</v>
      </c>
      <c r="DA198" s="131">
        <f>'Mladí jazdci'!DA29</f>
        <v>0</v>
      </c>
      <c r="DB198" s="131">
        <f>'Mladí jazdci'!DB29</f>
        <v>0</v>
      </c>
      <c r="DC198" s="131">
        <f>'Mladí jazdci'!DC29</f>
        <v>0</v>
      </c>
      <c r="DD198" s="131">
        <f>'Mladí jazdci'!DD29</f>
        <v>0</v>
      </c>
      <c r="DE198" s="131">
        <f>'Mladí jazdci'!DE29</f>
        <v>0</v>
      </c>
      <c r="DF198" s="131">
        <f>'Mladí jazdci'!DF29</f>
        <v>0</v>
      </c>
      <c r="DG198" s="131">
        <f>'Mladí jazdci'!DG29</f>
        <v>0</v>
      </c>
      <c r="DH198" s="131">
        <f>'Mladí jazdci'!DH29</f>
        <v>0</v>
      </c>
      <c r="DI198" s="131">
        <f>'Mladí jazdci'!DI29</f>
        <v>0</v>
      </c>
      <c r="DJ198" s="131">
        <f>'Mladí jazdci'!DJ29</f>
        <v>0</v>
      </c>
      <c r="DK198" s="131">
        <f>'Mladí jazdci'!DK29</f>
        <v>0</v>
      </c>
      <c r="DL198" s="131">
        <f>'Mladí jazdci'!DL29</f>
        <v>0</v>
      </c>
      <c r="DM198" s="131">
        <f>'Mladí jazdci'!DM29</f>
        <v>0</v>
      </c>
      <c r="DN198" s="131">
        <f>'Mladí jazdci'!DN29</f>
        <v>0</v>
      </c>
      <c r="DO198" s="131">
        <f>'Mladí jazdci'!DO29</f>
        <v>0</v>
      </c>
      <c r="DP198" s="131">
        <f>'Mladí jazdci'!DP29</f>
        <v>0</v>
      </c>
      <c r="DQ198" s="131">
        <f>'Mladí jazdci'!DQ29</f>
        <v>0</v>
      </c>
      <c r="DR198" s="131">
        <f>'Mladí jazdci'!DR29</f>
        <v>0</v>
      </c>
      <c r="DS198" s="131">
        <f>'Mladí jazdci'!DS29</f>
        <v>0</v>
      </c>
      <c r="DT198" s="131">
        <f>'Mladí jazdci'!DT29</f>
        <v>0</v>
      </c>
      <c r="DU198" s="131">
        <f>'Mladí jazdci'!DU29</f>
        <v>0</v>
      </c>
      <c r="DV198" s="131">
        <f>'Mladí jazdci'!DV29</f>
        <v>0</v>
      </c>
      <c r="DW198" s="131">
        <f>'Mladí jazdci'!DW29</f>
        <v>0</v>
      </c>
      <c r="DX198" s="131">
        <f>'Mladí jazdci'!DX29</f>
        <v>0</v>
      </c>
      <c r="DY198" s="131">
        <f>'Mladí jazdci'!DY29</f>
        <v>0</v>
      </c>
      <c r="DZ198" s="131">
        <f>'Mladí jazdci'!DZ29</f>
        <v>0</v>
      </c>
      <c r="EA198" s="131">
        <f>'Mladí jazdci'!EA29</f>
        <v>0</v>
      </c>
      <c r="EB198" s="131">
        <f>'Mladí jazdci'!EB29</f>
        <v>0</v>
      </c>
      <c r="EC198" s="131">
        <f>'Mladí jazdci'!EC29</f>
        <v>0</v>
      </c>
      <c r="ED198" s="131">
        <f>'Mladí jazdci'!ED29</f>
        <v>0</v>
      </c>
      <c r="EE198" s="131">
        <f>'Mladí jazdci'!EE29</f>
        <v>0</v>
      </c>
      <c r="EF198" s="131">
        <f>'Mladí jazdci'!EF29</f>
        <v>0</v>
      </c>
      <c r="EG198" s="131">
        <f>'Mladí jazdci'!EG29</f>
        <v>0</v>
      </c>
      <c r="EH198" s="131">
        <f>'Mladí jazdci'!EH29</f>
        <v>0</v>
      </c>
      <c r="EI198" s="131">
        <f>'Mladí jazdci'!EI29</f>
        <v>0</v>
      </c>
      <c r="EJ198" s="131">
        <f>'Mladí jazdci'!EJ29</f>
        <v>0</v>
      </c>
      <c r="EK198" s="131">
        <f>'Mladí jazdci'!EK29</f>
        <v>0</v>
      </c>
      <c r="EL198" s="131">
        <f>'Mladí jazdci'!EL29</f>
        <v>0</v>
      </c>
      <c r="EM198" s="131">
        <f>'Mladí jazdci'!EM29</f>
        <v>0</v>
      </c>
      <c r="EN198" s="131">
        <f>'Mladí jazdci'!EN29</f>
        <v>0</v>
      </c>
      <c r="EO198" s="131">
        <f>'Mladí jazdci'!EO29</f>
        <v>0</v>
      </c>
      <c r="EP198" s="131">
        <f>'Mladí jazdci'!EP29</f>
        <v>0</v>
      </c>
      <c r="EQ198" s="131">
        <f>'Mladí jazdci'!EQ29</f>
        <v>0</v>
      </c>
      <c r="ER198" s="131">
        <f>'Mladí jazdci'!ER29</f>
        <v>0</v>
      </c>
      <c r="ES198" s="131">
        <f>'Mladí jazdci'!ES29</f>
        <v>0</v>
      </c>
      <c r="ET198" s="131">
        <f>'Mladí jazdci'!ET29</f>
        <v>0</v>
      </c>
      <c r="EU198" s="131">
        <f>'Mladí jazdci'!EU29</f>
        <v>0</v>
      </c>
      <c r="EV198" s="131">
        <f>'Mladí jazdci'!EV29</f>
        <v>0</v>
      </c>
      <c r="EW198" s="131">
        <f>'Mladí jazdci'!EW29</f>
        <v>0</v>
      </c>
      <c r="EX198" s="131">
        <f>'Mladí jazdci'!EX29</f>
        <v>0</v>
      </c>
      <c r="EY198" s="131">
        <f>'Mladí jazdci'!EY29</f>
        <v>0</v>
      </c>
      <c r="EZ198" s="131">
        <f>'Mladí jazdci'!EZ29</f>
        <v>0</v>
      </c>
      <c r="FA198" s="131">
        <f>'Mladí jazdci'!FA29</f>
        <v>0</v>
      </c>
      <c r="FB198" s="131">
        <f>'Mladí jazdci'!FB29</f>
        <v>0</v>
      </c>
      <c r="FC198" s="131">
        <f>'Mladí jazdci'!FC29</f>
        <v>0</v>
      </c>
      <c r="FD198" s="131">
        <f>'Mladí jazdci'!FD29</f>
        <v>0</v>
      </c>
      <c r="FE198" s="131">
        <f>'Mladí jazdci'!FE29</f>
        <v>0</v>
      </c>
      <c r="FF198" s="131">
        <f>'Mladí jazdci'!FF29</f>
        <v>0</v>
      </c>
      <c r="FG198" s="131">
        <f>'Mladí jazdci'!FG29</f>
        <v>0</v>
      </c>
      <c r="FH198" s="131">
        <f>'Mladí jazdci'!FH29</f>
        <v>0</v>
      </c>
      <c r="FI198" s="131">
        <f>'Mladí jazdci'!FI29</f>
        <v>0</v>
      </c>
      <c r="FJ198" s="131">
        <f>'Mladí jazdci'!FJ29</f>
        <v>0</v>
      </c>
      <c r="FK198" s="131">
        <f>'Mladí jazdci'!FK29</f>
        <v>0</v>
      </c>
      <c r="FL198" s="131">
        <f>'Mladí jazdci'!FL29</f>
        <v>0</v>
      </c>
      <c r="FM198" s="131">
        <f>'Mladí jazdci'!FM29</f>
        <v>0</v>
      </c>
      <c r="FN198" s="131">
        <f>'Mladí jazdci'!FN29</f>
        <v>0</v>
      </c>
      <c r="FO198" s="131">
        <f>'Mladí jazdci'!FO29</f>
        <v>0</v>
      </c>
      <c r="FP198" s="131">
        <f>'Mladí jazdci'!FP29</f>
        <v>0</v>
      </c>
      <c r="FQ198" s="131">
        <f>'Mladí jazdci'!FQ29</f>
        <v>0</v>
      </c>
      <c r="FR198" s="131">
        <f>'Mladí jazdci'!FR29</f>
        <v>0</v>
      </c>
      <c r="FS198" s="131">
        <f>'Mladí jazdci'!FS29</f>
        <v>0</v>
      </c>
      <c r="FT198" s="131">
        <f>'Mladí jazdci'!FT29</f>
        <v>0</v>
      </c>
      <c r="FU198" s="131">
        <f>'Mladí jazdci'!FU29</f>
        <v>0</v>
      </c>
      <c r="FV198" s="131">
        <f>'Mladí jazdci'!FV29</f>
        <v>0</v>
      </c>
      <c r="FW198" s="131">
        <f>'Mladí jazdci'!FW29</f>
        <v>0</v>
      </c>
      <c r="FX198" s="131">
        <f>'Mladí jazdci'!FX29</f>
        <v>0</v>
      </c>
      <c r="FY198" s="131">
        <f>'Mladí jazdci'!FY29</f>
        <v>0</v>
      </c>
      <c r="FZ198" s="131">
        <f>'Mladí jazdci'!FZ29</f>
        <v>0</v>
      </c>
      <c r="GA198" s="131">
        <f>'Mladí jazdci'!GA29</f>
        <v>0</v>
      </c>
      <c r="GB198" s="131">
        <f>'Mladí jazdci'!GB29</f>
        <v>0</v>
      </c>
      <c r="GC198" s="131">
        <f>'Mladí jazdci'!GC29</f>
        <v>0</v>
      </c>
      <c r="GD198" s="131">
        <f>'Mladí jazdci'!GD29</f>
        <v>0</v>
      </c>
      <c r="GE198" s="131">
        <f>'Mladí jazdci'!GE29</f>
        <v>0</v>
      </c>
      <c r="GF198" s="131">
        <f>'Mladí jazdci'!GF29</f>
        <v>0</v>
      </c>
      <c r="GG198" s="131">
        <f>'Mladí jazdci'!GG29</f>
        <v>0</v>
      </c>
      <c r="GH198" s="131">
        <f>'Mladí jazdci'!GH29</f>
        <v>0</v>
      </c>
      <c r="GI198" s="131">
        <f>'Mladí jazdci'!GI29</f>
        <v>0</v>
      </c>
      <c r="GJ198" s="131">
        <f>'Mladí jazdci'!GJ29</f>
        <v>0</v>
      </c>
      <c r="GK198" s="131">
        <f>'Mladí jazdci'!GK29</f>
        <v>0</v>
      </c>
      <c r="GL198" s="131">
        <f>'Mladí jazdci'!GL29</f>
        <v>0</v>
      </c>
      <c r="GM198" s="131">
        <f>'Mladí jazdci'!GM29</f>
        <v>0</v>
      </c>
      <c r="GN198" s="131">
        <f>'Mladí jazdci'!GN29</f>
        <v>0</v>
      </c>
      <c r="GO198" s="131">
        <f>'Mladí jazdci'!GO29</f>
        <v>0</v>
      </c>
      <c r="GP198" s="131">
        <f>'Mladí jazdci'!GP29</f>
        <v>0</v>
      </c>
      <c r="GQ198" s="131">
        <f>'Mladí jazdci'!GQ29</f>
        <v>0</v>
      </c>
      <c r="GR198" s="131">
        <f>'Mladí jazdci'!GR29</f>
        <v>0</v>
      </c>
      <c r="GS198" s="131">
        <f>'Mladí jazdci'!GS29</f>
        <v>0</v>
      </c>
      <c r="GT198" s="131">
        <f>'Mladí jazdci'!GT29</f>
        <v>0</v>
      </c>
      <c r="GU198" s="131">
        <f>'Mladí jazdci'!GU29</f>
        <v>0</v>
      </c>
      <c r="GV198" s="131">
        <f>'Mladí jazdci'!GV29</f>
        <v>0</v>
      </c>
      <c r="GW198" s="131">
        <f>'Mladí jazdci'!GW29</f>
        <v>0</v>
      </c>
      <c r="GX198" s="131">
        <f>'Mladí jazdci'!GX29</f>
        <v>0</v>
      </c>
      <c r="GY198" s="131">
        <f>'Mladí jazdci'!GY29</f>
        <v>0</v>
      </c>
      <c r="GZ198" s="131">
        <f>'Mladí jazdci'!GZ29</f>
        <v>0</v>
      </c>
      <c r="HA198" s="131">
        <f>'Mladí jazdci'!HA29</f>
        <v>0</v>
      </c>
      <c r="HB198" s="131">
        <f>'Mladí jazdci'!HB29</f>
        <v>0</v>
      </c>
      <c r="HC198" s="131">
        <f>'Mladí jazdci'!HC29</f>
        <v>0</v>
      </c>
      <c r="HD198" s="131">
        <f>'Mladí jazdci'!HD29</f>
        <v>0</v>
      </c>
      <c r="HE198" s="131">
        <f>'Mladí jazdci'!HE29</f>
        <v>0</v>
      </c>
      <c r="HF198" s="131">
        <f>'Mladí jazdci'!HF29</f>
        <v>0</v>
      </c>
      <c r="HG198" s="131">
        <f>'Mladí jazdci'!HG29</f>
        <v>0</v>
      </c>
      <c r="HH198" s="131">
        <f>'Mladí jazdci'!HH29</f>
        <v>0</v>
      </c>
      <c r="HI198" s="131">
        <f>'Mladí jazdci'!HI29</f>
        <v>0</v>
      </c>
      <c r="HJ198" s="131">
        <f>'Mladí jazdci'!HJ29</f>
        <v>0</v>
      </c>
      <c r="HK198" s="131">
        <f>'Mladí jazdci'!HK29</f>
        <v>0</v>
      </c>
      <c r="HL198" s="131">
        <f>'Mladí jazdci'!HL29</f>
        <v>0</v>
      </c>
      <c r="HM198" s="131">
        <f>'Mladí jazdci'!HM29</f>
        <v>0</v>
      </c>
      <c r="HN198" s="131">
        <f>'Mladí jazdci'!HN29</f>
        <v>0</v>
      </c>
      <c r="HO198" s="131">
        <f>'Mladí jazdci'!HO29</f>
        <v>0</v>
      </c>
      <c r="HP198" s="131">
        <f>'Mladí jazdci'!HP29</f>
        <v>0</v>
      </c>
      <c r="HQ198" s="131">
        <f>'Mladí jazdci'!HQ29</f>
        <v>0</v>
      </c>
      <c r="HR198" s="131">
        <f>'Mladí jazdci'!HR29</f>
        <v>0</v>
      </c>
      <c r="HS198" s="131">
        <f>'Mladí jazdci'!HS29</f>
        <v>0</v>
      </c>
      <c r="HT198" s="131">
        <f>'Mladí jazdci'!HT29</f>
        <v>0</v>
      </c>
      <c r="HU198" s="131">
        <f>'Mladí jazdci'!HU29</f>
        <v>0</v>
      </c>
      <c r="HV198" s="131">
        <f>'Mladí jazdci'!HV29</f>
        <v>0</v>
      </c>
      <c r="HW198" s="131">
        <f>'Mladí jazdci'!HW29</f>
        <v>0</v>
      </c>
      <c r="HX198" s="131">
        <f>'Mladí jazdci'!HX29</f>
        <v>0</v>
      </c>
      <c r="HY198" s="131">
        <f>'Mladí jazdci'!HY29</f>
        <v>0</v>
      </c>
      <c r="HZ198" s="131">
        <f>'Mladí jazdci'!HZ29</f>
        <v>0</v>
      </c>
      <c r="IA198" s="131">
        <f>'Mladí jazdci'!IA29</f>
        <v>0</v>
      </c>
      <c r="IB198" s="131">
        <f>'Mladí jazdci'!IB29</f>
        <v>0</v>
      </c>
      <c r="IC198" s="131">
        <f>'Mladí jazdci'!IC29</f>
        <v>0</v>
      </c>
      <c r="ID198" s="131">
        <f>'Mladí jazdci'!ID29</f>
        <v>0</v>
      </c>
      <c r="IE198" s="131">
        <f>'Mladí jazdci'!IE29</f>
        <v>0</v>
      </c>
      <c r="IF198" s="131">
        <f>'Mladí jazdci'!IF29</f>
        <v>0</v>
      </c>
      <c r="IG198" s="131">
        <f>'Mladí jazdci'!IG29</f>
        <v>0</v>
      </c>
      <c r="IH198" s="131">
        <f>'Mladí jazdci'!IH29</f>
        <v>0</v>
      </c>
      <c r="II198" s="131">
        <f>'Mladí jazdci'!II29</f>
        <v>0</v>
      </c>
      <c r="IJ198" s="131">
        <f>'Mladí jazdci'!IJ29</f>
        <v>0</v>
      </c>
      <c r="IK198" s="131">
        <f>'Mladí jazdci'!IK29</f>
        <v>0</v>
      </c>
      <c r="IL198" s="131">
        <f>'Mladí jazdci'!IL29</f>
        <v>0</v>
      </c>
      <c r="IM198" s="131">
        <f>'Mladí jazdci'!IM29</f>
        <v>0</v>
      </c>
      <c r="IN198" s="131">
        <f>'Mladí jazdci'!IN29</f>
        <v>0</v>
      </c>
      <c r="IO198" s="131">
        <f>'Mladí jazdci'!IO29</f>
        <v>0</v>
      </c>
      <c r="IP198" s="131">
        <f>'Mladí jazdci'!IP29</f>
        <v>0</v>
      </c>
      <c r="IQ198" s="131">
        <f>'Mladí jazdci'!IQ29</f>
        <v>0</v>
      </c>
      <c r="IR198" s="131">
        <f>'Mladí jazdci'!IR29</f>
        <v>0</v>
      </c>
      <c r="IS198" s="131">
        <f>'Mladí jazdci'!IS29</f>
        <v>0</v>
      </c>
      <c r="IT198" s="131">
        <f>'Mladí jazdci'!IT29</f>
        <v>0</v>
      </c>
      <c r="IU198" s="131">
        <f>'Mladí jazdci'!IU29</f>
        <v>0</v>
      </c>
      <c r="IV198" s="131">
        <f>'Mladí jazdci'!IV29</f>
        <v>0</v>
      </c>
      <c r="IW198" s="131">
        <f>'Mladí jazdci'!IW29</f>
        <v>0</v>
      </c>
      <c r="IX198" s="131">
        <f>'Mladí jazdci'!IX29</f>
        <v>0</v>
      </c>
      <c r="IY198" s="131">
        <f>'Mladí jazdci'!IY29</f>
        <v>0</v>
      </c>
      <c r="IZ198" s="131">
        <f>'Mladí jazdci'!IZ29</f>
        <v>0</v>
      </c>
      <c r="JA198" s="131">
        <f>'Mladí jazdci'!JA29</f>
        <v>0</v>
      </c>
      <c r="JB198" s="131">
        <f>'Mladí jazdci'!JB29</f>
        <v>0</v>
      </c>
      <c r="JC198" s="131">
        <f>'Mladí jazdci'!JC29</f>
        <v>0</v>
      </c>
      <c r="JD198" s="131">
        <f>'Mladí jazdci'!JD29</f>
        <v>0</v>
      </c>
      <c r="JE198" s="131">
        <f>'Mladí jazdci'!JE29</f>
        <v>0</v>
      </c>
      <c r="JF198" s="131">
        <f>'Mladí jazdci'!JF29</f>
        <v>0</v>
      </c>
      <c r="JG198" s="131">
        <f>'Mladí jazdci'!JG29</f>
        <v>0</v>
      </c>
      <c r="JH198" s="131">
        <f>'Mladí jazdci'!JH29</f>
        <v>0</v>
      </c>
      <c r="JI198" s="131">
        <f>'Mladí jazdci'!JI29</f>
        <v>0</v>
      </c>
      <c r="JJ198" s="131">
        <f>'Mladí jazdci'!JJ29</f>
        <v>0</v>
      </c>
      <c r="JK198" s="131">
        <f>'Mladí jazdci'!JK29</f>
        <v>0</v>
      </c>
      <c r="JL198" s="131">
        <f>'Mladí jazdci'!JL29</f>
        <v>0</v>
      </c>
      <c r="JM198" s="131">
        <f>'Mladí jazdci'!JM29</f>
        <v>0</v>
      </c>
      <c r="JN198" s="131">
        <f>'Mladí jazdci'!JN29</f>
        <v>0</v>
      </c>
      <c r="JO198" s="131">
        <f>'Mladí jazdci'!JO29</f>
        <v>0</v>
      </c>
      <c r="JP198" s="131">
        <f>'Mladí jazdci'!JP29</f>
        <v>0</v>
      </c>
      <c r="JQ198" s="131">
        <f>'Mladí jazdci'!JQ29</f>
        <v>0</v>
      </c>
      <c r="JR198" s="131">
        <f>'Mladí jazdci'!JR29</f>
        <v>0</v>
      </c>
      <c r="JS198" s="131">
        <f>'Mladí jazdci'!JS29</f>
        <v>0</v>
      </c>
      <c r="JT198" s="131">
        <f>'Mladí jazdci'!JT29</f>
        <v>0</v>
      </c>
      <c r="JU198" s="131">
        <f>'Mladí jazdci'!JU29</f>
        <v>0</v>
      </c>
      <c r="JV198" s="131">
        <f>'Mladí jazdci'!JV29</f>
        <v>0</v>
      </c>
      <c r="JW198" s="131">
        <f>'Mladí jazdci'!JW29</f>
        <v>0</v>
      </c>
      <c r="JX198" s="131">
        <f>'Mladí jazdci'!JX29</f>
        <v>0</v>
      </c>
      <c r="JY198" s="131">
        <f>'Mladí jazdci'!JY29</f>
        <v>0</v>
      </c>
      <c r="JZ198" s="131">
        <f>'Mladí jazdci'!JZ29</f>
        <v>0</v>
      </c>
      <c r="KA198" s="131">
        <f>'Mladí jazdci'!KA29</f>
        <v>0</v>
      </c>
      <c r="KB198" s="131">
        <f>'Mladí jazdci'!KB29</f>
        <v>0</v>
      </c>
      <c r="KC198" s="131">
        <f>'Mladí jazdci'!KC29</f>
        <v>0</v>
      </c>
      <c r="KD198" s="131">
        <f>'Mladí jazdci'!KD29</f>
        <v>0</v>
      </c>
      <c r="KE198" s="131">
        <f>'Mladí jazdci'!KE29</f>
        <v>0</v>
      </c>
      <c r="KF198" s="131">
        <f>'Mladí jazdci'!KF29</f>
        <v>0</v>
      </c>
      <c r="KG198" s="131">
        <f>'Mladí jazdci'!KG29</f>
        <v>0</v>
      </c>
      <c r="KH198" s="131">
        <f>'Mladí jazdci'!KH29</f>
        <v>0</v>
      </c>
      <c r="KI198" s="131">
        <f>'Mladí jazdci'!KI29</f>
        <v>0</v>
      </c>
      <c r="KJ198" s="131">
        <f>'Mladí jazdci'!KJ29</f>
        <v>0</v>
      </c>
      <c r="KK198" s="131">
        <f>'Mladí jazdci'!KK29</f>
        <v>0</v>
      </c>
      <c r="KL198" s="131">
        <f>'Mladí jazdci'!KL29</f>
        <v>0</v>
      </c>
      <c r="KM198" s="131">
        <f>'Mladí jazdci'!KM29</f>
        <v>0</v>
      </c>
      <c r="KN198" s="131">
        <f>'Mladí jazdci'!KN29</f>
        <v>0</v>
      </c>
      <c r="KO198" s="131">
        <f>'Mladí jazdci'!KO29</f>
        <v>0</v>
      </c>
      <c r="KP198" s="131">
        <f>'Mladí jazdci'!KP29</f>
        <v>0</v>
      </c>
      <c r="KQ198" s="131">
        <f>'Mladí jazdci'!KQ29</f>
        <v>0</v>
      </c>
      <c r="KR198" s="131">
        <f>'Mladí jazdci'!KR29</f>
        <v>0</v>
      </c>
      <c r="KS198" s="131">
        <f>'Mladí jazdci'!KS29</f>
        <v>0</v>
      </c>
      <c r="KT198" s="131">
        <f>'Mladí jazdci'!KT29</f>
        <v>0</v>
      </c>
      <c r="KU198" s="131">
        <f>'Mladí jazdci'!KU29</f>
        <v>0</v>
      </c>
      <c r="KV198" s="131">
        <f>'Mladí jazdci'!KV29</f>
        <v>0</v>
      </c>
      <c r="KW198" s="131">
        <f>'Mladí jazdci'!KW29</f>
        <v>0</v>
      </c>
      <c r="KX198" s="131">
        <f>'Mladí jazdci'!KX29</f>
        <v>0</v>
      </c>
      <c r="KY198" s="131">
        <f>'Mladí jazdci'!KY29</f>
        <v>0</v>
      </c>
      <c r="KZ198" s="131">
        <f>'Mladí jazdci'!KZ29</f>
        <v>0</v>
      </c>
      <c r="LA198" s="131">
        <f>'Mladí jazdci'!LA29</f>
        <v>0</v>
      </c>
      <c r="LB198" s="131">
        <f>'Mladí jazdci'!LB29</f>
        <v>0</v>
      </c>
      <c r="LC198" s="131">
        <f>'Mladí jazdci'!LC29</f>
        <v>0</v>
      </c>
      <c r="LD198" s="131">
        <f>'Mladí jazdci'!LD29</f>
        <v>0</v>
      </c>
      <c r="LE198" s="131">
        <f>'Mladí jazdci'!LE29</f>
        <v>0</v>
      </c>
      <c r="LF198" s="131">
        <f>'Mladí jazdci'!LF29</f>
        <v>0</v>
      </c>
      <c r="LG198" s="131">
        <f>'Mladí jazdci'!LG29</f>
        <v>0</v>
      </c>
      <c r="LH198" s="131">
        <f>'Mladí jazdci'!LH29</f>
        <v>0</v>
      </c>
      <c r="LI198" s="131">
        <f>'Mladí jazdci'!LI29</f>
        <v>0</v>
      </c>
      <c r="LJ198" s="131">
        <f>'Mladí jazdci'!LJ29</f>
        <v>0</v>
      </c>
      <c r="LK198" s="131">
        <f>'Mladí jazdci'!LK29</f>
        <v>0</v>
      </c>
      <c r="LL198" s="131">
        <f>'Mladí jazdci'!LL29</f>
        <v>0</v>
      </c>
      <c r="LM198" s="131">
        <f>'Mladí jazdci'!LM29</f>
        <v>0</v>
      </c>
      <c r="LN198" s="131">
        <f>'Mladí jazdci'!LN29</f>
        <v>0</v>
      </c>
      <c r="LO198" s="131">
        <f>'Mladí jazdci'!LO29</f>
        <v>0</v>
      </c>
      <c r="LP198" s="131">
        <f>'Mladí jazdci'!LP29</f>
        <v>0</v>
      </c>
      <c r="LQ198" s="131">
        <f>'Mladí jazdci'!LQ29</f>
        <v>0</v>
      </c>
      <c r="LR198" s="131">
        <f>'Mladí jazdci'!LR29</f>
        <v>0</v>
      </c>
      <c r="LS198" s="131">
        <f>'Mladí jazdci'!LS29</f>
        <v>0</v>
      </c>
      <c r="LT198" s="131">
        <f>'Mladí jazdci'!LT29</f>
        <v>0</v>
      </c>
      <c r="LU198" s="131">
        <f>'Mladí jazdci'!LU29</f>
        <v>0</v>
      </c>
      <c r="LV198" s="131">
        <f>'Mladí jazdci'!LV29</f>
        <v>0</v>
      </c>
      <c r="LW198" s="131">
        <f>'Mladí jazdci'!LW29</f>
        <v>0</v>
      </c>
      <c r="LX198" s="131">
        <f>'Mladí jazdci'!LX29</f>
        <v>0</v>
      </c>
      <c r="LY198" s="131">
        <f>'Mladí jazdci'!LY29</f>
        <v>0</v>
      </c>
      <c r="LZ198" s="131">
        <f>'Mladí jazdci'!LZ29</f>
        <v>0</v>
      </c>
      <c r="MA198" s="131">
        <f>'Mladí jazdci'!MA29</f>
        <v>0</v>
      </c>
      <c r="MB198" s="131">
        <f>'Mladí jazdci'!MB29</f>
        <v>0</v>
      </c>
      <c r="MC198" s="131">
        <f>'Mladí jazdci'!MC29</f>
        <v>0</v>
      </c>
      <c r="MD198" s="131">
        <f>'Mladí jazdci'!MD29</f>
        <v>0</v>
      </c>
      <c r="ME198" s="131">
        <f>'Mladí jazdci'!ME29</f>
        <v>0</v>
      </c>
    </row>
    <row r="199" spans="1:343" s="1" customFormat="1" ht="18.600000000000001" customHeight="1" x14ac:dyDescent="0.2">
      <c r="A199" s="12">
        <v>142</v>
      </c>
      <c r="B199" s="11" t="s">
        <v>179</v>
      </c>
      <c r="C199" s="1">
        <v>9364</v>
      </c>
      <c r="D199" s="1">
        <v>2010</v>
      </c>
      <c r="E199" s="4" t="s">
        <v>363</v>
      </c>
      <c r="F199" s="9">
        <v>8601</v>
      </c>
      <c r="G199" s="9" t="s">
        <v>220</v>
      </c>
      <c r="H199" s="4" t="s">
        <v>364</v>
      </c>
      <c r="I199" s="1">
        <f t="shared" si="14"/>
        <v>0</v>
      </c>
      <c r="J199" s="12">
        <f>Tabuľka3[[#This Row],[Stĺpec9]]</f>
        <v>0</v>
      </c>
      <c r="K199" s="131">
        <f>Juniori!K65</f>
        <v>0</v>
      </c>
      <c r="L199" s="131">
        <f>Juniori!L65</f>
        <v>0</v>
      </c>
      <c r="M199" s="131">
        <f>Juniori!M65</f>
        <v>0</v>
      </c>
      <c r="N199" s="131">
        <f>Juniori!N65</f>
        <v>0</v>
      </c>
      <c r="O199" s="131">
        <f>Juniori!O65</f>
        <v>0</v>
      </c>
      <c r="P199" s="131">
        <f>Juniori!P65</f>
        <v>0</v>
      </c>
      <c r="Q199" s="131">
        <f>Juniori!Q65</f>
        <v>0</v>
      </c>
      <c r="R199" s="131">
        <f>Juniori!R65</f>
        <v>0</v>
      </c>
      <c r="S199" s="131">
        <f>Juniori!S65</f>
        <v>0</v>
      </c>
      <c r="T199" s="131">
        <f>Juniori!T65</f>
        <v>0</v>
      </c>
      <c r="U199" s="131">
        <f>Juniori!U65</f>
        <v>0</v>
      </c>
      <c r="V199" s="131">
        <f>Juniori!V65</f>
        <v>0</v>
      </c>
      <c r="W199" s="131">
        <f>Juniori!W65</f>
        <v>0</v>
      </c>
      <c r="X199" s="131">
        <f>Juniori!X65</f>
        <v>0</v>
      </c>
      <c r="Y199" s="131">
        <f>Juniori!Y65</f>
        <v>0</v>
      </c>
      <c r="Z199" s="131">
        <f>Juniori!Z65</f>
        <v>0</v>
      </c>
      <c r="AA199" s="131">
        <f>Juniori!AA65</f>
        <v>0</v>
      </c>
      <c r="AB199" s="131">
        <f>Juniori!AB65</f>
        <v>0</v>
      </c>
      <c r="AC199" s="131">
        <f>Juniori!AC65</f>
        <v>0</v>
      </c>
      <c r="AD199" s="131">
        <f>Juniori!AD65</f>
        <v>0</v>
      </c>
      <c r="AE199" s="131">
        <f>Juniori!AE65</f>
        <v>0</v>
      </c>
      <c r="AF199" s="131">
        <f>Juniori!AF65</f>
        <v>0</v>
      </c>
      <c r="AG199" s="131">
        <f>Juniori!AG65</f>
        <v>0</v>
      </c>
      <c r="AH199" s="131">
        <f>Juniori!AH65</f>
        <v>0</v>
      </c>
      <c r="AI199" s="131">
        <f>Juniori!AI65</f>
        <v>0</v>
      </c>
      <c r="AJ199" s="131">
        <f>Juniori!AJ65</f>
        <v>0</v>
      </c>
      <c r="AK199" s="131">
        <f>Juniori!AK65</f>
        <v>0</v>
      </c>
      <c r="AL199" s="131">
        <f>Juniori!AL65</f>
        <v>0</v>
      </c>
      <c r="AM199" s="131">
        <f>Juniori!AM65</f>
        <v>0</v>
      </c>
      <c r="AN199" s="131">
        <f>Juniori!AN65</f>
        <v>0</v>
      </c>
      <c r="AO199" s="131">
        <f>Juniori!AO65</f>
        <v>0</v>
      </c>
      <c r="AP199" s="131">
        <f>Juniori!AP65</f>
        <v>0</v>
      </c>
      <c r="AQ199" s="131">
        <f>Juniori!AQ65</f>
        <v>0</v>
      </c>
      <c r="AR199" s="131">
        <f>Juniori!AR65</f>
        <v>0</v>
      </c>
      <c r="AS199" s="131">
        <f>Juniori!AS65</f>
        <v>0</v>
      </c>
      <c r="AT199" s="131">
        <f>Juniori!AT65</f>
        <v>0</v>
      </c>
      <c r="AU199" s="131">
        <f>Juniori!AU65</f>
        <v>0</v>
      </c>
      <c r="AV199" s="131">
        <f>Juniori!AV65</f>
        <v>0</v>
      </c>
      <c r="AW199" s="131">
        <f>Juniori!AW65</f>
        <v>0</v>
      </c>
      <c r="AX199" s="131">
        <f>Juniori!AX65</f>
        <v>0</v>
      </c>
      <c r="AY199" s="131">
        <f>Juniori!AY65</f>
        <v>0</v>
      </c>
      <c r="AZ199" s="131">
        <f>Juniori!AZ65</f>
        <v>0</v>
      </c>
      <c r="BA199" s="131">
        <f>Juniori!BA65</f>
        <v>0</v>
      </c>
      <c r="BB199" s="131">
        <f>Juniori!BB65</f>
        <v>0</v>
      </c>
      <c r="BC199" s="131">
        <f>Juniori!BC65</f>
        <v>0</v>
      </c>
      <c r="BD199" s="131">
        <f>Juniori!BD65</f>
        <v>0</v>
      </c>
      <c r="BE199" s="131">
        <f>Juniori!BE65</f>
        <v>0</v>
      </c>
      <c r="BF199" s="131">
        <f>Juniori!BF65</f>
        <v>0</v>
      </c>
      <c r="BG199" s="131">
        <f>Juniori!BG65</f>
        <v>0</v>
      </c>
      <c r="BH199" s="131">
        <f>Juniori!BH65</f>
        <v>0</v>
      </c>
      <c r="BI199" s="131" t="str">
        <f>Juniori!BI65</f>
        <v>x</v>
      </c>
      <c r="BJ199" s="131">
        <f>Juniori!BJ65</f>
        <v>0</v>
      </c>
      <c r="BK199" s="131">
        <f>Juniori!BK65</f>
        <v>0</v>
      </c>
      <c r="BL199" s="131">
        <f>Juniori!BL65</f>
        <v>0</v>
      </c>
      <c r="BM199" s="131">
        <f>Juniori!BM65</f>
        <v>0</v>
      </c>
      <c r="BN199" s="131">
        <f>Juniori!BN65</f>
        <v>0</v>
      </c>
      <c r="BO199" s="131">
        <f>Juniori!BO65</f>
        <v>0</v>
      </c>
      <c r="BP199" s="131">
        <f>Juniori!BP65</f>
        <v>0</v>
      </c>
      <c r="BQ199" s="131">
        <f>Juniori!BQ65</f>
        <v>0</v>
      </c>
      <c r="BR199" s="131">
        <f>Juniori!BR65</f>
        <v>0</v>
      </c>
      <c r="BS199" s="131">
        <f>Juniori!BS65</f>
        <v>0</v>
      </c>
      <c r="BT199" s="131">
        <f>Juniori!BT65</f>
        <v>0</v>
      </c>
      <c r="BU199" s="131">
        <f>Juniori!BU65</f>
        <v>0</v>
      </c>
      <c r="BV199" s="131">
        <f>Juniori!BV65</f>
        <v>0</v>
      </c>
      <c r="BW199" s="131">
        <f>Juniori!BW65</f>
        <v>0</v>
      </c>
      <c r="BX199" s="131">
        <f>Juniori!BX65</f>
        <v>0</v>
      </c>
      <c r="BY199" s="131">
        <f>Juniori!BY65</f>
        <v>0</v>
      </c>
      <c r="BZ199" s="131">
        <f>Juniori!BZ65</f>
        <v>0</v>
      </c>
      <c r="CA199" s="131">
        <f>Juniori!CA65</f>
        <v>0</v>
      </c>
      <c r="CB199" s="131">
        <f>Juniori!CB65</f>
        <v>0</v>
      </c>
      <c r="CC199" s="131">
        <f>Juniori!CC65</f>
        <v>0</v>
      </c>
      <c r="CD199" s="131">
        <f>Juniori!CD65</f>
        <v>0</v>
      </c>
      <c r="CE199" s="131">
        <f>Juniori!CE65</f>
        <v>0</v>
      </c>
      <c r="CF199" s="131">
        <f>Juniori!CF65</f>
        <v>0</v>
      </c>
      <c r="CG199" s="131">
        <f>Juniori!CG65</f>
        <v>0</v>
      </c>
      <c r="CH199" s="131">
        <f>Juniori!CH65</f>
        <v>0</v>
      </c>
      <c r="CI199" s="131">
        <f>Juniori!CI65</f>
        <v>0</v>
      </c>
      <c r="CJ199" s="131">
        <f>Juniori!CJ65</f>
        <v>0</v>
      </c>
      <c r="CK199" s="131">
        <f>Juniori!CK65</f>
        <v>0</v>
      </c>
      <c r="CL199" s="131">
        <f>Juniori!CL65</f>
        <v>0</v>
      </c>
      <c r="CM199" s="131">
        <f>Juniori!CM65</f>
        <v>0</v>
      </c>
      <c r="CN199" s="131">
        <f>Juniori!CN65</f>
        <v>0</v>
      </c>
      <c r="CO199" s="131">
        <f>Juniori!CO65</f>
        <v>0</v>
      </c>
      <c r="CP199" s="131">
        <f>Juniori!CP65</f>
        <v>0</v>
      </c>
      <c r="CQ199" s="131">
        <f>Juniori!CQ65</f>
        <v>0</v>
      </c>
      <c r="CR199" s="131">
        <f>Juniori!CR65</f>
        <v>0</v>
      </c>
      <c r="CS199" s="131">
        <f>Juniori!CS65</f>
        <v>0</v>
      </c>
      <c r="CT199" s="131">
        <f>Juniori!CT65</f>
        <v>0</v>
      </c>
      <c r="CU199" s="131">
        <f>Juniori!CU65</f>
        <v>0</v>
      </c>
      <c r="CV199" s="131">
        <f>Juniori!CV65</f>
        <v>0</v>
      </c>
      <c r="CW199" s="131">
        <f>Juniori!CW65</f>
        <v>0</v>
      </c>
      <c r="CX199" s="131">
        <f>Juniori!CX65</f>
        <v>0</v>
      </c>
      <c r="CY199" s="131">
        <f>Juniori!CY65</f>
        <v>0</v>
      </c>
      <c r="CZ199" s="131">
        <f>Juniori!CZ65</f>
        <v>0</v>
      </c>
      <c r="DA199" s="131">
        <f>Juniori!DA65</f>
        <v>0</v>
      </c>
      <c r="DB199" s="131">
        <f>Juniori!DB65</f>
        <v>0</v>
      </c>
      <c r="DC199" s="131">
        <f>Juniori!DC65</f>
        <v>0</v>
      </c>
      <c r="DD199" s="131">
        <f>Juniori!DD65</f>
        <v>0</v>
      </c>
      <c r="DE199" s="131">
        <f>Juniori!DE65</f>
        <v>0</v>
      </c>
      <c r="DF199" s="131">
        <f>Juniori!DF65</f>
        <v>0</v>
      </c>
      <c r="DG199" s="131">
        <f>Juniori!DG65</f>
        <v>0</v>
      </c>
      <c r="DH199" s="131">
        <f>Juniori!DH65</f>
        <v>0</v>
      </c>
      <c r="DI199" s="131">
        <f>Juniori!DI65</f>
        <v>0</v>
      </c>
      <c r="DJ199" s="131">
        <f>Juniori!DJ65</f>
        <v>0</v>
      </c>
      <c r="DK199" s="131">
        <f>Juniori!DK65</f>
        <v>0</v>
      </c>
      <c r="DL199" s="131">
        <f>Juniori!DL65</f>
        <v>0</v>
      </c>
      <c r="DM199" s="131">
        <f>Juniori!DM65</f>
        <v>0</v>
      </c>
      <c r="DN199" s="131">
        <f>Juniori!DN65</f>
        <v>0</v>
      </c>
      <c r="DO199" s="131">
        <f>Juniori!DO65</f>
        <v>0</v>
      </c>
      <c r="DP199" s="131">
        <f>Juniori!DP65</f>
        <v>0</v>
      </c>
      <c r="DQ199" s="131">
        <f>Juniori!DQ65</f>
        <v>0</v>
      </c>
      <c r="DR199" s="131">
        <f>Juniori!DR65</f>
        <v>0</v>
      </c>
      <c r="DS199" s="131">
        <f>Juniori!DS65</f>
        <v>0</v>
      </c>
      <c r="DT199" s="131">
        <f>Juniori!DT65</f>
        <v>0</v>
      </c>
      <c r="DU199" s="131">
        <f>Juniori!DU65</f>
        <v>0</v>
      </c>
      <c r="DV199" s="131">
        <f>Juniori!DV65</f>
        <v>0</v>
      </c>
      <c r="DW199" s="131">
        <f>Juniori!DW65</f>
        <v>0</v>
      </c>
      <c r="DX199" s="131">
        <f>Juniori!DX65</f>
        <v>0</v>
      </c>
      <c r="DY199" s="131">
        <f>Juniori!DY65</f>
        <v>0</v>
      </c>
      <c r="DZ199" s="131">
        <f>Juniori!DZ65</f>
        <v>0</v>
      </c>
      <c r="EA199" s="131">
        <f>Juniori!EA65</f>
        <v>0</v>
      </c>
      <c r="EB199" s="131">
        <f>Juniori!EB65</f>
        <v>0</v>
      </c>
      <c r="EC199" s="131">
        <f>Juniori!EC65</f>
        <v>0</v>
      </c>
      <c r="ED199" s="131">
        <f>Juniori!ED65</f>
        <v>0</v>
      </c>
      <c r="EE199" s="131">
        <f>Juniori!EE65</f>
        <v>0</v>
      </c>
      <c r="EF199" s="131">
        <f>Juniori!EF65</f>
        <v>0</v>
      </c>
      <c r="EG199" s="131">
        <f>Juniori!EG65</f>
        <v>0</v>
      </c>
      <c r="EH199" s="131">
        <f>Juniori!EH65</f>
        <v>0</v>
      </c>
      <c r="EI199" s="131">
        <f>Juniori!EI65</f>
        <v>0</v>
      </c>
      <c r="EJ199" s="131">
        <f>Juniori!EJ65</f>
        <v>0</v>
      </c>
      <c r="EK199" s="131">
        <f>Juniori!EK65</f>
        <v>0</v>
      </c>
      <c r="EL199" s="131">
        <f>Juniori!EL65</f>
        <v>0</v>
      </c>
      <c r="EM199" s="131">
        <f>Juniori!EM65</f>
        <v>0</v>
      </c>
      <c r="EN199" s="131">
        <f>Juniori!EN65</f>
        <v>0</v>
      </c>
      <c r="EO199" s="131">
        <f>Juniori!EO65</f>
        <v>0</v>
      </c>
      <c r="EP199" s="131">
        <f>Juniori!EP65</f>
        <v>0</v>
      </c>
      <c r="EQ199" s="131">
        <f>Juniori!EQ65</f>
        <v>0</v>
      </c>
      <c r="ER199" s="131">
        <f>Juniori!ER65</f>
        <v>0</v>
      </c>
      <c r="ES199" s="131">
        <f>Juniori!ES65</f>
        <v>0</v>
      </c>
      <c r="ET199" s="131">
        <f>Juniori!ET65</f>
        <v>0</v>
      </c>
      <c r="EU199" s="131">
        <f>Juniori!EU65</f>
        <v>0</v>
      </c>
      <c r="EV199" s="131">
        <f>Juniori!EV65</f>
        <v>0</v>
      </c>
      <c r="EW199" s="131">
        <f>Juniori!EW65</f>
        <v>0</v>
      </c>
      <c r="EX199" s="131">
        <f>Juniori!EX65</f>
        <v>0</v>
      </c>
      <c r="EY199" s="131">
        <f>Juniori!EY65</f>
        <v>0</v>
      </c>
      <c r="EZ199" s="131">
        <f>Juniori!EZ65</f>
        <v>0</v>
      </c>
      <c r="FA199" s="131">
        <f>Juniori!FA65</f>
        <v>0</v>
      </c>
      <c r="FB199" s="131">
        <f>Juniori!FB65</f>
        <v>0</v>
      </c>
      <c r="FC199" s="131">
        <f>Juniori!FC65</f>
        <v>0</v>
      </c>
      <c r="FD199" s="131">
        <f>Juniori!FD65</f>
        <v>0</v>
      </c>
      <c r="FE199" s="131">
        <f>Juniori!FE65</f>
        <v>0</v>
      </c>
      <c r="FF199" s="131">
        <f>Juniori!FF65</f>
        <v>0</v>
      </c>
      <c r="FG199" s="131">
        <f>Juniori!FG65</f>
        <v>0</v>
      </c>
      <c r="FH199" s="131">
        <f>Juniori!FH65</f>
        <v>0</v>
      </c>
      <c r="FI199" s="131">
        <f>Juniori!FI65</f>
        <v>0</v>
      </c>
      <c r="FJ199" s="131">
        <f>Juniori!FJ65</f>
        <v>0</v>
      </c>
      <c r="FK199" s="131">
        <f>Juniori!FK65</f>
        <v>0</v>
      </c>
      <c r="FL199" s="131">
        <f>Juniori!FL65</f>
        <v>0</v>
      </c>
      <c r="FM199" s="131">
        <f>Juniori!FM65</f>
        <v>0</v>
      </c>
      <c r="FN199" s="131">
        <f>Juniori!FN65</f>
        <v>0</v>
      </c>
      <c r="FO199" s="131">
        <f>Juniori!FO65</f>
        <v>0</v>
      </c>
      <c r="FP199" s="131">
        <f>Juniori!FP65</f>
        <v>0</v>
      </c>
      <c r="FQ199" s="131">
        <f>Juniori!FQ65</f>
        <v>0</v>
      </c>
      <c r="FR199" s="131">
        <f>Juniori!FR65</f>
        <v>0</v>
      </c>
      <c r="FS199" s="131">
        <f>Juniori!FS65</f>
        <v>0</v>
      </c>
      <c r="FT199" s="131">
        <f>Juniori!FT65</f>
        <v>0</v>
      </c>
      <c r="FU199" s="131">
        <f>Juniori!FU65</f>
        <v>0</v>
      </c>
      <c r="FV199" s="131">
        <f>Juniori!FV65</f>
        <v>0</v>
      </c>
      <c r="FW199" s="131">
        <f>Juniori!FW65</f>
        <v>0</v>
      </c>
      <c r="FX199" s="131">
        <f>Juniori!FX65</f>
        <v>0</v>
      </c>
      <c r="FY199" s="131">
        <f>Juniori!FY65</f>
        <v>0</v>
      </c>
      <c r="FZ199" s="131">
        <f>Juniori!FZ65</f>
        <v>0</v>
      </c>
      <c r="GA199" s="131">
        <f>Juniori!GA65</f>
        <v>0</v>
      </c>
      <c r="GB199" s="131">
        <f>Juniori!GB65</f>
        <v>0</v>
      </c>
      <c r="GC199" s="131">
        <f>Juniori!GC65</f>
        <v>0</v>
      </c>
      <c r="GD199" s="131">
        <f>Juniori!GD65</f>
        <v>0</v>
      </c>
      <c r="GE199" s="131">
        <f>Juniori!GE65</f>
        <v>0</v>
      </c>
      <c r="GF199" s="131">
        <f>Juniori!GF65</f>
        <v>0</v>
      </c>
      <c r="GG199" s="131">
        <f>Juniori!GG65</f>
        <v>0</v>
      </c>
      <c r="GH199" s="131">
        <f>Juniori!GH65</f>
        <v>0</v>
      </c>
      <c r="GI199" s="131">
        <f>Juniori!GI65</f>
        <v>0</v>
      </c>
      <c r="GJ199" s="131">
        <f>Juniori!GJ65</f>
        <v>0</v>
      </c>
      <c r="GK199" s="131">
        <f>Juniori!GK65</f>
        <v>0</v>
      </c>
      <c r="GL199" s="131">
        <f>Juniori!GL65</f>
        <v>0</v>
      </c>
      <c r="GM199" s="131">
        <f>Juniori!GM65</f>
        <v>0</v>
      </c>
      <c r="GN199" s="131">
        <f>Juniori!GN65</f>
        <v>0</v>
      </c>
      <c r="GO199" s="131">
        <f>Juniori!GO65</f>
        <v>0</v>
      </c>
      <c r="GP199" s="131">
        <f>Juniori!GP65</f>
        <v>0</v>
      </c>
      <c r="GQ199" s="131">
        <f>Juniori!GQ65</f>
        <v>0</v>
      </c>
      <c r="GR199" s="131">
        <f>Juniori!GR65</f>
        <v>0</v>
      </c>
      <c r="GS199" s="131">
        <f>Juniori!GS65</f>
        <v>0</v>
      </c>
      <c r="GT199" s="131">
        <f>Juniori!GT65</f>
        <v>0</v>
      </c>
      <c r="GU199" s="131">
        <f>Juniori!GU65</f>
        <v>0</v>
      </c>
      <c r="GV199" s="131">
        <f>Juniori!GV65</f>
        <v>0</v>
      </c>
      <c r="GW199" s="131">
        <f>Juniori!GW65</f>
        <v>0</v>
      </c>
      <c r="GX199" s="131">
        <f>Juniori!GX65</f>
        <v>0</v>
      </c>
      <c r="GY199" s="131">
        <f>Juniori!GY65</f>
        <v>0</v>
      </c>
      <c r="GZ199" s="131">
        <f>Juniori!GZ65</f>
        <v>0</v>
      </c>
      <c r="HA199" s="131">
        <f>Juniori!HA65</f>
        <v>0</v>
      </c>
      <c r="HB199" s="131">
        <f>Juniori!HB65</f>
        <v>0</v>
      </c>
      <c r="HC199" s="131">
        <f>Juniori!HC65</f>
        <v>0</v>
      </c>
      <c r="HD199" s="131">
        <f>Juniori!HD65</f>
        <v>0</v>
      </c>
      <c r="HE199" s="131">
        <f>Juniori!HE65</f>
        <v>0</v>
      </c>
      <c r="HF199" s="131">
        <f>Juniori!HF65</f>
        <v>0</v>
      </c>
      <c r="HG199" s="131">
        <f>Juniori!HG65</f>
        <v>0</v>
      </c>
      <c r="HH199" s="131">
        <f>Juniori!HH65</f>
        <v>0</v>
      </c>
      <c r="HI199" s="131">
        <f>Juniori!HI65</f>
        <v>0</v>
      </c>
      <c r="HJ199" s="131">
        <f>Juniori!HJ65</f>
        <v>0</v>
      </c>
      <c r="HK199" s="131">
        <f>Juniori!HK65</f>
        <v>0</v>
      </c>
      <c r="HL199" s="131">
        <f>Juniori!HL65</f>
        <v>0</v>
      </c>
      <c r="HM199" s="131">
        <f>Juniori!HM65</f>
        <v>0</v>
      </c>
      <c r="HN199" s="131">
        <f>Juniori!HN65</f>
        <v>0</v>
      </c>
      <c r="HO199" s="131">
        <f>Juniori!HO65</f>
        <v>0</v>
      </c>
      <c r="HP199" s="131">
        <f>Juniori!HP65</f>
        <v>0</v>
      </c>
      <c r="HQ199" s="131">
        <f>Juniori!HQ65</f>
        <v>0</v>
      </c>
      <c r="HR199" s="131">
        <f>Juniori!HR65</f>
        <v>0</v>
      </c>
      <c r="HS199" s="131">
        <f>Juniori!HS65</f>
        <v>0</v>
      </c>
      <c r="HT199" s="131">
        <f>Juniori!HT65</f>
        <v>0</v>
      </c>
      <c r="HU199" s="131">
        <f>Juniori!HU65</f>
        <v>0</v>
      </c>
      <c r="HV199" s="131">
        <f>Juniori!HV65</f>
        <v>0</v>
      </c>
      <c r="HW199" s="131">
        <f>Juniori!HW65</f>
        <v>0</v>
      </c>
      <c r="HX199" s="131">
        <f>Juniori!HX65</f>
        <v>0</v>
      </c>
      <c r="HY199" s="131">
        <f>Juniori!HY65</f>
        <v>0</v>
      </c>
      <c r="HZ199" s="131">
        <f>Juniori!HZ65</f>
        <v>0</v>
      </c>
      <c r="IA199" s="131">
        <f>Juniori!IA65</f>
        <v>0</v>
      </c>
      <c r="IB199" s="131">
        <f>Juniori!IB65</f>
        <v>0</v>
      </c>
      <c r="IC199" s="131">
        <f>Juniori!IC65</f>
        <v>0</v>
      </c>
      <c r="ID199" s="131">
        <f>Juniori!ID65</f>
        <v>0</v>
      </c>
      <c r="IE199" s="131">
        <f>Juniori!IE65</f>
        <v>0</v>
      </c>
      <c r="IF199" s="131">
        <f>Juniori!IF65</f>
        <v>0</v>
      </c>
      <c r="IG199" s="131">
        <f>Juniori!IG65</f>
        <v>0</v>
      </c>
      <c r="IH199" s="131">
        <f>Juniori!IH65</f>
        <v>0</v>
      </c>
      <c r="II199" s="131">
        <f>Juniori!II65</f>
        <v>0</v>
      </c>
      <c r="IJ199" s="131">
        <f>Juniori!IJ65</f>
        <v>0</v>
      </c>
      <c r="IK199" s="131">
        <f>Juniori!IK65</f>
        <v>0</v>
      </c>
      <c r="IL199" s="131">
        <f>Juniori!IL65</f>
        <v>0</v>
      </c>
      <c r="IM199" s="131">
        <f>Juniori!IM65</f>
        <v>0</v>
      </c>
      <c r="IN199" s="131">
        <f>Juniori!IN65</f>
        <v>0</v>
      </c>
      <c r="IO199" s="131">
        <f>Juniori!IO65</f>
        <v>0</v>
      </c>
      <c r="IP199" s="131">
        <f>Juniori!IP65</f>
        <v>0</v>
      </c>
      <c r="IQ199" s="131">
        <f>Juniori!IQ65</f>
        <v>0</v>
      </c>
      <c r="IR199" s="131">
        <f>Juniori!IR65</f>
        <v>0</v>
      </c>
      <c r="IS199" s="131">
        <f>Juniori!IS65</f>
        <v>0</v>
      </c>
      <c r="IT199" s="131">
        <f>Juniori!IT65</f>
        <v>0</v>
      </c>
      <c r="IU199" s="131">
        <f>Juniori!IU65</f>
        <v>0</v>
      </c>
      <c r="IV199" s="131">
        <f>Juniori!IV65</f>
        <v>0</v>
      </c>
      <c r="IW199" s="131">
        <f>Juniori!IW65</f>
        <v>0</v>
      </c>
      <c r="IX199" s="131">
        <f>Juniori!IX65</f>
        <v>0</v>
      </c>
      <c r="IY199" s="131">
        <f>Juniori!IY65</f>
        <v>0</v>
      </c>
      <c r="IZ199" s="131">
        <f>Juniori!IZ65</f>
        <v>0</v>
      </c>
      <c r="JA199" s="131">
        <f>Juniori!JA65</f>
        <v>0</v>
      </c>
      <c r="JB199" s="131">
        <f>Juniori!JB65</f>
        <v>0</v>
      </c>
      <c r="JC199" s="131">
        <f>Juniori!JC65</f>
        <v>0</v>
      </c>
      <c r="JD199" s="131">
        <f>Juniori!JD65</f>
        <v>0</v>
      </c>
      <c r="JE199" s="131">
        <f>Juniori!JE65</f>
        <v>0</v>
      </c>
      <c r="JF199" s="131">
        <f>Juniori!JF65</f>
        <v>0</v>
      </c>
      <c r="JG199" s="131">
        <f>Juniori!JG65</f>
        <v>0</v>
      </c>
      <c r="JH199" s="131">
        <f>Juniori!JH65</f>
        <v>0</v>
      </c>
      <c r="JI199" s="131">
        <f>Juniori!JI65</f>
        <v>0</v>
      </c>
      <c r="JJ199" s="131">
        <f>Juniori!JJ65</f>
        <v>0</v>
      </c>
      <c r="JK199" s="131">
        <f>Juniori!JK65</f>
        <v>0</v>
      </c>
      <c r="JL199" s="131">
        <f>Juniori!JL65</f>
        <v>0</v>
      </c>
      <c r="JM199" s="131">
        <f>Juniori!JM65</f>
        <v>0</v>
      </c>
      <c r="JN199" s="131">
        <f>Juniori!JN65</f>
        <v>0</v>
      </c>
      <c r="JO199" s="131">
        <f>Juniori!JO65</f>
        <v>0</v>
      </c>
      <c r="JP199" s="131">
        <f>Juniori!JP65</f>
        <v>0</v>
      </c>
      <c r="JQ199" s="131">
        <f>Juniori!JQ65</f>
        <v>0</v>
      </c>
      <c r="JR199" s="131">
        <f>Juniori!JR65</f>
        <v>0</v>
      </c>
      <c r="JS199" s="131">
        <f>Juniori!JS65</f>
        <v>0</v>
      </c>
      <c r="JT199" s="131">
        <f>Juniori!JT65</f>
        <v>0</v>
      </c>
      <c r="JU199" s="131">
        <f>Juniori!JU65</f>
        <v>0</v>
      </c>
      <c r="JV199" s="131">
        <f>Juniori!JV65</f>
        <v>0</v>
      </c>
      <c r="JW199" s="131">
        <f>Juniori!JW65</f>
        <v>0</v>
      </c>
      <c r="JX199" s="131">
        <f>Juniori!JX65</f>
        <v>0</v>
      </c>
      <c r="JY199" s="131">
        <f>Juniori!JY65</f>
        <v>0</v>
      </c>
      <c r="JZ199" s="131">
        <f>Juniori!JZ65</f>
        <v>0</v>
      </c>
      <c r="KA199" s="131">
        <f>Juniori!KA65</f>
        <v>0</v>
      </c>
      <c r="KB199" s="131">
        <f>Juniori!KB65</f>
        <v>0</v>
      </c>
      <c r="KC199" s="131">
        <f>Juniori!KC65</f>
        <v>0</v>
      </c>
      <c r="KD199" s="131">
        <f>Juniori!KD65</f>
        <v>0</v>
      </c>
      <c r="KE199" s="131">
        <f>Juniori!KE65</f>
        <v>0</v>
      </c>
      <c r="KF199" s="131">
        <f>Juniori!KF65</f>
        <v>0</v>
      </c>
      <c r="KG199" s="131">
        <f>Juniori!KG65</f>
        <v>0</v>
      </c>
      <c r="KH199" s="131">
        <f>Juniori!KH65</f>
        <v>0</v>
      </c>
      <c r="KI199" s="131">
        <f>Juniori!KI65</f>
        <v>0</v>
      </c>
      <c r="KJ199" s="131">
        <f>Juniori!KJ65</f>
        <v>0</v>
      </c>
      <c r="KK199" s="131">
        <f>Juniori!KK65</f>
        <v>0</v>
      </c>
      <c r="KL199" s="131">
        <f>Juniori!KL65</f>
        <v>0</v>
      </c>
      <c r="KM199" s="131">
        <f>Juniori!KM65</f>
        <v>0</v>
      </c>
      <c r="KN199" s="131">
        <f>Juniori!KN65</f>
        <v>0</v>
      </c>
      <c r="KO199" s="131">
        <f>Juniori!KO65</f>
        <v>0</v>
      </c>
      <c r="KP199" s="131" t="str">
        <f>Juniori!KP65</f>
        <v>x</v>
      </c>
      <c r="KQ199" s="131">
        <f>Juniori!KQ65</f>
        <v>0</v>
      </c>
      <c r="KR199" s="131">
        <f>Juniori!KR65</f>
        <v>0</v>
      </c>
      <c r="KS199" s="131">
        <f>Juniori!KS65</f>
        <v>0</v>
      </c>
      <c r="KT199" s="131">
        <f>Juniori!KT65</f>
        <v>0</v>
      </c>
      <c r="KU199" s="131">
        <f>Juniori!KU65</f>
        <v>0</v>
      </c>
      <c r="KV199" s="131">
        <f>Juniori!KV65</f>
        <v>0</v>
      </c>
      <c r="KW199" s="131">
        <f>Juniori!KW65</f>
        <v>0</v>
      </c>
      <c r="KX199" s="131">
        <f>Juniori!KX65</f>
        <v>0</v>
      </c>
      <c r="KY199" s="131">
        <f>Juniori!KY65</f>
        <v>0</v>
      </c>
      <c r="KZ199" s="131">
        <f>Juniori!KZ65</f>
        <v>0</v>
      </c>
      <c r="LA199" s="131">
        <f>Juniori!LA65</f>
        <v>0</v>
      </c>
      <c r="LB199" s="131">
        <f>Juniori!LB65</f>
        <v>0</v>
      </c>
      <c r="LC199" s="131">
        <f>Juniori!LC65</f>
        <v>0</v>
      </c>
      <c r="LD199" s="131">
        <f>Juniori!LD65</f>
        <v>0</v>
      </c>
      <c r="LE199" s="131">
        <f>Juniori!LE65</f>
        <v>0</v>
      </c>
      <c r="LF199" s="131">
        <f>Juniori!LF65</f>
        <v>0</v>
      </c>
      <c r="LG199" s="131">
        <f>Juniori!LG65</f>
        <v>0</v>
      </c>
      <c r="LH199" s="131">
        <f>Juniori!LH65</f>
        <v>0</v>
      </c>
      <c r="LI199" s="131">
        <f>Juniori!LI65</f>
        <v>0</v>
      </c>
      <c r="LJ199" s="131">
        <f>Juniori!LJ65</f>
        <v>0</v>
      </c>
      <c r="LK199" s="131">
        <f>Juniori!LK65</f>
        <v>0</v>
      </c>
      <c r="LL199" s="131">
        <f>Juniori!LL65</f>
        <v>0</v>
      </c>
      <c r="LM199" s="131">
        <f>Juniori!LM65</f>
        <v>0</v>
      </c>
      <c r="LN199" s="131">
        <f>Juniori!LN65</f>
        <v>0</v>
      </c>
      <c r="LO199" s="131">
        <f>Juniori!LO65</f>
        <v>0</v>
      </c>
      <c r="LP199" s="131">
        <f>Juniori!LP65</f>
        <v>0</v>
      </c>
      <c r="LQ199" s="131">
        <f>Juniori!LQ65</f>
        <v>0</v>
      </c>
      <c r="LR199" s="131">
        <f>Juniori!LR65</f>
        <v>0</v>
      </c>
      <c r="LS199" s="131">
        <f>Juniori!LS65</f>
        <v>0</v>
      </c>
      <c r="LT199" s="131">
        <f>Juniori!LT65</f>
        <v>0</v>
      </c>
      <c r="LU199" s="131">
        <f>Juniori!LU65</f>
        <v>0</v>
      </c>
      <c r="LV199" s="131">
        <f>Juniori!LV65</f>
        <v>0</v>
      </c>
      <c r="LW199" s="131">
        <f>Juniori!LW65</f>
        <v>0</v>
      </c>
      <c r="LX199" s="131">
        <f>Juniori!LX65</f>
        <v>0</v>
      </c>
      <c r="LY199" s="131">
        <f>Juniori!LY65</f>
        <v>0</v>
      </c>
      <c r="LZ199" s="131">
        <f>Juniori!LZ65</f>
        <v>0</v>
      </c>
      <c r="MA199" s="131">
        <f>Juniori!MA65</f>
        <v>0</v>
      </c>
      <c r="MB199" s="131">
        <f>Juniori!MB65</f>
        <v>0</v>
      </c>
      <c r="MC199" s="131">
        <f>Juniori!MC65</f>
        <v>0</v>
      </c>
      <c r="MD199" s="131">
        <f>Juniori!MD65</f>
        <v>0</v>
      </c>
      <c r="ME199" s="131">
        <f>Juniori!ME65</f>
        <v>0</v>
      </c>
    </row>
    <row r="200" spans="1:343" s="1" customFormat="1" ht="18.600000000000001" customHeight="1" x14ac:dyDescent="0.2">
      <c r="A200" s="12">
        <v>142</v>
      </c>
      <c r="B200" s="11" t="s">
        <v>387</v>
      </c>
      <c r="C200" s="9">
        <v>11769</v>
      </c>
      <c r="E200" s="4" t="s">
        <v>386</v>
      </c>
      <c r="F200" s="9">
        <v>2764</v>
      </c>
      <c r="G200" s="9" t="s">
        <v>222</v>
      </c>
      <c r="H200" s="4" t="s">
        <v>382</v>
      </c>
      <c r="I200" s="1">
        <f t="shared" si="14"/>
        <v>0</v>
      </c>
      <c r="J200" s="12">
        <f>Tabuľka3[[#This Row],[Stĺpec9]]</f>
        <v>0</v>
      </c>
      <c r="K200" s="131">
        <f>Seniori!K111</f>
        <v>0</v>
      </c>
      <c r="L200" s="131">
        <f>Seniori!L111</f>
        <v>0</v>
      </c>
      <c r="M200" s="131">
        <f>Seniori!M111</f>
        <v>0</v>
      </c>
      <c r="N200" s="131">
        <f>Seniori!N111</f>
        <v>0</v>
      </c>
      <c r="O200" s="131">
        <f>Seniori!O111</f>
        <v>0</v>
      </c>
      <c r="P200" s="131">
        <f>Seniori!P111</f>
        <v>0</v>
      </c>
      <c r="Q200" s="131">
        <f>Seniori!Q111</f>
        <v>0</v>
      </c>
      <c r="R200" s="131">
        <f>Seniori!R111</f>
        <v>0</v>
      </c>
      <c r="S200" s="131">
        <f>Seniori!S111</f>
        <v>0</v>
      </c>
      <c r="T200" s="131">
        <f>Seniori!T111</f>
        <v>0</v>
      </c>
      <c r="U200" s="131">
        <f>Seniori!U111</f>
        <v>0</v>
      </c>
      <c r="V200" s="131">
        <f>Seniori!V111</f>
        <v>0</v>
      </c>
      <c r="W200" s="131">
        <f>Seniori!W111</f>
        <v>0</v>
      </c>
      <c r="X200" s="131">
        <f>Seniori!X111</f>
        <v>0</v>
      </c>
      <c r="Y200" s="131">
        <f>Seniori!Y111</f>
        <v>0</v>
      </c>
      <c r="Z200" s="131">
        <f>Seniori!Z111</f>
        <v>0</v>
      </c>
      <c r="AA200" s="131">
        <f>Seniori!AA111</f>
        <v>0</v>
      </c>
      <c r="AB200" s="131">
        <f>Seniori!AB111</f>
        <v>0</v>
      </c>
      <c r="AC200" s="131">
        <f>Seniori!AC111</f>
        <v>0</v>
      </c>
      <c r="AD200" s="131">
        <f>Seniori!AD111</f>
        <v>0</v>
      </c>
      <c r="AE200" s="131">
        <f>Seniori!AE111</f>
        <v>0</v>
      </c>
      <c r="AF200" s="131">
        <f>Seniori!AF111</f>
        <v>0</v>
      </c>
      <c r="AG200" s="131">
        <f>Seniori!AG111</f>
        <v>0</v>
      </c>
      <c r="AH200" s="131">
        <f>Seniori!AH111</f>
        <v>0</v>
      </c>
      <c r="AI200" s="131">
        <f>Seniori!AI111</f>
        <v>0</v>
      </c>
      <c r="AJ200" s="131">
        <f>Seniori!AJ111</f>
        <v>0</v>
      </c>
      <c r="AK200" s="131">
        <f>Seniori!AK111</f>
        <v>0</v>
      </c>
      <c r="AL200" s="131">
        <f>Seniori!AL111</f>
        <v>0</v>
      </c>
      <c r="AM200" s="131">
        <f>Seniori!AM111</f>
        <v>0</v>
      </c>
      <c r="AN200" s="131">
        <f>Seniori!AN111</f>
        <v>0</v>
      </c>
      <c r="AO200" s="131">
        <f>Seniori!AO111</f>
        <v>0</v>
      </c>
      <c r="AP200" s="131">
        <f>Seniori!AP111</f>
        <v>0</v>
      </c>
      <c r="AQ200" s="131">
        <f>Seniori!AQ111</f>
        <v>0</v>
      </c>
      <c r="AR200" s="131">
        <f>Seniori!AR111</f>
        <v>0</v>
      </c>
      <c r="AS200" s="131">
        <f>Seniori!AS111</f>
        <v>0</v>
      </c>
      <c r="AT200" s="131">
        <f>Seniori!AT111</f>
        <v>0</v>
      </c>
      <c r="AU200" s="131">
        <f>Seniori!AU111</f>
        <v>0</v>
      </c>
      <c r="AV200" s="131">
        <f>Seniori!AV111</f>
        <v>0</v>
      </c>
      <c r="AW200" s="131">
        <f>Seniori!AW111</f>
        <v>0</v>
      </c>
      <c r="AX200" s="131">
        <f>Seniori!AX111</f>
        <v>0</v>
      </c>
      <c r="AY200" s="131">
        <f>Seniori!AY111</f>
        <v>0</v>
      </c>
      <c r="AZ200" s="131">
        <f>Seniori!AZ111</f>
        <v>0</v>
      </c>
      <c r="BA200" s="131">
        <f>Seniori!BA111</f>
        <v>0</v>
      </c>
      <c r="BB200" s="131">
        <f>Seniori!BB111</f>
        <v>0</v>
      </c>
      <c r="BC200" s="131">
        <f>Seniori!BC111</f>
        <v>0</v>
      </c>
      <c r="BD200" s="131">
        <f>Seniori!BD111</f>
        <v>0</v>
      </c>
      <c r="BE200" s="131">
        <f>Seniori!BE111</f>
        <v>0</v>
      </c>
      <c r="BF200" s="131">
        <f>Seniori!BF111</f>
        <v>0</v>
      </c>
      <c r="BG200" s="131">
        <f>Seniori!BG111</f>
        <v>0</v>
      </c>
      <c r="BH200" s="131">
        <f>Seniori!BH111</f>
        <v>0</v>
      </c>
      <c r="BI200" s="131">
        <f>Seniori!BI111</f>
        <v>0</v>
      </c>
      <c r="BJ200" s="131">
        <f>Seniori!BJ111</f>
        <v>0</v>
      </c>
      <c r="BK200" s="131">
        <f>Seniori!BK111</f>
        <v>0</v>
      </c>
      <c r="BL200" s="131">
        <f>Seniori!BL111</f>
        <v>0</v>
      </c>
      <c r="BM200" s="131">
        <f>Seniori!BM111</f>
        <v>0</v>
      </c>
      <c r="BN200" s="131">
        <f>Seniori!BN111</f>
        <v>0</v>
      </c>
      <c r="BO200" s="131">
        <f>Seniori!BO111</f>
        <v>0</v>
      </c>
      <c r="BP200" s="131">
        <f>Seniori!BP111</f>
        <v>0</v>
      </c>
      <c r="BQ200" s="131">
        <f>Seniori!BQ111</f>
        <v>0</v>
      </c>
      <c r="BR200" s="131">
        <f>Seniori!BR111</f>
        <v>0</v>
      </c>
      <c r="BS200" s="131">
        <f>Seniori!BS111</f>
        <v>0</v>
      </c>
      <c r="BT200" s="131">
        <f>Seniori!BT111</f>
        <v>0</v>
      </c>
      <c r="BU200" s="131">
        <f>Seniori!BU111</f>
        <v>0</v>
      </c>
      <c r="BV200" s="131">
        <f>Seniori!BV111</f>
        <v>0</v>
      </c>
      <c r="BW200" s="131">
        <f>Seniori!BW111</f>
        <v>0</v>
      </c>
      <c r="BX200" s="131">
        <f>Seniori!BX111</f>
        <v>0</v>
      </c>
      <c r="BY200" s="131">
        <f>Seniori!BY111</f>
        <v>0</v>
      </c>
      <c r="BZ200" s="131">
        <f>Seniori!BZ111</f>
        <v>0</v>
      </c>
      <c r="CA200" s="131">
        <f>Seniori!CA111</f>
        <v>0</v>
      </c>
      <c r="CB200" s="131">
        <f>Seniori!CB111</f>
        <v>0</v>
      </c>
      <c r="CC200" s="131" t="str">
        <f>Seniori!CC111</f>
        <v>x</v>
      </c>
      <c r="CD200" s="131" t="str">
        <f>Seniori!CD111</f>
        <v>x</v>
      </c>
      <c r="CE200" s="131">
        <f>Seniori!CE111</f>
        <v>0</v>
      </c>
      <c r="CF200" s="131">
        <f>Seniori!CF111</f>
        <v>0</v>
      </c>
      <c r="CG200" s="131">
        <f>Seniori!CG111</f>
        <v>0</v>
      </c>
      <c r="CH200" s="131">
        <f>Seniori!CH111</f>
        <v>0</v>
      </c>
      <c r="CI200" s="131">
        <f>Seniori!CI111</f>
        <v>0</v>
      </c>
      <c r="CJ200" s="131">
        <f>Seniori!CJ111</f>
        <v>0</v>
      </c>
      <c r="CK200" s="131">
        <f>Seniori!CK111</f>
        <v>0</v>
      </c>
      <c r="CL200" s="131">
        <f>Seniori!CL111</f>
        <v>0</v>
      </c>
      <c r="CM200" s="131">
        <f>Seniori!CM111</f>
        <v>0</v>
      </c>
      <c r="CN200" s="131">
        <f>Seniori!CN111</f>
        <v>0</v>
      </c>
      <c r="CO200" s="131">
        <f>Seniori!CO111</f>
        <v>0</v>
      </c>
      <c r="CP200" s="131">
        <f>Seniori!CP111</f>
        <v>0</v>
      </c>
      <c r="CQ200" s="131">
        <f>Seniori!CQ111</f>
        <v>0</v>
      </c>
      <c r="CR200" s="131">
        <f>Seniori!CR111</f>
        <v>0</v>
      </c>
      <c r="CS200" s="131">
        <f>Seniori!CS111</f>
        <v>0</v>
      </c>
      <c r="CT200" s="131">
        <f>Seniori!CT111</f>
        <v>0</v>
      </c>
      <c r="CU200" s="131">
        <f>Seniori!CU111</f>
        <v>0</v>
      </c>
      <c r="CV200" s="131">
        <f>Seniori!CV111</f>
        <v>0</v>
      </c>
      <c r="CW200" s="131" t="str">
        <f>Seniori!CW111</f>
        <v>x</v>
      </c>
      <c r="CX200" s="131" t="str">
        <f>Seniori!CX111</f>
        <v>x</v>
      </c>
      <c r="CY200" s="131">
        <f>Seniori!CY111</f>
        <v>0</v>
      </c>
      <c r="CZ200" s="131">
        <f>Seniori!CZ111</f>
        <v>0</v>
      </c>
      <c r="DA200" s="131">
        <f>Seniori!DA111</f>
        <v>0</v>
      </c>
      <c r="DB200" s="131">
        <f>Seniori!DB111</f>
        <v>0</v>
      </c>
      <c r="DC200" s="131">
        <f>Seniori!DC111</f>
        <v>0</v>
      </c>
      <c r="DD200" s="131">
        <f>Seniori!DD111</f>
        <v>0</v>
      </c>
      <c r="DE200" s="131">
        <f>Seniori!DE111</f>
        <v>0</v>
      </c>
      <c r="DF200" s="131">
        <f>Seniori!DF111</f>
        <v>0</v>
      </c>
      <c r="DG200" s="131">
        <f>Seniori!DG111</f>
        <v>0</v>
      </c>
      <c r="DH200" s="131">
        <f>Seniori!DH111</f>
        <v>0</v>
      </c>
      <c r="DI200" s="131">
        <f>Seniori!DI111</f>
        <v>0</v>
      </c>
      <c r="DJ200" s="131">
        <f>Seniori!DJ111</f>
        <v>0</v>
      </c>
      <c r="DK200" s="131">
        <f>Seniori!DK111</f>
        <v>0</v>
      </c>
      <c r="DL200" s="131">
        <f>Seniori!DL111</f>
        <v>0</v>
      </c>
      <c r="DM200" s="131">
        <f>Seniori!DM111</f>
        <v>0</v>
      </c>
      <c r="DN200" s="131">
        <f>Seniori!DN111</f>
        <v>0</v>
      </c>
      <c r="DO200" s="131">
        <f>Seniori!DO111</f>
        <v>0</v>
      </c>
      <c r="DP200" s="131">
        <f>Seniori!DP111</f>
        <v>0</v>
      </c>
      <c r="DQ200" s="131">
        <f>Seniori!DQ111</f>
        <v>0</v>
      </c>
      <c r="DR200" s="131">
        <f>Seniori!DR111</f>
        <v>0</v>
      </c>
      <c r="DS200" s="131">
        <f>Seniori!DS111</f>
        <v>0</v>
      </c>
      <c r="DT200" s="131">
        <f>Seniori!DT111</f>
        <v>0</v>
      </c>
      <c r="DU200" s="131">
        <f>Seniori!DU111</f>
        <v>0</v>
      </c>
      <c r="DV200" s="131">
        <f>Seniori!DV111</f>
        <v>0</v>
      </c>
      <c r="DW200" s="131">
        <f>Seniori!DW111</f>
        <v>0</v>
      </c>
      <c r="DX200" s="131">
        <f>Seniori!DX111</f>
        <v>0</v>
      </c>
      <c r="DY200" s="131">
        <f>Seniori!DY111</f>
        <v>0</v>
      </c>
      <c r="DZ200" s="131">
        <f>Seniori!DZ111</f>
        <v>0</v>
      </c>
      <c r="EA200" s="131">
        <f>Seniori!EA111</f>
        <v>0</v>
      </c>
      <c r="EB200" s="131">
        <f>Seniori!EB111</f>
        <v>0</v>
      </c>
      <c r="EC200" s="131">
        <f>Seniori!EC111</f>
        <v>0</v>
      </c>
      <c r="ED200" s="131">
        <f>Seniori!ED111</f>
        <v>0</v>
      </c>
      <c r="EE200" s="131">
        <f>Seniori!EE111</f>
        <v>0</v>
      </c>
      <c r="EF200" s="131">
        <f>Seniori!EF111</f>
        <v>0</v>
      </c>
      <c r="EG200" s="131">
        <f>Seniori!EG111</f>
        <v>0</v>
      </c>
      <c r="EH200" s="131">
        <f>Seniori!EH111</f>
        <v>0</v>
      </c>
      <c r="EI200" s="131">
        <f>Seniori!EI111</f>
        <v>0</v>
      </c>
      <c r="EJ200" s="131">
        <f>Seniori!EJ111</f>
        <v>0</v>
      </c>
      <c r="EK200" s="131">
        <f>Seniori!EK111</f>
        <v>0</v>
      </c>
      <c r="EL200" s="131">
        <f>Seniori!EL111</f>
        <v>0</v>
      </c>
      <c r="EM200" s="131">
        <f>Seniori!EM111</f>
        <v>0</v>
      </c>
      <c r="EN200" s="131">
        <f>Seniori!EN111</f>
        <v>0</v>
      </c>
      <c r="EO200" s="131">
        <f>Seniori!EO111</f>
        <v>0</v>
      </c>
      <c r="EP200" s="131">
        <f>Seniori!EP111</f>
        <v>0</v>
      </c>
      <c r="EQ200" s="131">
        <f>Seniori!EQ111</f>
        <v>0</v>
      </c>
      <c r="ER200" s="131">
        <f>Seniori!ER111</f>
        <v>0</v>
      </c>
      <c r="ES200" s="131">
        <f>Seniori!ES111</f>
        <v>0</v>
      </c>
      <c r="ET200" s="131">
        <f>Seniori!ET111</f>
        <v>0</v>
      </c>
      <c r="EU200" s="131">
        <f>Seniori!EU111</f>
        <v>0</v>
      </c>
      <c r="EV200" s="131">
        <f>Seniori!EV111</f>
        <v>0</v>
      </c>
      <c r="EW200" s="131">
        <f>Seniori!EW111</f>
        <v>0</v>
      </c>
      <c r="EX200" s="131">
        <f>Seniori!EX111</f>
        <v>0</v>
      </c>
      <c r="EY200" s="131">
        <f>Seniori!EY111</f>
        <v>0</v>
      </c>
      <c r="EZ200" s="131">
        <f>Seniori!EZ111</f>
        <v>0</v>
      </c>
      <c r="FA200" s="131">
        <f>Seniori!FA111</f>
        <v>0</v>
      </c>
      <c r="FB200" s="131">
        <f>Seniori!FB111</f>
        <v>0</v>
      </c>
      <c r="FC200" s="131">
        <f>Seniori!FC111</f>
        <v>0</v>
      </c>
      <c r="FD200" s="131">
        <f>Seniori!FD111</f>
        <v>0</v>
      </c>
      <c r="FE200" s="131">
        <f>Seniori!FE111</f>
        <v>0</v>
      </c>
      <c r="FF200" s="131">
        <f>Seniori!FF111</f>
        <v>0</v>
      </c>
      <c r="FG200" s="131">
        <f>Seniori!FG111</f>
        <v>0</v>
      </c>
      <c r="FH200" s="131">
        <f>Seniori!FH111</f>
        <v>0</v>
      </c>
      <c r="FI200" s="131">
        <f>Seniori!FI111</f>
        <v>0</v>
      </c>
      <c r="FJ200" s="131">
        <f>Seniori!FJ111</f>
        <v>0</v>
      </c>
      <c r="FK200" s="131">
        <f>Seniori!FK111</f>
        <v>0</v>
      </c>
      <c r="FL200" s="131">
        <f>Seniori!FL111</f>
        <v>0</v>
      </c>
      <c r="FM200" s="131">
        <f>Seniori!FM111</f>
        <v>0</v>
      </c>
      <c r="FN200" s="131">
        <f>Seniori!FN111</f>
        <v>0</v>
      </c>
      <c r="FO200" s="131">
        <f>Seniori!FO111</f>
        <v>0</v>
      </c>
      <c r="FP200" s="131">
        <f>Seniori!FP111</f>
        <v>0</v>
      </c>
      <c r="FQ200" s="131">
        <f>Seniori!FQ111</f>
        <v>0</v>
      </c>
      <c r="FR200" s="131">
        <f>Seniori!FR111</f>
        <v>0</v>
      </c>
      <c r="FS200" s="131">
        <f>Seniori!FS111</f>
        <v>0</v>
      </c>
      <c r="FT200" s="131">
        <f>Seniori!FT111</f>
        <v>0</v>
      </c>
      <c r="FU200" s="131">
        <f>Seniori!FU111</f>
        <v>0</v>
      </c>
      <c r="FV200" s="131">
        <f>Seniori!FV111</f>
        <v>0</v>
      </c>
      <c r="FW200" s="131">
        <f>Seniori!FW111</f>
        <v>0</v>
      </c>
      <c r="FX200" s="131">
        <f>Seniori!FX111</f>
        <v>0</v>
      </c>
      <c r="FY200" s="131">
        <f>Seniori!FY111</f>
        <v>0</v>
      </c>
      <c r="FZ200" s="131">
        <f>Seniori!FZ111</f>
        <v>0</v>
      </c>
      <c r="GA200" s="131">
        <f>Seniori!GA111</f>
        <v>0</v>
      </c>
      <c r="GB200" s="131">
        <f>Seniori!GB111</f>
        <v>0</v>
      </c>
      <c r="GC200" s="131">
        <f>Seniori!GC111</f>
        <v>0</v>
      </c>
      <c r="GD200" s="131">
        <f>Seniori!GD111</f>
        <v>0</v>
      </c>
      <c r="GE200" s="131">
        <f>Seniori!GE111</f>
        <v>0</v>
      </c>
      <c r="GF200" s="131">
        <f>Seniori!GF111</f>
        <v>0</v>
      </c>
      <c r="GG200" s="131">
        <f>Seniori!GG111</f>
        <v>0</v>
      </c>
      <c r="GH200" s="131">
        <f>Seniori!GH111</f>
        <v>0</v>
      </c>
      <c r="GI200" s="131">
        <f>Seniori!GI111</f>
        <v>0</v>
      </c>
      <c r="GJ200" s="131">
        <f>Seniori!GJ111</f>
        <v>0</v>
      </c>
      <c r="GK200" s="131">
        <f>Seniori!GK111</f>
        <v>0</v>
      </c>
      <c r="GL200" s="131">
        <f>Seniori!GL111</f>
        <v>0</v>
      </c>
      <c r="GM200" s="131">
        <f>Seniori!GM111</f>
        <v>0</v>
      </c>
      <c r="GN200" s="131">
        <f>Seniori!GN111</f>
        <v>0</v>
      </c>
      <c r="GO200" s="131">
        <f>Seniori!GO111</f>
        <v>0</v>
      </c>
      <c r="GP200" s="131">
        <f>Seniori!GP111</f>
        <v>0</v>
      </c>
      <c r="GQ200" s="131">
        <f>Seniori!GQ111</f>
        <v>0</v>
      </c>
      <c r="GR200" s="131">
        <f>Seniori!GR111</f>
        <v>0</v>
      </c>
      <c r="GS200" s="131">
        <f>Seniori!GS111</f>
        <v>0</v>
      </c>
      <c r="GT200" s="131">
        <f>Seniori!GT111</f>
        <v>0</v>
      </c>
      <c r="GU200" s="131">
        <f>Seniori!GU111</f>
        <v>0</v>
      </c>
      <c r="GV200" s="131">
        <f>Seniori!GV111</f>
        <v>0</v>
      </c>
      <c r="GW200" s="131">
        <f>Seniori!GW111</f>
        <v>0</v>
      </c>
      <c r="GX200" s="131">
        <f>Seniori!GX111</f>
        <v>0</v>
      </c>
      <c r="GY200" s="131">
        <f>Seniori!GY111</f>
        <v>0</v>
      </c>
      <c r="GZ200" s="131">
        <f>Seniori!GZ111</f>
        <v>0</v>
      </c>
      <c r="HA200" s="131">
        <f>Seniori!HA111</f>
        <v>0</v>
      </c>
      <c r="HB200" s="131">
        <f>Seniori!HB111</f>
        <v>0</v>
      </c>
      <c r="HC200" s="131">
        <f>Seniori!HC111</f>
        <v>0</v>
      </c>
      <c r="HD200" s="131">
        <f>Seniori!HD111</f>
        <v>0</v>
      </c>
      <c r="HE200" s="131">
        <f>Seniori!HE111</f>
        <v>0</v>
      </c>
      <c r="HF200" s="131">
        <f>Seniori!HF111</f>
        <v>0</v>
      </c>
      <c r="HG200" s="131">
        <f>Seniori!HG111</f>
        <v>0</v>
      </c>
      <c r="HH200" s="131">
        <f>Seniori!HH111</f>
        <v>0</v>
      </c>
      <c r="HI200" s="131">
        <f>Seniori!HI111</f>
        <v>0</v>
      </c>
      <c r="HJ200" s="131">
        <f>Seniori!HJ111</f>
        <v>0</v>
      </c>
      <c r="HK200" s="131">
        <f>Seniori!HK111</f>
        <v>0</v>
      </c>
      <c r="HL200" s="131">
        <f>Seniori!HL111</f>
        <v>0</v>
      </c>
      <c r="HM200" s="131">
        <f>Seniori!HM111</f>
        <v>0</v>
      </c>
      <c r="HN200" s="131">
        <f>Seniori!HN111</f>
        <v>0</v>
      </c>
      <c r="HO200" s="131">
        <f>Seniori!HO111</f>
        <v>0</v>
      </c>
      <c r="HP200" s="131">
        <f>Seniori!HP111</f>
        <v>0</v>
      </c>
      <c r="HQ200" s="131">
        <f>Seniori!HQ111</f>
        <v>0</v>
      </c>
      <c r="HR200" s="131">
        <f>Seniori!HR111</f>
        <v>0</v>
      </c>
      <c r="HS200" s="131">
        <f>Seniori!HS111</f>
        <v>0</v>
      </c>
      <c r="HT200" s="131">
        <f>Seniori!HT111</f>
        <v>0</v>
      </c>
      <c r="HU200" s="131">
        <f>Seniori!HU111</f>
        <v>0</v>
      </c>
      <c r="HV200" s="131">
        <f>Seniori!HV111</f>
        <v>0</v>
      </c>
      <c r="HW200" s="131">
        <f>Seniori!HW111</f>
        <v>0</v>
      </c>
      <c r="HX200" s="131">
        <f>Seniori!HX111</f>
        <v>0</v>
      </c>
      <c r="HY200" s="131">
        <f>Seniori!HY111</f>
        <v>0</v>
      </c>
      <c r="HZ200" s="131">
        <f>Seniori!HZ111</f>
        <v>0</v>
      </c>
      <c r="IA200" s="131">
        <f>Seniori!IA111</f>
        <v>0</v>
      </c>
      <c r="IB200" s="131">
        <f>Seniori!IB111</f>
        <v>0</v>
      </c>
      <c r="IC200" s="131">
        <f>Seniori!IC111</f>
        <v>0</v>
      </c>
      <c r="ID200" s="131">
        <f>Seniori!ID111</f>
        <v>0</v>
      </c>
      <c r="IE200" s="131">
        <f>Seniori!IE111</f>
        <v>0</v>
      </c>
      <c r="IF200" s="131">
        <f>Seniori!IF111</f>
        <v>0</v>
      </c>
      <c r="IG200" s="131">
        <f>Seniori!IG111</f>
        <v>0</v>
      </c>
      <c r="IH200" s="131">
        <f>Seniori!IH111</f>
        <v>0</v>
      </c>
      <c r="II200" s="131">
        <f>Seniori!II111</f>
        <v>0</v>
      </c>
      <c r="IJ200" s="131">
        <f>Seniori!IJ111</f>
        <v>0</v>
      </c>
      <c r="IK200" s="131">
        <f>Seniori!IK111</f>
        <v>0</v>
      </c>
      <c r="IL200" s="131">
        <f>Seniori!IL111</f>
        <v>0</v>
      </c>
      <c r="IM200" s="131">
        <f>Seniori!IM111</f>
        <v>0</v>
      </c>
      <c r="IN200" s="131">
        <f>Seniori!IN111</f>
        <v>0</v>
      </c>
      <c r="IO200" s="131">
        <f>Seniori!IO111</f>
        <v>0</v>
      </c>
      <c r="IP200" s="131">
        <f>Seniori!IP111</f>
        <v>0</v>
      </c>
      <c r="IQ200" s="131">
        <f>Seniori!IQ111</f>
        <v>0</v>
      </c>
      <c r="IR200" s="131">
        <f>Seniori!IR111</f>
        <v>0</v>
      </c>
      <c r="IS200" s="131">
        <f>Seniori!IS111</f>
        <v>0</v>
      </c>
      <c r="IT200" s="131">
        <f>Seniori!IT111</f>
        <v>0</v>
      </c>
      <c r="IU200" s="131">
        <f>Seniori!IU111</f>
        <v>0</v>
      </c>
      <c r="IV200" s="131">
        <f>Seniori!IV111</f>
        <v>0</v>
      </c>
      <c r="IW200" s="131">
        <f>Seniori!IW111</f>
        <v>0</v>
      </c>
      <c r="IX200" s="131">
        <f>Seniori!IX111</f>
        <v>0</v>
      </c>
      <c r="IY200" s="131">
        <f>Seniori!IY111</f>
        <v>0</v>
      </c>
      <c r="IZ200" s="131">
        <f>Seniori!IZ111</f>
        <v>0</v>
      </c>
      <c r="JA200" s="131">
        <f>Seniori!JA111</f>
        <v>0</v>
      </c>
      <c r="JB200" s="131">
        <f>Seniori!JB111</f>
        <v>0</v>
      </c>
      <c r="JC200" s="131">
        <f>Seniori!JC111</f>
        <v>0</v>
      </c>
      <c r="JD200" s="131">
        <f>Seniori!JD111</f>
        <v>0</v>
      </c>
      <c r="JE200" s="131">
        <f>Seniori!JE111</f>
        <v>0</v>
      </c>
      <c r="JF200" s="131">
        <f>Seniori!JF111</f>
        <v>0</v>
      </c>
      <c r="JG200" s="131">
        <f>Seniori!JG111</f>
        <v>0</v>
      </c>
      <c r="JH200" s="131">
        <f>Seniori!JH111</f>
        <v>0</v>
      </c>
      <c r="JI200" s="131">
        <f>Seniori!JI111</f>
        <v>0</v>
      </c>
      <c r="JJ200" s="131">
        <f>Seniori!JJ111</f>
        <v>0</v>
      </c>
      <c r="JK200" s="131">
        <f>Seniori!JK111</f>
        <v>0</v>
      </c>
      <c r="JL200" s="131">
        <f>Seniori!JL111</f>
        <v>0</v>
      </c>
      <c r="JM200" s="131">
        <f>Seniori!JM111</f>
        <v>0</v>
      </c>
      <c r="JN200" s="131">
        <f>Seniori!JN111</f>
        <v>0</v>
      </c>
      <c r="JO200" s="131">
        <f>Seniori!JO111</f>
        <v>0</v>
      </c>
      <c r="JP200" s="131">
        <f>Seniori!JP111</f>
        <v>0</v>
      </c>
      <c r="JQ200" s="131">
        <f>Seniori!JQ111</f>
        <v>0</v>
      </c>
      <c r="JR200" s="131">
        <f>Seniori!JR111</f>
        <v>0</v>
      </c>
      <c r="JS200" s="131">
        <f>Seniori!JS111</f>
        <v>0</v>
      </c>
      <c r="JT200" s="131">
        <f>Seniori!JT111</f>
        <v>0</v>
      </c>
      <c r="JU200" s="131">
        <f>Seniori!JU111</f>
        <v>0</v>
      </c>
      <c r="JV200" s="131">
        <f>Seniori!JV111</f>
        <v>0</v>
      </c>
      <c r="JW200" s="131">
        <f>Seniori!JW111</f>
        <v>0</v>
      </c>
      <c r="JX200" s="131">
        <f>Seniori!JX111</f>
        <v>0</v>
      </c>
      <c r="JY200" s="131">
        <f>Seniori!JY111</f>
        <v>0</v>
      </c>
      <c r="JZ200" s="131">
        <f>Seniori!JZ111</f>
        <v>0</v>
      </c>
      <c r="KA200" s="131">
        <f>Seniori!KA111</f>
        <v>0</v>
      </c>
      <c r="KB200" s="131">
        <f>Seniori!KB111</f>
        <v>0</v>
      </c>
      <c r="KC200" s="131">
        <f>Seniori!KC111</f>
        <v>0</v>
      </c>
      <c r="KD200" s="131">
        <f>Seniori!KD111</f>
        <v>0</v>
      </c>
      <c r="KE200" s="131">
        <f>Seniori!KE111</f>
        <v>0</v>
      </c>
      <c r="KF200" s="131">
        <f>Seniori!KF111</f>
        <v>0</v>
      </c>
      <c r="KG200" s="131">
        <f>Seniori!KG111</f>
        <v>0</v>
      </c>
      <c r="KH200" s="131">
        <f>Seniori!KH111</f>
        <v>0</v>
      </c>
      <c r="KI200" s="131">
        <f>Seniori!KI111</f>
        <v>0</v>
      </c>
      <c r="KJ200" s="131">
        <f>Seniori!KJ111</f>
        <v>0</v>
      </c>
      <c r="KK200" s="131">
        <f>Seniori!KK111</f>
        <v>0</v>
      </c>
      <c r="KL200" s="131">
        <f>Seniori!KL111</f>
        <v>0</v>
      </c>
      <c r="KM200" s="131">
        <f>Seniori!KM111</f>
        <v>0</v>
      </c>
      <c r="KN200" s="131">
        <f>Seniori!KN111</f>
        <v>0</v>
      </c>
      <c r="KO200" s="131">
        <f>Seniori!KO111</f>
        <v>0</v>
      </c>
      <c r="KP200" s="131">
        <f>Seniori!KP111</f>
        <v>0</v>
      </c>
      <c r="KQ200" s="131">
        <f>Seniori!KQ111</f>
        <v>0</v>
      </c>
      <c r="KR200" s="131">
        <f>Seniori!KR111</f>
        <v>0</v>
      </c>
      <c r="KS200" s="131">
        <f>Seniori!KS111</f>
        <v>0</v>
      </c>
      <c r="KT200" s="131">
        <f>Seniori!KT111</f>
        <v>0</v>
      </c>
      <c r="KU200" s="131">
        <f>Seniori!KU111</f>
        <v>0</v>
      </c>
      <c r="KV200" s="131">
        <f>Seniori!KV111</f>
        <v>0</v>
      </c>
      <c r="KW200" s="131">
        <f>Seniori!KW111</f>
        <v>0</v>
      </c>
      <c r="KX200" s="131">
        <f>Seniori!KX111</f>
        <v>0</v>
      </c>
      <c r="KY200" s="131">
        <f>Seniori!KY111</f>
        <v>0</v>
      </c>
      <c r="KZ200" s="131">
        <f>Seniori!KZ111</f>
        <v>0</v>
      </c>
      <c r="LA200" s="131">
        <f>Seniori!LA111</f>
        <v>0</v>
      </c>
      <c r="LB200" s="131">
        <f>Seniori!LB111</f>
        <v>0</v>
      </c>
      <c r="LC200" s="131">
        <f>Seniori!LC111</f>
        <v>0</v>
      </c>
      <c r="LD200" s="131">
        <f>Seniori!LD111</f>
        <v>0</v>
      </c>
      <c r="LE200" s="131">
        <f>Seniori!LE111</f>
        <v>0</v>
      </c>
      <c r="LF200" s="131">
        <f>Seniori!LF111</f>
        <v>0</v>
      </c>
      <c r="LG200" s="131">
        <f>Seniori!LG111</f>
        <v>0</v>
      </c>
      <c r="LH200" s="131">
        <f>Seniori!LH111</f>
        <v>0</v>
      </c>
      <c r="LI200" s="131">
        <f>Seniori!LI111</f>
        <v>0</v>
      </c>
      <c r="LJ200" s="131">
        <f>Seniori!LJ111</f>
        <v>0</v>
      </c>
      <c r="LK200" s="131">
        <f>Seniori!LK111</f>
        <v>0</v>
      </c>
      <c r="LL200" s="131">
        <f>Seniori!LL111</f>
        <v>0</v>
      </c>
      <c r="LM200" s="131">
        <f>Seniori!LM111</f>
        <v>0</v>
      </c>
      <c r="LN200" s="131">
        <f>Seniori!LN111</f>
        <v>0</v>
      </c>
      <c r="LO200" s="131">
        <f>Seniori!LO111</f>
        <v>0</v>
      </c>
      <c r="LP200" s="131">
        <f>Seniori!LP111</f>
        <v>0</v>
      </c>
      <c r="LQ200" s="131">
        <f>Seniori!LQ111</f>
        <v>0</v>
      </c>
      <c r="LR200" s="131">
        <f>Seniori!LR111</f>
        <v>0</v>
      </c>
      <c r="LS200" s="131">
        <f>Seniori!LS111</f>
        <v>0</v>
      </c>
      <c r="LT200" s="131">
        <f>Seniori!LT111</f>
        <v>0</v>
      </c>
      <c r="LU200" s="131">
        <f>Seniori!LU111</f>
        <v>0</v>
      </c>
      <c r="LV200" s="131">
        <f>Seniori!LV111</f>
        <v>0</v>
      </c>
      <c r="LW200" s="131">
        <f>Seniori!LW111</f>
        <v>0</v>
      </c>
      <c r="LX200" s="131">
        <f>Seniori!LX111</f>
        <v>0</v>
      </c>
      <c r="LY200" s="131">
        <f>Seniori!LY111</f>
        <v>0</v>
      </c>
      <c r="LZ200" s="131">
        <f>Seniori!LZ111</f>
        <v>0</v>
      </c>
      <c r="MA200" s="131">
        <f>Seniori!MA111</f>
        <v>0</v>
      </c>
      <c r="MB200" s="131">
        <f>Seniori!MB111</f>
        <v>0</v>
      </c>
      <c r="MC200" s="131">
        <f>Seniori!MC111</f>
        <v>0</v>
      </c>
      <c r="MD200" s="131">
        <f>Seniori!MD111</f>
        <v>0</v>
      </c>
      <c r="ME200" s="131">
        <f>Seniori!ME111</f>
        <v>0</v>
      </c>
    </row>
    <row r="201" spans="1:343" s="1" customFormat="1" ht="18.600000000000001" customHeight="1" x14ac:dyDescent="0.2">
      <c r="A201" s="12">
        <v>142</v>
      </c>
      <c r="B201" s="11" t="s">
        <v>412</v>
      </c>
      <c r="C201" s="9">
        <v>8445</v>
      </c>
      <c r="E201" s="4" t="s">
        <v>411</v>
      </c>
      <c r="F201" s="9">
        <v>80</v>
      </c>
      <c r="G201" s="9" t="s">
        <v>222</v>
      </c>
      <c r="H201" s="4" t="s">
        <v>413</v>
      </c>
      <c r="I201" s="1">
        <f t="shared" si="14"/>
        <v>0</v>
      </c>
      <c r="J201" s="12">
        <f>Tabuľka3[[#This Row],[Stĺpec9]]</f>
        <v>0</v>
      </c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</row>
    <row r="202" spans="1:343" s="1" customFormat="1" ht="18" customHeight="1" x14ac:dyDescent="0.2">
      <c r="A202" s="12">
        <v>142</v>
      </c>
      <c r="B202" s="11" t="s">
        <v>210</v>
      </c>
      <c r="C202" s="1">
        <v>8165</v>
      </c>
      <c r="E202" s="4" t="s">
        <v>209</v>
      </c>
      <c r="F202" s="1">
        <v>8827</v>
      </c>
      <c r="G202" s="9" t="s">
        <v>225</v>
      </c>
      <c r="H202" s="4" t="s">
        <v>95</v>
      </c>
      <c r="I202" s="1">
        <f t="shared" si="14"/>
        <v>0</v>
      </c>
      <c r="J202" s="12">
        <f>Tabuľka3[[#This Row],[Stĺpec9]]</f>
        <v>0</v>
      </c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6" t="s">
        <v>241</v>
      </c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19"/>
      <c r="KD202" s="119"/>
      <c r="KE202" s="119"/>
      <c r="KF202" s="119"/>
      <c r="KG202" s="119"/>
      <c r="KH202" s="119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</row>
    <row r="203" spans="1:343" s="1" customFormat="1" ht="18" customHeight="1" x14ac:dyDescent="0.2">
      <c r="A203" s="12">
        <v>142</v>
      </c>
      <c r="B203" s="11" t="s">
        <v>237</v>
      </c>
      <c r="C203" s="1">
        <v>10063</v>
      </c>
      <c r="E203" s="4" t="s">
        <v>236</v>
      </c>
      <c r="F203" s="1">
        <v>8540</v>
      </c>
      <c r="G203" s="9" t="s">
        <v>220</v>
      </c>
      <c r="H203" s="4" t="s">
        <v>138</v>
      </c>
      <c r="I203" s="1">
        <f t="shared" si="14"/>
        <v>0</v>
      </c>
      <c r="J203" s="12">
        <f>Tabuľka3[[#This Row],[Stĺpec9]]</f>
        <v>0</v>
      </c>
      <c r="K203" s="131">
        <f>Juniori!K55</f>
        <v>0</v>
      </c>
      <c r="L203" s="131">
        <f>Juniori!L55</f>
        <v>0</v>
      </c>
      <c r="M203" s="131">
        <f>Juniori!M55</f>
        <v>0</v>
      </c>
      <c r="N203" s="131">
        <f>Juniori!N55</f>
        <v>0</v>
      </c>
      <c r="O203" s="131">
        <f>Juniori!O55</f>
        <v>0</v>
      </c>
      <c r="P203" s="131">
        <f>Juniori!P55</f>
        <v>0</v>
      </c>
      <c r="Q203" s="131">
        <f>Juniori!Q55</f>
        <v>0</v>
      </c>
      <c r="R203" s="131">
        <f>Juniori!R55</f>
        <v>0</v>
      </c>
      <c r="S203" s="131">
        <f>Juniori!S55</f>
        <v>0</v>
      </c>
      <c r="T203" s="131">
        <f>Juniori!T55</f>
        <v>0</v>
      </c>
      <c r="U203" s="131">
        <f>Juniori!U55</f>
        <v>0</v>
      </c>
      <c r="V203" s="131">
        <f>Juniori!V55</f>
        <v>0</v>
      </c>
      <c r="W203" s="131">
        <f>Juniori!W55</f>
        <v>0</v>
      </c>
      <c r="X203" s="131">
        <f>Juniori!X55</f>
        <v>0</v>
      </c>
      <c r="Y203" s="131">
        <f>Juniori!Y55</f>
        <v>0</v>
      </c>
      <c r="Z203" s="131">
        <f>Juniori!Z55</f>
        <v>0</v>
      </c>
      <c r="AA203" s="131">
        <f>Juniori!AA55</f>
        <v>0</v>
      </c>
      <c r="AB203" s="131">
        <f>Juniori!AB55</f>
        <v>0</v>
      </c>
      <c r="AC203" s="131">
        <f>Juniori!AC55</f>
        <v>0</v>
      </c>
      <c r="AD203" s="131">
        <f>Juniori!AD55</f>
        <v>0</v>
      </c>
      <c r="AE203" s="131">
        <f>Juniori!AE55</f>
        <v>0</v>
      </c>
      <c r="AF203" s="131">
        <f>Juniori!AF55</f>
        <v>0</v>
      </c>
      <c r="AG203" s="131">
        <f>Juniori!AG55</f>
        <v>0</v>
      </c>
      <c r="AH203" s="131">
        <f>Juniori!AH55</f>
        <v>0</v>
      </c>
      <c r="AI203" s="131">
        <f>Juniori!AI55</f>
        <v>0</v>
      </c>
      <c r="AJ203" s="131">
        <f>Juniori!AJ55</f>
        <v>0</v>
      </c>
      <c r="AK203" s="131">
        <f>Juniori!AK55</f>
        <v>0</v>
      </c>
      <c r="AL203" s="131">
        <f>Juniori!AL55</f>
        <v>0</v>
      </c>
      <c r="AM203" s="131">
        <f>Juniori!AM55</f>
        <v>0</v>
      </c>
      <c r="AN203" s="131">
        <f>Juniori!AN55</f>
        <v>0</v>
      </c>
      <c r="AO203" s="131">
        <f>Juniori!AO55</f>
        <v>0</v>
      </c>
      <c r="AP203" s="131">
        <f>Juniori!AP55</f>
        <v>0</v>
      </c>
      <c r="AQ203" s="131">
        <f>Juniori!AQ55</f>
        <v>0</v>
      </c>
      <c r="AR203" s="131">
        <f>Juniori!AR55</f>
        <v>0</v>
      </c>
      <c r="AS203" s="131">
        <f>Juniori!AS55</f>
        <v>0</v>
      </c>
      <c r="AT203" s="131">
        <f>Juniori!AT55</f>
        <v>0</v>
      </c>
      <c r="AU203" s="131">
        <f>Juniori!AU55</f>
        <v>0</v>
      </c>
      <c r="AV203" s="131">
        <f>Juniori!AV55</f>
        <v>0</v>
      </c>
      <c r="AW203" s="131">
        <f>Juniori!AW55</f>
        <v>0</v>
      </c>
      <c r="AX203" s="131">
        <f>Juniori!AX55</f>
        <v>0</v>
      </c>
      <c r="AY203" s="131">
        <f>Juniori!AY55</f>
        <v>0</v>
      </c>
      <c r="AZ203" s="131">
        <f>Juniori!AZ55</f>
        <v>0</v>
      </c>
      <c r="BA203" s="131">
        <f>Juniori!BA55</f>
        <v>0</v>
      </c>
      <c r="BB203" s="131">
        <f>Juniori!BB55</f>
        <v>0</v>
      </c>
      <c r="BC203" s="131">
        <f>Juniori!BC55</f>
        <v>0</v>
      </c>
      <c r="BD203" s="131">
        <f>Juniori!BD55</f>
        <v>0</v>
      </c>
      <c r="BE203" s="131">
        <f>Juniori!BE55</f>
        <v>0</v>
      </c>
      <c r="BF203" s="131">
        <f>Juniori!BF55</f>
        <v>0</v>
      </c>
      <c r="BG203" s="131">
        <f>Juniori!BG55</f>
        <v>0</v>
      </c>
      <c r="BH203" s="131">
        <f>Juniori!BH55</f>
        <v>0</v>
      </c>
      <c r="BI203" s="131">
        <f>Juniori!BI55</f>
        <v>0</v>
      </c>
      <c r="BJ203" s="131">
        <f>Juniori!BJ55</f>
        <v>0</v>
      </c>
      <c r="BK203" s="131">
        <f>Juniori!BK55</f>
        <v>0</v>
      </c>
      <c r="BL203" s="131">
        <f>Juniori!BL55</f>
        <v>0</v>
      </c>
      <c r="BM203" s="131">
        <f>Juniori!BM55</f>
        <v>0</v>
      </c>
      <c r="BN203" s="131">
        <f>Juniori!BN55</f>
        <v>0</v>
      </c>
      <c r="BO203" s="131">
        <f>Juniori!BO55</f>
        <v>0</v>
      </c>
      <c r="BP203" s="131">
        <f>Juniori!BP55</f>
        <v>0</v>
      </c>
      <c r="BQ203" s="131">
        <f>Juniori!BQ55</f>
        <v>0</v>
      </c>
      <c r="BR203" s="131">
        <f>Juniori!BR55</f>
        <v>0</v>
      </c>
      <c r="BS203" s="131">
        <f>Juniori!BS55</f>
        <v>0</v>
      </c>
      <c r="BT203" s="131">
        <f>Juniori!BT55</f>
        <v>0</v>
      </c>
      <c r="BU203" s="131">
        <f>Juniori!BU55</f>
        <v>0</v>
      </c>
      <c r="BV203" s="131">
        <f>Juniori!BV55</f>
        <v>0</v>
      </c>
      <c r="BW203" s="131">
        <f>Juniori!BW55</f>
        <v>0</v>
      </c>
      <c r="BX203" s="131">
        <f>Juniori!BX55</f>
        <v>0</v>
      </c>
      <c r="BY203" s="131">
        <f>Juniori!BY55</f>
        <v>0</v>
      </c>
      <c r="BZ203" s="131">
        <f>Juniori!BZ55</f>
        <v>0</v>
      </c>
      <c r="CA203" s="131">
        <f>Juniori!CA55</f>
        <v>0</v>
      </c>
      <c r="CB203" s="131">
        <f>Juniori!CB55</f>
        <v>0</v>
      </c>
      <c r="CC203" s="131">
        <f>Juniori!CC55</f>
        <v>0</v>
      </c>
      <c r="CD203" s="131">
        <f>Juniori!CD55</f>
        <v>0</v>
      </c>
      <c r="CE203" s="131">
        <f>Juniori!CE55</f>
        <v>0</v>
      </c>
      <c r="CF203" s="131">
        <f>Juniori!CF55</f>
        <v>0</v>
      </c>
      <c r="CG203" s="131">
        <f>Juniori!CG55</f>
        <v>0</v>
      </c>
      <c r="CH203" s="131">
        <f>Juniori!CH55</f>
        <v>0</v>
      </c>
      <c r="CI203" s="131">
        <f>Juniori!CI55</f>
        <v>0</v>
      </c>
      <c r="CJ203" s="131">
        <f>Juniori!CJ55</f>
        <v>0</v>
      </c>
      <c r="CK203" s="131">
        <f>Juniori!CK55</f>
        <v>0</v>
      </c>
      <c r="CL203" s="131" t="str">
        <f>Juniori!CL55</f>
        <v>x</v>
      </c>
      <c r="CM203" s="131">
        <f>Juniori!CM55</f>
        <v>0</v>
      </c>
      <c r="CN203" s="131">
        <f>Juniori!CN55</f>
        <v>0</v>
      </c>
      <c r="CO203" s="131">
        <f>Juniori!CO55</f>
        <v>0</v>
      </c>
      <c r="CP203" s="131">
        <f>Juniori!CP55</f>
        <v>0</v>
      </c>
      <c r="CQ203" s="131">
        <f>Juniori!CQ55</f>
        <v>0</v>
      </c>
      <c r="CR203" s="131">
        <f>Juniori!CR55</f>
        <v>0</v>
      </c>
      <c r="CS203" s="131">
        <f>Juniori!CS55</f>
        <v>0</v>
      </c>
      <c r="CT203" s="131">
        <f>Juniori!CT55</f>
        <v>0</v>
      </c>
      <c r="CU203" s="131">
        <f>Juniori!CU55</f>
        <v>0</v>
      </c>
      <c r="CV203" s="131">
        <f>Juniori!CV55</f>
        <v>0</v>
      </c>
      <c r="CW203" s="131">
        <f>Juniori!CW55</f>
        <v>0</v>
      </c>
      <c r="CX203" s="131">
        <f>Juniori!CX55</f>
        <v>0</v>
      </c>
      <c r="CY203" s="131">
        <f>Juniori!CY55</f>
        <v>0</v>
      </c>
      <c r="CZ203" s="131">
        <f>Juniori!CZ55</f>
        <v>0</v>
      </c>
      <c r="DA203" s="131">
        <f>Juniori!DA55</f>
        <v>0</v>
      </c>
      <c r="DB203" s="131">
        <f>Juniori!DB55</f>
        <v>0</v>
      </c>
      <c r="DC203" s="131">
        <f>Juniori!DC55</f>
        <v>0</v>
      </c>
      <c r="DD203" s="131">
        <f>Juniori!DD55</f>
        <v>0</v>
      </c>
      <c r="DE203" s="131">
        <f>Juniori!DE55</f>
        <v>0</v>
      </c>
      <c r="DF203" s="131">
        <f>Juniori!DF55</f>
        <v>0</v>
      </c>
      <c r="DG203" s="131">
        <f>Juniori!DG55</f>
        <v>0</v>
      </c>
      <c r="DH203" s="131">
        <f>Juniori!DH55</f>
        <v>0</v>
      </c>
      <c r="DI203" s="131">
        <f>Juniori!DI55</f>
        <v>0</v>
      </c>
      <c r="DJ203" s="131">
        <f>Juniori!DJ55</f>
        <v>0</v>
      </c>
      <c r="DK203" s="131">
        <f>Juniori!DK55</f>
        <v>0</v>
      </c>
      <c r="DL203" s="131">
        <f>Juniori!DL55</f>
        <v>0</v>
      </c>
      <c r="DM203" s="131">
        <f>Juniori!DM55</f>
        <v>0</v>
      </c>
      <c r="DN203" s="131">
        <f>Juniori!DN55</f>
        <v>0</v>
      </c>
      <c r="DO203" s="131">
        <f>Juniori!DO55</f>
        <v>0</v>
      </c>
      <c r="DP203" s="131">
        <f>Juniori!DP55</f>
        <v>0</v>
      </c>
      <c r="DQ203" s="131">
        <f>Juniori!DQ55</f>
        <v>0</v>
      </c>
      <c r="DR203" s="131">
        <f>Juniori!DR55</f>
        <v>0</v>
      </c>
      <c r="DS203" s="131">
        <f>Juniori!DS55</f>
        <v>0</v>
      </c>
      <c r="DT203" s="131">
        <f>Juniori!DT55</f>
        <v>0</v>
      </c>
      <c r="DU203" s="131">
        <f>Juniori!DU55</f>
        <v>0</v>
      </c>
      <c r="DV203" s="131">
        <f>Juniori!DV55</f>
        <v>0</v>
      </c>
      <c r="DW203" s="131">
        <f>Juniori!DW55</f>
        <v>0</v>
      </c>
      <c r="DX203" s="131">
        <f>Juniori!DX55</f>
        <v>0</v>
      </c>
      <c r="DY203" s="131">
        <f>Juniori!DY55</f>
        <v>0</v>
      </c>
      <c r="DZ203" s="131">
        <f>Juniori!DZ55</f>
        <v>0</v>
      </c>
      <c r="EA203" s="131">
        <f>Juniori!EA55</f>
        <v>0</v>
      </c>
      <c r="EB203" s="131">
        <f>Juniori!EB55</f>
        <v>0</v>
      </c>
      <c r="EC203" s="131">
        <f>Juniori!EC55</f>
        <v>0</v>
      </c>
      <c r="ED203" s="131">
        <f>Juniori!ED55</f>
        <v>0</v>
      </c>
      <c r="EE203" s="131">
        <f>Juniori!EE55</f>
        <v>0</v>
      </c>
      <c r="EF203" s="131">
        <f>Juniori!EF55</f>
        <v>0</v>
      </c>
      <c r="EG203" s="131">
        <f>Juniori!EG55</f>
        <v>0</v>
      </c>
      <c r="EH203" s="131">
        <f>Juniori!EH55</f>
        <v>0</v>
      </c>
      <c r="EI203" s="131">
        <f>Juniori!EI55</f>
        <v>0</v>
      </c>
      <c r="EJ203" s="131">
        <f>Juniori!EJ55</f>
        <v>0</v>
      </c>
      <c r="EK203" s="131">
        <f>Juniori!EK55</f>
        <v>0</v>
      </c>
      <c r="EL203" s="131">
        <f>Juniori!EL55</f>
        <v>0</v>
      </c>
      <c r="EM203" s="131">
        <f>Juniori!EM55</f>
        <v>0</v>
      </c>
      <c r="EN203" s="131">
        <f>Juniori!EN55</f>
        <v>0</v>
      </c>
      <c r="EO203" s="131">
        <f>Juniori!EO55</f>
        <v>0</v>
      </c>
      <c r="EP203" s="131">
        <f>Juniori!EP55</f>
        <v>0</v>
      </c>
      <c r="EQ203" s="131">
        <f>Juniori!EQ55</f>
        <v>0</v>
      </c>
      <c r="ER203" s="131">
        <f>Juniori!ER55</f>
        <v>0</v>
      </c>
      <c r="ES203" s="131">
        <f>Juniori!ES55</f>
        <v>0</v>
      </c>
      <c r="ET203" s="131">
        <f>Juniori!ET55</f>
        <v>0</v>
      </c>
      <c r="EU203" s="131">
        <f>Juniori!EU55</f>
        <v>0</v>
      </c>
      <c r="EV203" s="131">
        <f>Juniori!EV55</f>
        <v>0</v>
      </c>
      <c r="EW203" s="131">
        <f>Juniori!EW55</f>
        <v>0</v>
      </c>
      <c r="EX203" s="131">
        <f>Juniori!EX55</f>
        <v>0</v>
      </c>
      <c r="EY203" s="131">
        <f>Juniori!EY55</f>
        <v>0</v>
      </c>
      <c r="EZ203" s="131">
        <f>Juniori!EZ55</f>
        <v>0</v>
      </c>
      <c r="FA203" s="131">
        <f>Juniori!FA55</f>
        <v>0</v>
      </c>
      <c r="FB203" s="131">
        <f>Juniori!FB55</f>
        <v>0</v>
      </c>
      <c r="FC203" s="131">
        <f>Juniori!FC55</f>
        <v>0</v>
      </c>
      <c r="FD203" s="131">
        <f>Juniori!FD55</f>
        <v>0</v>
      </c>
      <c r="FE203" s="131">
        <f>Juniori!FE55</f>
        <v>0</v>
      </c>
      <c r="FF203" s="131">
        <f>Juniori!FF55</f>
        <v>0</v>
      </c>
      <c r="FG203" s="131">
        <f>Juniori!FG55</f>
        <v>0</v>
      </c>
      <c r="FH203" s="131">
        <f>Juniori!FH55</f>
        <v>0</v>
      </c>
      <c r="FI203" s="131">
        <f>Juniori!FI55</f>
        <v>0</v>
      </c>
      <c r="FJ203" s="131">
        <f>Juniori!FJ55</f>
        <v>0</v>
      </c>
      <c r="FK203" s="131">
        <f>Juniori!FK55</f>
        <v>0</v>
      </c>
      <c r="FL203" s="131">
        <f>Juniori!FL55</f>
        <v>0</v>
      </c>
      <c r="FM203" s="131">
        <f>Juniori!FM55</f>
        <v>0</v>
      </c>
      <c r="FN203" s="131">
        <f>Juniori!FN55</f>
        <v>0</v>
      </c>
      <c r="FO203" s="131">
        <f>Juniori!FO55</f>
        <v>0</v>
      </c>
      <c r="FP203" s="131">
        <f>Juniori!FP55</f>
        <v>0</v>
      </c>
      <c r="FQ203" s="131">
        <f>Juniori!FQ55</f>
        <v>0</v>
      </c>
      <c r="FR203" s="131">
        <f>Juniori!FR55</f>
        <v>0</v>
      </c>
      <c r="FS203" s="131">
        <f>Juniori!FS55</f>
        <v>0</v>
      </c>
      <c r="FT203" s="131">
        <f>Juniori!FT55</f>
        <v>0</v>
      </c>
      <c r="FU203" s="131">
        <f>Juniori!FU55</f>
        <v>0</v>
      </c>
      <c r="FV203" s="131">
        <f>Juniori!FV55</f>
        <v>0</v>
      </c>
      <c r="FW203" s="131">
        <f>Juniori!FW55</f>
        <v>0</v>
      </c>
      <c r="FX203" s="131">
        <f>Juniori!FX55</f>
        <v>0</v>
      </c>
      <c r="FY203" s="131">
        <f>Juniori!FY55</f>
        <v>0</v>
      </c>
      <c r="FZ203" s="131">
        <f>Juniori!FZ55</f>
        <v>0</v>
      </c>
      <c r="GA203" s="131">
        <f>Juniori!GA55</f>
        <v>0</v>
      </c>
      <c r="GB203" s="131">
        <f>Juniori!GB55</f>
        <v>0</v>
      </c>
      <c r="GC203" s="131">
        <f>Juniori!GC55</f>
        <v>0</v>
      </c>
      <c r="GD203" s="131">
        <f>Juniori!GD55</f>
        <v>0</v>
      </c>
      <c r="GE203" s="131">
        <f>Juniori!GE55</f>
        <v>0</v>
      </c>
      <c r="GF203" s="131">
        <f>Juniori!GF55</f>
        <v>0</v>
      </c>
      <c r="GG203" s="131">
        <f>Juniori!GG55</f>
        <v>0</v>
      </c>
      <c r="GH203" s="131">
        <f>Juniori!GH55</f>
        <v>0</v>
      </c>
      <c r="GI203" s="131">
        <f>Juniori!GI55</f>
        <v>0</v>
      </c>
      <c r="GJ203" s="131">
        <f>Juniori!GJ55</f>
        <v>0</v>
      </c>
      <c r="GK203" s="131">
        <f>Juniori!GK55</f>
        <v>0</v>
      </c>
      <c r="GL203" s="131">
        <f>Juniori!GL55</f>
        <v>0</v>
      </c>
      <c r="GM203" s="131">
        <f>Juniori!GM55</f>
        <v>0</v>
      </c>
      <c r="GN203" s="131">
        <f>Juniori!GN55</f>
        <v>0</v>
      </c>
      <c r="GO203" s="131">
        <f>Juniori!GO55</f>
        <v>0</v>
      </c>
      <c r="GP203" s="131">
        <f>Juniori!GP55</f>
        <v>0</v>
      </c>
      <c r="GQ203" s="131">
        <f>Juniori!GQ55</f>
        <v>0</v>
      </c>
      <c r="GR203" s="131">
        <f>Juniori!GR55</f>
        <v>0</v>
      </c>
      <c r="GS203" s="131">
        <f>Juniori!GS55</f>
        <v>0</v>
      </c>
      <c r="GT203" s="131">
        <f>Juniori!GT55</f>
        <v>0</v>
      </c>
      <c r="GU203" s="131">
        <f>Juniori!GU55</f>
        <v>0</v>
      </c>
      <c r="GV203" s="131">
        <f>Juniori!GV55</f>
        <v>0</v>
      </c>
      <c r="GW203" s="131">
        <f>Juniori!GW55</f>
        <v>0</v>
      </c>
      <c r="GX203" s="131">
        <f>Juniori!GX55</f>
        <v>0</v>
      </c>
      <c r="GY203" s="131">
        <f>Juniori!GY55</f>
        <v>0</v>
      </c>
      <c r="GZ203" s="131">
        <f>Juniori!GZ55</f>
        <v>0</v>
      </c>
      <c r="HA203" s="131">
        <f>Juniori!HA55</f>
        <v>0</v>
      </c>
      <c r="HB203" s="131">
        <f>Juniori!HB55</f>
        <v>0</v>
      </c>
      <c r="HC203" s="131">
        <f>Juniori!HC55</f>
        <v>0</v>
      </c>
      <c r="HD203" s="131">
        <f>Juniori!HD55</f>
        <v>0</v>
      </c>
      <c r="HE203" s="131">
        <f>Juniori!HE55</f>
        <v>0</v>
      </c>
      <c r="HF203" s="131">
        <f>Juniori!HF55</f>
        <v>0</v>
      </c>
      <c r="HG203" s="131">
        <f>Juniori!HG55</f>
        <v>0</v>
      </c>
      <c r="HH203" s="131">
        <f>Juniori!HH55</f>
        <v>0</v>
      </c>
      <c r="HI203" s="131">
        <f>Juniori!HI55</f>
        <v>0</v>
      </c>
      <c r="HJ203" s="131">
        <f>Juniori!HJ55</f>
        <v>0</v>
      </c>
      <c r="HK203" s="131">
        <f>Juniori!HK55</f>
        <v>0</v>
      </c>
      <c r="HL203" s="131">
        <f>Juniori!HL55</f>
        <v>0</v>
      </c>
      <c r="HM203" s="131">
        <f>Juniori!HM55</f>
        <v>0</v>
      </c>
      <c r="HN203" s="131">
        <f>Juniori!HN55</f>
        <v>0</v>
      </c>
      <c r="HO203" s="131">
        <f>Juniori!HO55</f>
        <v>0</v>
      </c>
      <c r="HP203" s="131">
        <f>Juniori!HP55</f>
        <v>0</v>
      </c>
      <c r="HQ203" s="131">
        <f>Juniori!HQ55</f>
        <v>0</v>
      </c>
      <c r="HR203" s="131">
        <f>Juniori!HR55</f>
        <v>0</v>
      </c>
      <c r="HS203" s="131">
        <f>Juniori!HS55</f>
        <v>0</v>
      </c>
      <c r="HT203" s="131">
        <f>Juniori!HT55</f>
        <v>0</v>
      </c>
      <c r="HU203" s="131">
        <f>Juniori!HU55</f>
        <v>0</v>
      </c>
      <c r="HV203" s="131">
        <f>Juniori!HV55</f>
        <v>0</v>
      </c>
      <c r="HW203" s="131">
        <f>Juniori!HW55</f>
        <v>0</v>
      </c>
      <c r="HX203" s="131">
        <f>Juniori!HX55</f>
        <v>0</v>
      </c>
      <c r="HY203" s="131">
        <f>Juniori!HY55</f>
        <v>0</v>
      </c>
      <c r="HZ203" s="131">
        <f>Juniori!HZ55</f>
        <v>0</v>
      </c>
      <c r="IA203" s="131">
        <f>Juniori!IA55</f>
        <v>0</v>
      </c>
      <c r="IB203" s="131">
        <f>Juniori!IB55</f>
        <v>0</v>
      </c>
      <c r="IC203" s="131">
        <f>Juniori!IC55</f>
        <v>0</v>
      </c>
      <c r="ID203" s="131">
        <f>Juniori!ID55</f>
        <v>0</v>
      </c>
      <c r="IE203" s="131">
        <f>Juniori!IE55</f>
        <v>0</v>
      </c>
      <c r="IF203" s="131">
        <f>Juniori!IF55</f>
        <v>0</v>
      </c>
      <c r="IG203" s="131">
        <f>Juniori!IG55</f>
        <v>0</v>
      </c>
      <c r="IH203" s="131">
        <f>Juniori!IH55</f>
        <v>0</v>
      </c>
      <c r="II203" s="131">
        <f>Juniori!II55</f>
        <v>0</v>
      </c>
      <c r="IJ203" s="131">
        <f>Juniori!IJ55</f>
        <v>0</v>
      </c>
      <c r="IK203" s="131">
        <f>Juniori!IK55</f>
        <v>0</v>
      </c>
      <c r="IL203" s="131">
        <f>Juniori!IL55</f>
        <v>0</v>
      </c>
      <c r="IM203" s="131">
        <f>Juniori!IM55</f>
        <v>0</v>
      </c>
      <c r="IN203" s="131">
        <f>Juniori!IN55</f>
        <v>0</v>
      </c>
      <c r="IO203" s="131">
        <f>Juniori!IO55</f>
        <v>0</v>
      </c>
      <c r="IP203" s="131">
        <f>Juniori!IP55</f>
        <v>0</v>
      </c>
      <c r="IQ203" s="131">
        <f>Juniori!IQ55</f>
        <v>0</v>
      </c>
      <c r="IR203" s="131">
        <f>Juniori!IR55</f>
        <v>0</v>
      </c>
      <c r="IS203" s="131">
        <f>Juniori!IS55</f>
        <v>0</v>
      </c>
      <c r="IT203" s="131">
        <f>Juniori!IT55</f>
        <v>0</v>
      </c>
      <c r="IU203" s="131">
        <f>Juniori!IU55</f>
        <v>0</v>
      </c>
      <c r="IV203" s="131">
        <f>Juniori!IV55</f>
        <v>0</v>
      </c>
      <c r="IW203" s="131">
        <f>Juniori!IW55</f>
        <v>0</v>
      </c>
      <c r="IX203" s="131">
        <f>Juniori!IX55</f>
        <v>0</v>
      </c>
      <c r="IY203" s="131">
        <f>Juniori!IY55</f>
        <v>0</v>
      </c>
      <c r="IZ203" s="131">
        <f>Juniori!IZ55</f>
        <v>0</v>
      </c>
      <c r="JA203" s="131">
        <f>Juniori!JA55</f>
        <v>0</v>
      </c>
      <c r="JB203" s="131">
        <f>Juniori!JB55</f>
        <v>0</v>
      </c>
      <c r="JC203" s="131">
        <f>Juniori!JC55</f>
        <v>0</v>
      </c>
      <c r="JD203" s="131">
        <f>Juniori!JD55</f>
        <v>0</v>
      </c>
      <c r="JE203" s="131">
        <f>Juniori!JE55</f>
        <v>0</v>
      </c>
      <c r="JF203" s="131">
        <f>Juniori!JF55</f>
        <v>0</v>
      </c>
      <c r="JG203" s="131">
        <f>Juniori!JG55</f>
        <v>0</v>
      </c>
      <c r="JH203" s="131">
        <f>Juniori!JH55</f>
        <v>0</v>
      </c>
      <c r="JI203" s="131">
        <f>Juniori!JI55</f>
        <v>0</v>
      </c>
      <c r="JJ203" s="131">
        <f>Juniori!JJ55</f>
        <v>0</v>
      </c>
      <c r="JK203" s="131">
        <f>Juniori!JK55</f>
        <v>0</v>
      </c>
      <c r="JL203" s="131">
        <f>Juniori!JL55</f>
        <v>0</v>
      </c>
      <c r="JM203" s="131">
        <f>Juniori!JM55</f>
        <v>0</v>
      </c>
      <c r="JN203" s="131">
        <f>Juniori!JN55</f>
        <v>0</v>
      </c>
      <c r="JO203" s="131">
        <f>Juniori!JO55</f>
        <v>0</v>
      </c>
      <c r="JP203" s="131">
        <f>Juniori!JP55</f>
        <v>0</v>
      </c>
      <c r="JQ203" s="131">
        <f>Juniori!JQ55</f>
        <v>0</v>
      </c>
      <c r="JR203" s="131">
        <f>Juniori!JR55</f>
        <v>0</v>
      </c>
      <c r="JS203" s="131">
        <f>Juniori!JS55</f>
        <v>0</v>
      </c>
      <c r="JT203" s="131">
        <f>Juniori!JT55</f>
        <v>0</v>
      </c>
      <c r="JU203" s="131">
        <f>Juniori!JU55</f>
        <v>0</v>
      </c>
      <c r="JV203" s="131">
        <f>Juniori!JV55</f>
        <v>0</v>
      </c>
      <c r="JW203" s="131">
        <f>Juniori!JW55</f>
        <v>0</v>
      </c>
      <c r="JX203" s="131">
        <f>Juniori!JX55</f>
        <v>0</v>
      </c>
      <c r="JY203" s="131">
        <f>Juniori!JY55</f>
        <v>0</v>
      </c>
      <c r="JZ203" s="131">
        <f>Juniori!JZ55</f>
        <v>0</v>
      </c>
      <c r="KA203" s="131">
        <f>Juniori!KA55</f>
        <v>0</v>
      </c>
      <c r="KB203" s="131">
        <f>Juniori!KB55</f>
        <v>0</v>
      </c>
      <c r="KC203" s="131">
        <f>Juniori!KC55</f>
        <v>0</v>
      </c>
      <c r="KD203" s="131">
        <f>Juniori!KD55</f>
        <v>0</v>
      </c>
      <c r="KE203" s="131">
        <f>Juniori!KE55</f>
        <v>0</v>
      </c>
      <c r="KF203" s="131">
        <f>Juniori!KF55</f>
        <v>0</v>
      </c>
      <c r="KG203" s="131">
        <f>Juniori!KG55</f>
        <v>0</v>
      </c>
      <c r="KH203" s="131">
        <f>Juniori!KH55</f>
        <v>0</v>
      </c>
      <c r="KI203" s="131">
        <f>Juniori!KI55</f>
        <v>0</v>
      </c>
      <c r="KJ203" s="131">
        <f>Juniori!KJ55</f>
        <v>0</v>
      </c>
      <c r="KK203" s="131">
        <f>Juniori!KK55</f>
        <v>0</v>
      </c>
      <c r="KL203" s="131">
        <f>Juniori!KL55</f>
        <v>0</v>
      </c>
      <c r="KM203" s="131">
        <f>Juniori!KM55</f>
        <v>0</v>
      </c>
      <c r="KN203" s="131">
        <f>Juniori!KN55</f>
        <v>0</v>
      </c>
      <c r="KO203" s="131">
        <f>Juniori!KO55</f>
        <v>0</v>
      </c>
      <c r="KP203" s="131">
        <f>Juniori!KP55</f>
        <v>0</v>
      </c>
      <c r="KQ203" s="131">
        <f>Juniori!KQ55</f>
        <v>0</v>
      </c>
      <c r="KR203" s="131">
        <f>Juniori!KR55</f>
        <v>0</v>
      </c>
      <c r="KS203" s="131">
        <f>Juniori!KS55</f>
        <v>0</v>
      </c>
      <c r="KT203" s="131">
        <f>Juniori!KT55</f>
        <v>0</v>
      </c>
      <c r="KU203" s="131">
        <f>Juniori!KU55</f>
        <v>0</v>
      </c>
      <c r="KV203" s="131">
        <f>Juniori!KV55</f>
        <v>0</v>
      </c>
      <c r="KW203" s="131">
        <f>Juniori!KW55</f>
        <v>0</v>
      </c>
      <c r="KX203" s="131">
        <f>Juniori!KX55</f>
        <v>0</v>
      </c>
      <c r="KY203" s="131">
        <f>Juniori!KY55</f>
        <v>0</v>
      </c>
      <c r="KZ203" s="131">
        <f>Juniori!KZ55</f>
        <v>0</v>
      </c>
      <c r="LA203" s="131">
        <f>Juniori!LA55</f>
        <v>0</v>
      </c>
      <c r="LB203" s="131">
        <f>Juniori!LB55</f>
        <v>0</v>
      </c>
      <c r="LC203" s="131">
        <f>Juniori!LC55</f>
        <v>0</v>
      </c>
      <c r="LD203" s="131">
        <f>Juniori!LD55</f>
        <v>0</v>
      </c>
      <c r="LE203" s="131">
        <f>Juniori!LE55</f>
        <v>0</v>
      </c>
      <c r="LF203" s="131">
        <f>Juniori!LF55</f>
        <v>0</v>
      </c>
      <c r="LG203" s="131">
        <f>Juniori!LG55</f>
        <v>0</v>
      </c>
      <c r="LH203" s="131">
        <f>Juniori!LH55</f>
        <v>0</v>
      </c>
      <c r="LI203" s="131">
        <f>Juniori!LI55</f>
        <v>0</v>
      </c>
      <c r="LJ203" s="131">
        <f>Juniori!LJ55</f>
        <v>0</v>
      </c>
      <c r="LK203" s="131">
        <f>Juniori!LK55</f>
        <v>0</v>
      </c>
      <c r="LL203" s="131">
        <f>Juniori!LL55</f>
        <v>0</v>
      </c>
      <c r="LM203" s="131">
        <f>Juniori!LM55</f>
        <v>0</v>
      </c>
      <c r="LN203" s="131">
        <f>Juniori!LN55</f>
        <v>0</v>
      </c>
      <c r="LO203" s="131">
        <f>Juniori!LO55</f>
        <v>0</v>
      </c>
      <c r="LP203" s="131">
        <f>Juniori!LP55</f>
        <v>0</v>
      </c>
      <c r="LQ203" s="131">
        <f>Juniori!LQ55</f>
        <v>0</v>
      </c>
      <c r="LR203" s="131">
        <f>Juniori!LR55</f>
        <v>0</v>
      </c>
      <c r="LS203" s="131">
        <f>Juniori!LS55</f>
        <v>0</v>
      </c>
      <c r="LT203" s="131">
        <f>Juniori!LT55</f>
        <v>0</v>
      </c>
      <c r="LU203" s="131">
        <f>Juniori!LU55</f>
        <v>0</v>
      </c>
      <c r="LV203" s="131">
        <f>Juniori!LV55</f>
        <v>0</v>
      </c>
      <c r="LW203" s="131">
        <f>Juniori!LW55</f>
        <v>0</v>
      </c>
      <c r="LX203" s="131">
        <f>Juniori!LX55</f>
        <v>0</v>
      </c>
      <c r="LY203" s="131">
        <f>Juniori!LY55</f>
        <v>0</v>
      </c>
      <c r="LZ203" s="131">
        <f>Juniori!LZ55</f>
        <v>0</v>
      </c>
      <c r="MA203" s="131">
        <f>Juniori!MA55</f>
        <v>0</v>
      </c>
      <c r="MB203" s="131">
        <f>Juniori!MB55</f>
        <v>0</v>
      </c>
      <c r="MC203" s="131">
        <f>Juniori!MC55</f>
        <v>0</v>
      </c>
      <c r="MD203" s="131">
        <f>Juniori!MD55</f>
        <v>0</v>
      </c>
      <c r="ME203" s="131">
        <f>Juniori!ME55</f>
        <v>0</v>
      </c>
    </row>
    <row r="204" spans="1:343" s="1" customFormat="1" ht="18" customHeight="1" x14ac:dyDescent="0.2">
      <c r="A204" s="12">
        <v>142</v>
      </c>
      <c r="B204" s="11" t="s">
        <v>466</v>
      </c>
      <c r="C204" s="1">
        <v>9963</v>
      </c>
      <c r="D204" s="1">
        <v>2006</v>
      </c>
      <c r="E204" t="s">
        <v>465</v>
      </c>
      <c r="F204" s="1">
        <v>9369</v>
      </c>
      <c r="G204" s="9" t="s">
        <v>225</v>
      </c>
      <c r="H204" s="4" t="s">
        <v>121</v>
      </c>
      <c r="I204" s="1">
        <f t="shared" si="14"/>
        <v>0</v>
      </c>
      <c r="J204" s="12">
        <f>Tabuľka3[[#This Row],[Stĺpec9]]</f>
        <v>0</v>
      </c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 t="s">
        <v>241</v>
      </c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 t="s">
        <v>241</v>
      </c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</row>
    <row r="205" spans="1:343" s="1" customFormat="1" ht="18" customHeight="1" x14ac:dyDescent="0.2">
      <c r="A205" s="12">
        <v>142</v>
      </c>
      <c r="B205" s="11" t="s">
        <v>425</v>
      </c>
      <c r="D205" s="1">
        <v>2018</v>
      </c>
      <c r="E205" s="4" t="s">
        <v>31</v>
      </c>
      <c r="F205" s="1">
        <v>48</v>
      </c>
      <c r="G205" s="9" t="s">
        <v>222</v>
      </c>
      <c r="H205" s="4" t="s">
        <v>34</v>
      </c>
      <c r="I205" s="1">
        <f t="shared" si="14"/>
        <v>0</v>
      </c>
      <c r="J205" s="12">
        <f>Tabuľka3[[#This Row],[Stĺpec9]]</f>
        <v>0</v>
      </c>
      <c r="K205" s="131">
        <f>Seniori!K17</f>
        <v>0</v>
      </c>
      <c r="L205" s="131">
        <f>Seniori!L17</f>
        <v>0</v>
      </c>
      <c r="M205" s="131">
        <f>Seniori!M17</f>
        <v>0</v>
      </c>
      <c r="N205" s="131">
        <f>Seniori!N17</f>
        <v>0</v>
      </c>
      <c r="O205" s="131">
        <f>Seniori!O17</f>
        <v>0</v>
      </c>
      <c r="P205" s="131">
        <f>Seniori!P17</f>
        <v>0</v>
      </c>
      <c r="Q205" s="131">
        <f>Seniori!Q17</f>
        <v>0</v>
      </c>
      <c r="R205" s="131">
        <f>Seniori!R17</f>
        <v>0</v>
      </c>
      <c r="S205" s="131">
        <f>Seniori!S17</f>
        <v>0</v>
      </c>
      <c r="T205" s="131">
        <f>Seniori!T17</f>
        <v>0</v>
      </c>
      <c r="U205" s="131">
        <f>Seniori!U17</f>
        <v>0</v>
      </c>
      <c r="V205" s="131">
        <f>Seniori!V17</f>
        <v>0</v>
      </c>
      <c r="W205" s="131">
        <f>Seniori!W17</f>
        <v>0</v>
      </c>
      <c r="X205" s="131">
        <f>Seniori!X17</f>
        <v>0</v>
      </c>
      <c r="Y205" s="131">
        <f>Seniori!Y17</f>
        <v>0</v>
      </c>
      <c r="Z205" s="131">
        <f>Seniori!Z17</f>
        <v>0</v>
      </c>
      <c r="AA205" s="131">
        <f>Seniori!AA17</f>
        <v>0</v>
      </c>
      <c r="AB205" s="131">
        <f>Seniori!AB17</f>
        <v>0</v>
      </c>
      <c r="AC205" s="131">
        <f>Seniori!AC17</f>
        <v>0</v>
      </c>
      <c r="AD205" s="131">
        <f>Seniori!AD17</f>
        <v>0</v>
      </c>
      <c r="AE205" s="131">
        <f>Seniori!AE17</f>
        <v>0</v>
      </c>
      <c r="AF205" s="131">
        <f>Seniori!AF17</f>
        <v>0</v>
      </c>
      <c r="AG205" s="131">
        <f>Seniori!AG17</f>
        <v>0</v>
      </c>
      <c r="AH205" s="131">
        <f>Seniori!AH17</f>
        <v>0</v>
      </c>
      <c r="AI205" s="131">
        <f>Seniori!AI17</f>
        <v>0</v>
      </c>
      <c r="AJ205" s="131">
        <f>Seniori!AJ17</f>
        <v>0</v>
      </c>
      <c r="AK205" s="131">
        <f>Seniori!AK17</f>
        <v>0</v>
      </c>
      <c r="AL205" s="131">
        <f>Seniori!AL17</f>
        <v>0</v>
      </c>
      <c r="AM205" s="131">
        <f>Seniori!AM17</f>
        <v>0</v>
      </c>
      <c r="AN205" s="131">
        <f>Seniori!AN17</f>
        <v>0</v>
      </c>
      <c r="AO205" s="131">
        <f>Seniori!AO17</f>
        <v>0</v>
      </c>
      <c r="AP205" s="131">
        <f>Seniori!AP17</f>
        <v>0</v>
      </c>
      <c r="AQ205" s="131">
        <f>Seniori!AQ17</f>
        <v>0</v>
      </c>
      <c r="AR205" s="131">
        <f>Seniori!AR17</f>
        <v>0</v>
      </c>
      <c r="AS205" s="131">
        <f>Seniori!AS17</f>
        <v>0</v>
      </c>
      <c r="AT205" s="131">
        <f>Seniori!AT17</f>
        <v>0</v>
      </c>
      <c r="AU205" s="131">
        <f>Seniori!AU17</f>
        <v>0</v>
      </c>
      <c r="AV205" s="131">
        <f>Seniori!AV17</f>
        <v>0</v>
      </c>
      <c r="AW205" s="131">
        <f>Seniori!AW17</f>
        <v>0</v>
      </c>
      <c r="AX205" s="131">
        <f>Seniori!AX17</f>
        <v>0</v>
      </c>
      <c r="AY205" s="131">
        <f>Seniori!AY17</f>
        <v>0</v>
      </c>
      <c r="AZ205" s="131">
        <f>Seniori!AZ17</f>
        <v>0</v>
      </c>
      <c r="BA205" s="131">
        <f>Seniori!BA17</f>
        <v>0</v>
      </c>
      <c r="BB205" s="131">
        <f>Seniori!BB17</f>
        <v>0</v>
      </c>
      <c r="BC205" s="131">
        <f>Seniori!BC17</f>
        <v>0</v>
      </c>
      <c r="BD205" s="131">
        <f>Seniori!BD17</f>
        <v>0</v>
      </c>
      <c r="BE205" s="131">
        <f>Seniori!BE17</f>
        <v>0</v>
      </c>
      <c r="BF205" s="131">
        <f>Seniori!BF17</f>
        <v>0</v>
      </c>
      <c r="BG205" s="131">
        <f>Seniori!BG17</f>
        <v>0</v>
      </c>
      <c r="BH205" s="131">
        <f>Seniori!BH17</f>
        <v>0</v>
      </c>
      <c r="BI205" s="131">
        <f>Seniori!BI17</f>
        <v>0</v>
      </c>
      <c r="BJ205" s="131">
        <f>Seniori!BJ17</f>
        <v>0</v>
      </c>
      <c r="BK205" s="131">
        <f>Seniori!BK17</f>
        <v>0</v>
      </c>
      <c r="BL205" s="131">
        <f>Seniori!BL17</f>
        <v>0</v>
      </c>
      <c r="BM205" s="131">
        <f>Seniori!BM17</f>
        <v>0</v>
      </c>
      <c r="BN205" s="131">
        <f>Seniori!BN17</f>
        <v>0</v>
      </c>
      <c r="BO205" s="131">
        <f>Seniori!BO17</f>
        <v>0</v>
      </c>
      <c r="BP205" s="131">
        <f>Seniori!BP17</f>
        <v>0</v>
      </c>
      <c r="BQ205" s="131">
        <f>Seniori!BQ17</f>
        <v>0</v>
      </c>
      <c r="BR205" s="131">
        <f>Seniori!BR17</f>
        <v>0</v>
      </c>
      <c r="BS205" s="131">
        <f>Seniori!BS17</f>
        <v>0</v>
      </c>
      <c r="BT205" s="131">
        <f>Seniori!BT17</f>
        <v>0</v>
      </c>
      <c r="BU205" s="131">
        <f>Seniori!BU17</f>
        <v>0</v>
      </c>
      <c r="BV205" s="131">
        <f>Seniori!BV17</f>
        <v>0</v>
      </c>
      <c r="BW205" s="131">
        <f>Seniori!BW17</f>
        <v>0</v>
      </c>
      <c r="BX205" s="131">
        <f>Seniori!BX17</f>
        <v>0</v>
      </c>
      <c r="BY205" s="131">
        <f>Seniori!BY17</f>
        <v>0</v>
      </c>
      <c r="BZ205" s="131">
        <f>Seniori!BZ17</f>
        <v>0</v>
      </c>
      <c r="CA205" s="131">
        <f>Seniori!CA17</f>
        <v>0</v>
      </c>
      <c r="CB205" s="131">
        <f>Seniori!CB17</f>
        <v>0</v>
      </c>
      <c r="CC205" s="131">
        <f>Seniori!CC17</f>
        <v>0</v>
      </c>
      <c r="CD205" s="131">
        <f>Seniori!CD17</f>
        <v>0</v>
      </c>
      <c r="CE205" s="131">
        <f>Seniori!CE17</f>
        <v>0</v>
      </c>
      <c r="CF205" s="131">
        <f>Seniori!CF17</f>
        <v>0</v>
      </c>
      <c r="CG205" s="131">
        <f>Seniori!CG17</f>
        <v>0</v>
      </c>
      <c r="CH205" s="131">
        <f>Seniori!CH17</f>
        <v>0</v>
      </c>
      <c r="CI205" s="131">
        <f>Seniori!CI17</f>
        <v>0</v>
      </c>
      <c r="CJ205" s="131">
        <f>Seniori!CJ17</f>
        <v>0</v>
      </c>
      <c r="CK205" s="131">
        <f>Seniori!CK17</f>
        <v>0</v>
      </c>
      <c r="CL205" s="131">
        <f>Seniori!CL17</f>
        <v>0</v>
      </c>
      <c r="CM205" s="131">
        <f>Seniori!CM17</f>
        <v>0</v>
      </c>
      <c r="CN205" s="131">
        <f>Seniori!CN17</f>
        <v>0</v>
      </c>
      <c r="CO205" s="131">
        <f>Seniori!CO17</f>
        <v>0</v>
      </c>
      <c r="CP205" s="131">
        <f>Seniori!CP17</f>
        <v>0</v>
      </c>
      <c r="CQ205" s="131">
        <f>Seniori!CQ17</f>
        <v>0</v>
      </c>
      <c r="CR205" s="131">
        <f>Seniori!CR17</f>
        <v>0</v>
      </c>
      <c r="CS205" s="131">
        <f>Seniori!CS17</f>
        <v>0</v>
      </c>
      <c r="CT205" s="131">
        <f>Seniori!CT17</f>
        <v>0</v>
      </c>
      <c r="CU205" s="131">
        <f>Seniori!CU17</f>
        <v>0</v>
      </c>
      <c r="CV205" s="131">
        <f>Seniori!CV17</f>
        <v>0</v>
      </c>
      <c r="CW205" s="131">
        <f>Seniori!CW17</f>
        <v>0</v>
      </c>
      <c r="CX205" s="131">
        <f>Seniori!CX17</f>
        <v>0</v>
      </c>
      <c r="CY205" s="131">
        <f>Seniori!CY17</f>
        <v>0</v>
      </c>
      <c r="CZ205" s="131">
        <f>Seniori!CZ17</f>
        <v>0</v>
      </c>
      <c r="DA205" s="131" t="str">
        <f>Seniori!DA17</f>
        <v>x</v>
      </c>
      <c r="DB205" s="131">
        <f>Seniori!DB17</f>
        <v>0</v>
      </c>
      <c r="DC205" s="131">
        <f>Seniori!DC17</f>
        <v>0</v>
      </c>
      <c r="DD205" s="131">
        <f>Seniori!DD17</f>
        <v>0</v>
      </c>
      <c r="DE205" s="131">
        <f>Seniori!DE17</f>
        <v>0</v>
      </c>
      <c r="DF205" s="131">
        <f>Seniori!DF17</f>
        <v>0</v>
      </c>
      <c r="DG205" s="131">
        <f>Seniori!DG17</f>
        <v>0</v>
      </c>
      <c r="DH205" s="131">
        <f>Seniori!DH17</f>
        <v>0</v>
      </c>
      <c r="DI205" s="131">
        <f>Seniori!DI17</f>
        <v>0</v>
      </c>
      <c r="DJ205" s="131">
        <f>Seniori!DJ17</f>
        <v>0</v>
      </c>
      <c r="DK205" s="131">
        <f>Seniori!DK17</f>
        <v>0</v>
      </c>
      <c r="DL205" s="131">
        <f>Seniori!DL17</f>
        <v>0</v>
      </c>
      <c r="DM205" s="131">
        <f>Seniori!DM17</f>
        <v>0</v>
      </c>
      <c r="DN205" s="131">
        <f>Seniori!DN17</f>
        <v>0</v>
      </c>
      <c r="DO205" s="131">
        <f>Seniori!DO17</f>
        <v>0</v>
      </c>
      <c r="DP205" s="131">
        <f>Seniori!DP17</f>
        <v>0</v>
      </c>
      <c r="DQ205" s="131">
        <f>Seniori!DQ17</f>
        <v>0</v>
      </c>
      <c r="DR205" s="131">
        <f>Seniori!DR17</f>
        <v>0</v>
      </c>
      <c r="DS205" s="131">
        <f>Seniori!DS17</f>
        <v>0</v>
      </c>
      <c r="DT205" s="131">
        <f>Seniori!DT17</f>
        <v>0</v>
      </c>
      <c r="DU205" s="131">
        <f>Seniori!DU17</f>
        <v>0</v>
      </c>
      <c r="DV205" s="131">
        <f>Seniori!DV17</f>
        <v>0</v>
      </c>
      <c r="DW205" s="131">
        <f>Seniori!DW17</f>
        <v>0</v>
      </c>
      <c r="DX205" s="131">
        <f>Seniori!DX17</f>
        <v>0</v>
      </c>
      <c r="DY205" s="131">
        <f>Seniori!DY17</f>
        <v>0</v>
      </c>
      <c r="DZ205" s="131">
        <f>Seniori!DZ17</f>
        <v>0</v>
      </c>
      <c r="EA205" s="131">
        <f>Seniori!EA17</f>
        <v>0</v>
      </c>
      <c r="EB205" s="131">
        <f>Seniori!EB17</f>
        <v>0</v>
      </c>
      <c r="EC205" s="131">
        <f>Seniori!EC17</f>
        <v>0</v>
      </c>
      <c r="ED205" s="131">
        <f>Seniori!ED17</f>
        <v>0</v>
      </c>
      <c r="EE205" s="131">
        <f>Seniori!EE17</f>
        <v>0</v>
      </c>
      <c r="EF205" s="131">
        <f>Seniori!EF17</f>
        <v>0</v>
      </c>
      <c r="EG205" s="131">
        <f>Seniori!EG17</f>
        <v>0</v>
      </c>
      <c r="EH205" s="131">
        <f>Seniori!EH17</f>
        <v>0</v>
      </c>
      <c r="EI205" s="131">
        <f>Seniori!EI17</f>
        <v>0</v>
      </c>
      <c r="EJ205" s="131">
        <f>Seniori!EJ17</f>
        <v>0</v>
      </c>
      <c r="EK205" s="131">
        <f>Seniori!EK17</f>
        <v>0</v>
      </c>
      <c r="EL205" s="131">
        <f>Seniori!EL17</f>
        <v>0</v>
      </c>
      <c r="EM205" s="131">
        <f>Seniori!EM17</f>
        <v>0</v>
      </c>
      <c r="EN205" s="131">
        <f>Seniori!EN17</f>
        <v>0</v>
      </c>
      <c r="EO205" s="131">
        <f>Seniori!EO17</f>
        <v>0</v>
      </c>
      <c r="EP205" s="131">
        <f>Seniori!EP17</f>
        <v>0</v>
      </c>
      <c r="EQ205" s="131">
        <f>Seniori!EQ17</f>
        <v>0</v>
      </c>
      <c r="ER205" s="131">
        <f>Seniori!ER17</f>
        <v>0</v>
      </c>
      <c r="ES205" s="131">
        <f>Seniori!ES17</f>
        <v>0</v>
      </c>
      <c r="ET205" s="131">
        <f>Seniori!ET17</f>
        <v>0</v>
      </c>
      <c r="EU205" s="131">
        <f>Seniori!EU17</f>
        <v>0</v>
      </c>
      <c r="EV205" s="131">
        <f>Seniori!EV17</f>
        <v>0</v>
      </c>
      <c r="EW205" s="131">
        <f>Seniori!EW17</f>
        <v>0</v>
      </c>
      <c r="EX205" s="131">
        <f>Seniori!EX17</f>
        <v>0</v>
      </c>
      <c r="EY205" s="131">
        <f>Seniori!EY17</f>
        <v>0</v>
      </c>
      <c r="EZ205" s="131">
        <f>Seniori!EZ17</f>
        <v>0</v>
      </c>
      <c r="FA205" s="131">
        <f>Seniori!FA17</f>
        <v>0</v>
      </c>
      <c r="FB205" s="131">
        <f>Seniori!FB17</f>
        <v>0</v>
      </c>
      <c r="FC205" s="131">
        <f>Seniori!FC17</f>
        <v>0</v>
      </c>
      <c r="FD205" s="131">
        <f>Seniori!FD17</f>
        <v>0</v>
      </c>
      <c r="FE205" s="131">
        <f>Seniori!FE17</f>
        <v>0</v>
      </c>
      <c r="FF205" s="131">
        <f>Seniori!FF17</f>
        <v>0</v>
      </c>
      <c r="FG205" s="131">
        <f>Seniori!FG17</f>
        <v>0</v>
      </c>
      <c r="FH205" s="131">
        <f>Seniori!FH17</f>
        <v>0</v>
      </c>
      <c r="FI205" s="131">
        <f>Seniori!FI17</f>
        <v>0</v>
      </c>
      <c r="FJ205" s="131">
        <f>Seniori!FJ17</f>
        <v>0</v>
      </c>
      <c r="FK205" s="131">
        <f>Seniori!FK17</f>
        <v>0</v>
      </c>
      <c r="FL205" s="131">
        <f>Seniori!FL17</f>
        <v>0</v>
      </c>
      <c r="FM205" s="131">
        <f>Seniori!FM17</f>
        <v>0</v>
      </c>
      <c r="FN205" s="131">
        <f>Seniori!FN17</f>
        <v>0</v>
      </c>
      <c r="FO205" s="131">
        <f>Seniori!FO17</f>
        <v>0</v>
      </c>
      <c r="FP205" s="131">
        <f>Seniori!FP17</f>
        <v>0</v>
      </c>
      <c r="FQ205" s="131">
        <f>Seniori!FQ17</f>
        <v>0</v>
      </c>
      <c r="FR205" s="131">
        <f>Seniori!FR17</f>
        <v>0</v>
      </c>
      <c r="FS205" s="131">
        <f>Seniori!FS17</f>
        <v>0</v>
      </c>
      <c r="FT205" s="131">
        <f>Seniori!FT17</f>
        <v>0</v>
      </c>
      <c r="FU205" s="131">
        <f>Seniori!FU17</f>
        <v>0</v>
      </c>
      <c r="FV205" s="131">
        <f>Seniori!FV17</f>
        <v>0</v>
      </c>
      <c r="FW205" s="131">
        <f>Seniori!FW17</f>
        <v>0</v>
      </c>
      <c r="FX205" s="131">
        <f>Seniori!FX17</f>
        <v>0</v>
      </c>
      <c r="FY205" s="131">
        <f>Seniori!FY17</f>
        <v>0</v>
      </c>
      <c r="FZ205" s="131">
        <f>Seniori!FZ17</f>
        <v>0</v>
      </c>
      <c r="GA205" s="131">
        <f>Seniori!GA17</f>
        <v>0</v>
      </c>
      <c r="GB205" s="131">
        <f>Seniori!GB17</f>
        <v>0</v>
      </c>
      <c r="GC205" s="131">
        <f>Seniori!GC17</f>
        <v>0</v>
      </c>
      <c r="GD205" s="131">
        <f>Seniori!GD17</f>
        <v>0</v>
      </c>
      <c r="GE205" s="131">
        <f>Seniori!GE17</f>
        <v>0</v>
      </c>
      <c r="GF205" s="131">
        <f>Seniori!GF17</f>
        <v>0</v>
      </c>
      <c r="GG205" s="131">
        <f>Seniori!GG17</f>
        <v>0</v>
      </c>
      <c r="GH205" s="131">
        <f>Seniori!GH17</f>
        <v>0</v>
      </c>
      <c r="GI205" s="131">
        <f>Seniori!GI17</f>
        <v>0</v>
      </c>
      <c r="GJ205" s="131">
        <f>Seniori!GJ17</f>
        <v>0</v>
      </c>
      <c r="GK205" s="131">
        <f>Seniori!GK17</f>
        <v>0</v>
      </c>
      <c r="GL205" s="131">
        <f>Seniori!GL17</f>
        <v>0</v>
      </c>
      <c r="GM205" s="131">
        <f>Seniori!GM17</f>
        <v>0</v>
      </c>
      <c r="GN205" s="131">
        <f>Seniori!GN17</f>
        <v>0</v>
      </c>
      <c r="GO205" s="131">
        <f>Seniori!GO17</f>
        <v>0</v>
      </c>
      <c r="GP205" s="131">
        <f>Seniori!GP17</f>
        <v>0</v>
      </c>
      <c r="GQ205" s="131">
        <f>Seniori!GQ17</f>
        <v>0</v>
      </c>
      <c r="GR205" s="131">
        <f>Seniori!GR17</f>
        <v>0</v>
      </c>
      <c r="GS205" s="131">
        <f>Seniori!GS17</f>
        <v>0</v>
      </c>
      <c r="GT205" s="131">
        <f>Seniori!GT17</f>
        <v>0</v>
      </c>
      <c r="GU205" s="131">
        <f>Seniori!GU17</f>
        <v>0</v>
      </c>
      <c r="GV205" s="131">
        <f>Seniori!GV17</f>
        <v>0</v>
      </c>
      <c r="GW205" s="131">
        <f>Seniori!GW17</f>
        <v>0</v>
      </c>
      <c r="GX205" s="131">
        <f>Seniori!GX17</f>
        <v>0</v>
      </c>
      <c r="GY205" s="131">
        <f>Seniori!GY17</f>
        <v>0</v>
      </c>
      <c r="GZ205" s="131">
        <f>Seniori!GZ17</f>
        <v>0</v>
      </c>
      <c r="HA205" s="131">
        <f>Seniori!HA17</f>
        <v>0</v>
      </c>
      <c r="HB205" s="131">
        <f>Seniori!HB17</f>
        <v>0</v>
      </c>
      <c r="HC205" s="131">
        <f>Seniori!HC17</f>
        <v>0</v>
      </c>
      <c r="HD205" s="131">
        <f>Seniori!HD17</f>
        <v>0</v>
      </c>
      <c r="HE205" s="131">
        <f>Seniori!HE17</f>
        <v>0</v>
      </c>
      <c r="HF205" s="131">
        <f>Seniori!HF17</f>
        <v>0</v>
      </c>
      <c r="HG205" s="131">
        <f>Seniori!HG17</f>
        <v>0</v>
      </c>
      <c r="HH205" s="131">
        <f>Seniori!HH17</f>
        <v>0</v>
      </c>
      <c r="HI205" s="131">
        <f>Seniori!HI17</f>
        <v>0</v>
      </c>
      <c r="HJ205" s="131">
        <f>Seniori!HJ17</f>
        <v>0</v>
      </c>
      <c r="HK205" s="131">
        <f>Seniori!HK17</f>
        <v>0</v>
      </c>
      <c r="HL205" s="131">
        <f>Seniori!HL17</f>
        <v>0</v>
      </c>
      <c r="HM205" s="131">
        <f>Seniori!HM17</f>
        <v>0</v>
      </c>
      <c r="HN205" s="131">
        <f>Seniori!HN17</f>
        <v>0</v>
      </c>
      <c r="HO205" s="131">
        <f>Seniori!HO17</f>
        <v>0</v>
      </c>
      <c r="HP205" s="131">
        <f>Seniori!HP17</f>
        <v>0</v>
      </c>
      <c r="HQ205" s="131">
        <f>Seniori!HQ17</f>
        <v>0</v>
      </c>
      <c r="HR205" s="131">
        <f>Seniori!HR17</f>
        <v>0</v>
      </c>
      <c r="HS205" s="131">
        <f>Seniori!HS17</f>
        <v>0</v>
      </c>
      <c r="HT205" s="131">
        <f>Seniori!HT17</f>
        <v>0</v>
      </c>
      <c r="HU205" s="131">
        <f>Seniori!HU17</f>
        <v>0</v>
      </c>
      <c r="HV205" s="131">
        <f>Seniori!HV17</f>
        <v>0</v>
      </c>
      <c r="HW205" s="131">
        <f>Seniori!HW17</f>
        <v>0</v>
      </c>
      <c r="HX205" s="131">
        <f>Seniori!HX17</f>
        <v>0</v>
      </c>
      <c r="HY205" s="131">
        <f>Seniori!HY17</f>
        <v>0</v>
      </c>
      <c r="HZ205" s="131">
        <f>Seniori!HZ17</f>
        <v>0</v>
      </c>
      <c r="IA205" s="131">
        <f>Seniori!IA17</f>
        <v>0</v>
      </c>
      <c r="IB205" s="131">
        <f>Seniori!IB17</f>
        <v>0</v>
      </c>
      <c r="IC205" s="131">
        <f>Seniori!IC17</f>
        <v>0</v>
      </c>
      <c r="ID205" s="131">
        <f>Seniori!ID17</f>
        <v>0</v>
      </c>
      <c r="IE205" s="131">
        <f>Seniori!IE17</f>
        <v>0</v>
      </c>
      <c r="IF205" s="131">
        <f>Seniori!IF17</f>
        <v>0</v>
      </c>
      <c r="IG205" s="131">
        <f>Seniori!IG17</f>
        <v>0</v>
      </c>
      <c r="IH205" s="131">
        <f>Seniori!IH17</f>
        <v>0</v>
      </c>
      <c r="II205" s="131">
        <f>Seniori!II17</f>
        <v>0</v>
      </c>
      <c r="IJ205" s="131">
        <f>Seniori!IJ17</f>
        <v>0</v>
      </c>
      <c r="IK205" s="131">
        <f>Seniori!IK17</f>
        <v>0</v>
      </c>
      <c r="IL205" s="131">
        <f>Seniori!IL17</f>
        <v>0</v>
      </c>
      <c r="IM205" s="131">
        <f>Seniori!IM17</f>
        <v>0</v>
      </c>
      <c r="IN205" s="131">
        <f>Seniori!IN17</f>
        <v>0</v>
      </c>
      <c r="IO205" s="131">
        <f>Seniori!IO17</f>
        <v>0</v>
      </c>
      <c r="IP205" s="131">
        <f>Seniori!IP17</f>
        <v>0</v>
      </c>
      <c r="IQ205" s="131">
        <f>Seniori!IQ17</f>
        <v>0</v>
      </c>
      <c r="IR205" s="131">
        <f>Seniori!IR17</f>
        <v>0</v>
      </c>
      <c r="IS205" s="131">
        <f>Seniori!IS17</f>
        <v>0</v>
      </c>
      <c r="IT205" s="131">
        <f>Seniori!IT17</f>
        <v>0</v>
      </c>
      <c r="IU205" s="131">
        <f>Seniori!IU17</f>
        <v>0</v>
      </c>
      <c r="IV205" s="131">
        <f>Seniori!IV17</f>
        <v>0</v>
      </c>
      <c r="IW205" s="131">
        <f>Seniori!IW17</f>
        <v>0</v>
      </c>
      <c r="IX205" s="131">
        <f>Seniori!IX17</f>
        <v>0</v>
      </c>
      <c r="IY205" s="131">
        <f>Seniori!IY17</f>
        <v>0</v>
      </c>
      <c r="IZ205" s="131">
        <f>Seniori!IZ17</f>
        <v>0</v>
      </c>
      <c r="JA205" s="131">
        <f>Seniori!JA17</f>
        <v>0</v>
      </c>
      <c r="JB205" s="131">
        <f>Seniori!JB17</f>
        <v>0</v>
      </c>
      <c r="JC205" s="131">
        <f>Seniori!JC17</f>
        <v>0</v>
      </c>
      <c r="JD205" s="131">
        <f>Seniori!JD17</f>
        <v>0</v>
      </c>
      <c r="JE205" s="131">
        <f>Seniori!JE17</f>
        <v>0</v>
      </c>
      <c r="JF205" s="131">
        <f>Seniori!JF17</f>
        <v>0</v>
      </c>
      <c r="JG205" s="131">
        <f>Seniori!JG17</f>
        <v>0</v>
      </c>
      <c r="JH205" s="131">
        <f>Seniori!JH17</f>
        <v>0</v>
      </c>
      <c r="JI205" s="131">
        <f>Seniori!JI17</f>
        <v>0</v>
      </c>
      <c r="JJ205" s="131">
        <f>Seniori!JJ17</f>
        <v>0</v>
      </c>
      <c r="JK205" s="131">
        <f>Seniori!JK17</f>
        <v>0</v>
      </c>
      <c r="JL205" s="131">
        <f>Seniori!JL17</f>
        <v>0</v>
      </c>
      <c r="JM205" s="131">
        <f>Seniori!JM17</f>
        <v>0</v>
      </c>
      <c r="JN205" s="131">
        <f>Seniori!JN17</f>
        <v>0</v>
      </c>
      <c r="JO205" s="131">
        <f>Seniori!JO17</f>
        <v>0</v>
      </c>
      <c r="JP205" s="131">
        <f>Seniori!JP17</f>
        <v>0</v>
      </c>
      <c r="JQ205" s="131">
        <f>Seniori!JQ17</f>
        <v>0</v>
      </c>
      <c r="JR205" s="131">
        <f>Seniori!JR17</f>
        <v>0</v>
      </c>
      <c r="JS205" s="131">
        <f>Seniori!JS17</f>
        <v>0</v>
      </c>
      <c r="JT205" s="131">
        <f>Seniori!JT17</f>
        <v>0</v>
      </c>
      <c r="JU205" s="131">
        <f>Seniori!JU17</f>
        <v>0</v>
      </c>
      <c r="JV205" s="131">
        <f>Seniori!JV17</f>
        <v>0</v>
      </c>
      <c r="JW205" s="131">
        <f>Seniori!JW17</f>
        <v>0</v>
      </c>
      <c r="JX205" s="131">
        <f>Seniori!JX17</f>
        <v>0</v>
      </c>
      <c r="JY205" s="131">
        <f>Seniori!JY17</f>
        <v>0</v>
      </c>
      <c r="JZ205" s="131">
        <f>Seniori!JZ17</f>
        <v>0</v>
      </c>
      <c r="KA205" s="131">
        <f>Seniori!KA17</f>
        <v>0</v>
      </c>
      <c r="KB205" s="131">
        <f>Seniori!KB17</f>
        <v>0</v>
      </c>
      <c r="KC205" s="131">
        <f>Seniori!KC17</f>
        <v>0</v>
      </c>
      <c r="KD205" s="131">
        <f>Seniori!KD17</f>
        <v>0</v>
      </c>
      <c r="KE205" s="131">
        <f>Seniori!KE17</f>
        <v>0</v>
      </c>
      <c r="KF205" s="131">
        <f>Seniori!KF17</f>
        <v>0</v>
      </c>
      <c r="KG205" s="131">
        <f>Seniori!KG17</f>
        <v>0</v>
      </c>
      <c r="KH205" s="131">
        <f>Seniori!KH17</f>
        <v>0</v>
      </c>
      <c r="KI205" s="131">
        <f>Seniori!KI17</f>
        <v>0</v>
      </c>
      <c r="KJ205" s="131">
        <f>Seniori!KJ17</f>
        <v>0</v>
      </c>
      <c r="KK205" s="131">
        <f>Seniori!KK17</f>
        <v>0</v>
      </c>
      <c r="KL205" s="131">
        <f>Seniori!KL17</f>
        <v>0</v>
      </c>
      <c r="KM205" s="131">
        <f>Seniori!KM17</f>
        <v>0</v>
      </c>
      <c r="KN205" s="131">
        <f>Seniori!KN17</f>
        <v>0</v>
      </c>
      <c r="KO205" s="131">
        <f>Seniori!KO17</f>
        <v>0</v>
      </c>
      <c r="KP205" s="131">
        <f>Seniori!KP17</f>
        <v>0</v>
      </c>
      <c r="KQ205" s="131">
        <f>Seniori!KQ17</f>
        <v>0</v>
      </c>
      <c r="KR205" s="131">
        <f>Seniori!KR17</f>
        <v>0</v>
      </c>
      <c r="KS205" s="131">
        <f>Seniori!KS17</f>
        <v>0</v>
      </c>
      <c r="KT205" s="131">
        <f>Seniori!KT17</f>
        <v>0</v>
      </c>
      <c r="KU205" s="131">
        <f>Seniori!KU17</f>
        <v>0</v>
      </c>
      <c r="KV205" s="131">
        <f>Seniori!KV17</f>
        <v>0</v>
      </c>
      <c r="KW205" s="131">
        <f>Seniori!KW17</f>
        <v>0</v>
      </c>
      <c r="KX205" s="131">
        <f>Seniori!KX17</f>
        <v>0</v>
      </c>
      <c r="KY205" s="131">
        <f>Seniori!KY17</f>
        <v>0</v>
      </c>
      <c r="KZ205" s="131">
        <f>Seniori!KZ17</f>
        <v>0</v>
      </c>
      <c r="LA205" s="131">
        <f>Seniori!LA17</f>
        <v>0</v>
      </c>
      <c r="LB205" s="131">
        <f>Seniori!LB17</f>
        <v>0</v>
      </c>
      <c r="LC205" s="131">
        <f>Seniori!LC17</f>
        <v>0</v>
      </c>
      <c r="LD205" s="131">
        <f>Seniori!LD17</f>
        <v>0</v>
      </c>
      <c r="LE205" s="131">
        <f>Seniori!LE17</f>
        <v>0</v>
      </c>
      <c r="LF205" s="131">
        <f>Seniori!LF17</f>
        <v>0</v>
      </c>
      <c r="LG205" s="131">
        <f>Seniori!LG17</f>
        <v>0</v>
      </c>
      <c r="LH205" s="131">
        <f>Seniori!LH17</f>
        <v>0</v>
      </c>
      <c r="LI205" s="131">
        <f>Seniori!LI17</f>
        <v>0</v>
      </c>
      <c r="LJ205" s="131">
        <f>Seniori!LJ17</f>
        <v>0</v>
      </c>
      <c r="LK205" s="131">
        <f>Seniori!LK17</f>
        <v>0</v>
      </c>
      <c r="LL205" s="131">
        <f>Seniori!LL17</f>
        <v>0</v>
      </c>
      <c r="LM205" s="131">
        <f>Seniori!LM17</f>
        <v>0</v>
      </c>
      <c r="LN205" s="131">
        <f>Seniori!LN17</f>
        <v>0</v>
      </c>
      <c r="LO205" s="131">
        <f>Seniori!LO17</f>
        <v>0</v>
      </c>
      <c r="LP205" s="131">
        <f>Seniori!LP17</f>
        <v>0</v>
      </c>
      <c r="LQ205" s="131">
        <f>Seniori!LQ17</f>
        <v>0</v>
      </c>
      <c r="LR205" s="131">
        <f>Seniori!LR17</f>
        <v>0</v>
      </c>
      <c r="LS205" s="131">
        <f>Seniori!LS17</f>
        <v>0</v>
      </c>
      <c r="LT205" s="131">
        <f>Seniori!LT17</f>
        <v>0</v>
      </c>
      <c r="LU205" s="131">
        <f>Seniori!LU17</f>
        <v>0</v>
      </c>
      <c r="LV205" s="131">
        <f>Seniori!LV17</f>
        <v>0</v>
      </c>
      <c r="LW205" s="131">
        <f>Seniori!LW17</f>
        <v>0</v>
      </c>
      <c r="LX205" s="131">
        <f>Seniori!LX17</f>
        <v>0</v>
      </c>
      <c r="LY205" s="131">
        <f>Seniori!LY17</f>
        <v>0</v>
      </c>
      <c r="LZ205" s="131">
        <f>Seniori!LZ17</f>
        <v>0</v>
      </c>
      <c r="MA205" s="131">
        <f>Seniori!MA17</f>
        <v>0</v>
      </c>
      <c r="MB205" s="131">
        <f>Seniori!MB17</f>
        <v>0</v>
      </c>
      <c r="MC205" s="131">
        <f>Seniori!MC17</f>
        <v>0</v>
      </c>
      <c r="MD205" s="131">
        <f>Seniori!MD17</f>
        <v>0</v>
      </c>
      <c r="ME205" s="131">
        <f>Seniori!ME17</f>
        <v>0</v>
      </c>
    </row>
    <row r="206" spans="1:343" s="1" customFormat="1" ht="18" customHeight="1" x14ac:dyDescent="0.2">
      <c r="A206" s="12"/>
      <c r="B206" s="11"/>
      <c r="E206" s="4" t="s">
        <v>213</v>
      </c>
      <c r="F206" s="1">
        <v>8872</v>
      </c>
      <c r="G206" s="9" t="s">
        <v>225</v>
      </c>
      <c r="H206" s="4"/>
      <c r="I206" s="1">
        <f t="shared" si="14"/>
        <v>0</v>
      </c>
      <c r="J206" s="12">
        <f>Tabuľka3[[#This Row],[Stĺpec9]]</f>
        <v>0</v>
      </c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6" t="s">
        <v>241</v>
      </c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</row>
    <row r="207" spans="1:343" s="1" customFormat="1" ht="18" customHeight="1" x14ac:dyDescent="0.2">
      <c r="A207" s="12"/>
      <c r="B207" s="11"/>
      <c r="E207" s="4" t="s">
        <v>244</v>
      </c>
      <c r="F207" s="1">
        <v>9127</v>
      </c>
      <c r="G207" s="9" t="s">
        <v>220</v>
      </c>
      <c r="H207" s="4"/>
      <c r="I207" s="1">
        <f t="shared" si="14"/>
        <v>0</v>
      </c>
      <c r="J207" s="12">
        <f>Tabuľka3[[#This Row],[Stĺpec9]]</f>
        <v>0</v>
      </c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</row>
    <row r="208" spans="1:343" s="1" customFormat="1" ht="18" customHeight="1" x14ac:dyDescent="0.2">
      <c r="A208" s="12">
        <v>142</v>
      </c>
      <c r="B208" s="11" t="s">
        <v>510</v>
      </c>
      <c r="C208" s="1">
        <v>9259</v>
      </c>
      <c r="D208" s="1">
        <v>2004</v>
      </c>
      <c r="E208" s="4" t="s">
        <v>509</v>
      </c>
      <c r="F208" s="1">
        <v>9812</v>
      </c>
      <c r="G208" s="9" t="s">
        <v>220</v>
      </c>
      <c r="H208" s="4" t="s">
        <v>171</v>
      </c>
      <c r="I208" s="1">
        <f t="shared" si="14"/>
        <v>0</v>
      </c>
      <c r="J208" s="12">
        <f>Tabuľka3[[#This Row],[Stĺpec9]]</f>
        <v>0</v>
      </c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</row>
    <row r="209" spans="1:343" s="1" customFormat="1" ht="18" customHeight="1" x14ac:dyDescent="0.2">
      <c r="A209" s="12">
        <v>142</v>
      </c>
      <c r="B209" s="11" t="s">
        <v>87</v>
      </c>
      <c r="C209" s="1">
        <v>9855</v>
      </c>
      <c r="D209" s="1">
        <v>2011</v>
      </c>
      <c r="E209" s="4" t="s">
        <v>141</v>
      </c>
      <c r="F209" s="1">
        <v>9109</v>
      </c>
      <c r="G209" s="9" t="s">
        <v>224</v>
      </c>
      <c r="H209" s="4" t="s">
        <v>83</v>
      </c>
      <c r="I209" s="1">
        <f t="shared" si="14"/>
        <v>0</v>
      </c>
      <c r="J209" s="12">
        <f>Tabuľka3[[#This Row],[Stĺpec9]]</f>
        <v>0</v>
      </c>
      <c r="K209" s="131">
        <f>'Mladí jazdci'!K26</f>
        <v>0</v>
      </c>
      <c r="L209" s="131">
        <f>'Mladí jazdci'!L26</f>
        <v>0</v>
      </c>
      <c r="M209" s="131">
        <f>'Mladí jazdci'!M26</f>
        <v>0</v>
      </c>
      <c r="N209" s="131">
        <f>'Mladí jazdci'!N26</f>
        <v>0</v>
      </c>
      <c r="O209" s="131">
        <f>'Mladí jazdci'!O26</f>
        <v>0</v>
      </c>
      <c r="P209" s="131">
        <f>'Mladí jazdci'!P26</f>
        <v>0</v>
      </c>
      <c r="Q209" s="131">
        <f>'Mladí jazdci'!Q26</f>
        <v>0</v>
      </c>
      <c r="R209" s="131">
        <f>'Mladí jazdci'!R26</f>
        <v>0</v>
      </c>
      <c r="S209" s="131">
        <f>'Mladí jazdci'!S26</f>
        <v>0</v>
      </c>
      <c r="T209" s="131">
        <f>'Mladí jazdci'!T26</f>
        <v>0</v>
      </c>
      <c r="U209" s="131">
        <f>'Mladí jazdci'!U26</f>
        <v>0</v>
      </c>
      <c r="V209" s="131">
        <f>'Mladí jazdci'!V26</f>
        <v>0</v>
      </c>
      <c r="W209" s="131">
        <f>'Mladí jazdci'!W26</f>
        <v>0</v>
      </c>
      <c r="X209" s="131">
        <f>'Mladí jazdci'!X26</f>
        <v>0</v>
      </c>
      <c r="Y209" s="131">
        <f>'Mladí jazdci'!Y26</f>
        <v>0</v>
      </c>
      <c r="Z209" s="131">
        <f>'Mladí jazdci'!Z26</f>
        <v>0</v>
      </c>
      <c r="AA209" s="131">
        <f>'Mladí jazdci'!AA26</f>
        <v>0</v>
      </c>
      <c r="AB209" s="131">
        <f>'Mladí jazdci'!AB26</f>
        <v>0</v>
      </c>
      <c r="AC209" s="131">
        <f>'Mladí jazdci'!AC26</f>
        <v>0</v>
      </c>
      <c r="AD209" s="131">
        <f>'Mladí jazdci'!AD26</f>
        <v>0</v>
      </c>
      <c r="AE209" s="131">
        <f>'Mladí jazdci'!AE26</f>
        <v>0</v>
      </c>
      <c r="AF209" s="131">
        <f>'Mladí jazdci'!AF26</f>
        <v>0</v>
      </c>
      <c r="AG209" s="131">
        <f>'Mladí jazdci'!AG26</f>
        <v>0</v>
      </c>
      <c r="AH209" s="131">
        <f>'Mladí jazdci'!AH26</f>
        <v>0</v>
      </c>
      <c r="AI209" s="131">
        <f>'Mladí jazdci'!AI26</f>
        <v>0</v>
      </c>
      <c r="AJ209" s="131">
        <f>'Mladí jazdci'!AJ26</f>
        <v>0</v>
      </c>
      <c r="AK209" s="131">
        <f>'Mladí jazdci'!AK26</f>
        <v>0</v>
      </c>
      <c r="AL209" s="131">
        <f>'Mladí jazdci'!AL26</f>
        <v>0</v>
      </c>
      <c r="AM209" s="131">
        <f>'Mladí jazdci'!AM26</f>
        <v>0</v>
      </c>
      <c r="AN209" s="131">
        <f>'Mladí jazdci'!AN26</f>
        <v>0</v>
      </c>
      <c r="AO209" s="131">
        <f>'Mladí jazdci'!AO26</f>
        <v>0</v>
      </c>
      <c r="AP209" s="131">
        <f>'Mladí jazdci'!AP26</f>
        <v>0</v>
      </c>
      <c r="AQ209" s="131">
        <f>'Mladí jazdci'!AQ26</f>
        <v>0</v>
      </c>
      <c r="AR209" s="131">
        <f>'Mladí jazdci'!AR26</f>
        <v>0</v>
      </c>
      <c r="AS209" s="131">
        <f>'Mladí jazdci'!AS26</f>
        <v>0</v>
      </c>
      <c r="AT209" s="131">
        <f>'Mladí jazdci'!AT26</f>
        <v>0</v>
      </c>
      <c r="AU209" s="131">
        <f>'Mladí jazdci'!AU26</f>
        <v>0</v>
      </c>
      <c r="AV209" s="131">
        <f>'Mladí jazdci'!AV26</f>
        <v>0</v>
      </c>
      <c r="AW209" s="131">
        <f>'Mladí jazdci'!AW26</f>
        <v>0</v>
      </c>
      <c r="AX209" s="131">
        <f>'Mladí jazdci'!AX26</f>
        <v>0</v>
      </c>
      <c r="AY209" s="131">
        <f>'Mladí jazdci'!AY26</f>
        <v>0</v>
      </c>
      <c r="AZ209" s="131">
        <f>'Mladí jazdci'!AZ26</f>
        <v>0</v>
      </c>
      <c r="BA209" s="131">
        <f>'Mladí jazdci'!BA26</f>
        <v>0</v>
      </c>
      <c r="BB209" s="131">
        <f>'Mladí jazdci'!BB26</f>
        <v>0</v>
      </c>
      <c r="BC209" s="131">
        <f>'Mladí jazdci'!BC26</f>
        <v>0</v>
      </c>
      <c r="BD209" s="131">
        <f>'Mladí jazdci'!BD26</f>
        <v>0</v>
      </c>
      <c r="BE209" s="131">
        <f>'Mladí jazdci'!BE26</f>
        <v>0</v>
      </c>
      <c r="BF209" s="131">
        <f>'Mladí jazdci'!BF26</f>
        <v>0</v>
      </c>
      <c r="BG209" s="131">
        <f>'Mladí jazdci'!BG26</f>
        <v>0</v>
      </c>
      <c r="BH209" s="131">
        <f>'Mladí jazdci'!BH26</f>
        <v>0</v>
      </c>
      <c r="BI209" s="131">
        <f>'Mladí jazdci'!BI26</f>
        <v>0</v>
      </c>
      <c r="BJ209" s="131">
        <f>'Mladí jazdci'!BJ26</f>
        <v>0</v>
      </c>
      <c r="BK209" s="131">
        <f>'Mladí jazdci'!BK26</f>
        <v>0</v>
      </c>
      <c r="BL209" s="131">
        <f>'Mladí jazdci'!BL26</f>
        <v>0</v>
      </c>
      <c r="BM209" s="131">
        <f>'Mladí jazdci'!BM26</f>
        <v>0</v>
      </c>
      <c r="BN209" s="131">
        <f>'Mladí jazdci'!BN26</f>
        <v>0</v>
      </c>
      <c r="BO209" s="131">
        <f>'Mladí jazdci'!BO26</f>
        <v>0</v>
      </c>
      <c r="BP209" s="131">
        <f>'Mladí jazdci'!BP26</f>
        <v>0</v>
      </c>
      <c r="BQ209" s="131">
        <f>'Mladí jazdci'!BQ26</f>
        <v>0</v>
      </c>
      <c r="BR209" s="131">
        <f>'Mladí jazdci'!BR26</f>
        <v>0</v>
      </c>
      <c r="BS209" s="131">
        <f>'Mladí jazdci'!BS26</f>
        <v>0</v>
      </c>
      <c r="BT209" s="131">
        <f>'Mladí jazdci'!BT26</f>
        <v>0</v>
      </c>
      <c r="BU209" s="131">
        <f>'Mladí jazdci'!BU26</f>
        <v>0</v>
      </c>
      <c r="BV209" s="131">
        <f>'Mladí jazdci'!BV26</f>
        <v>0</v>
      </c>
      <c r="BW209" s="131">
        <f>'Mladí jazdci'!BW26</f>
        <v>0</v>
      </c>
      <c r="BX209" s="131">
        <f>'Mladí jazdci'!BX26</f>
        <v>0</v>
      </c>
      <c r="BY209" s="131">
        <f>'Mladí jazdci'!BY26</f>
        <v>0</v>
      </c>
      <c r="BZ209" s="131">
        <f>'Mladí jazdci'!BZ26</f>
        <v>0</v>
      </c>
      <c r="CA209" s="131">
        <f>'Mladí jazdci'!CA26</f>
        <v>0</v>
      </c>
      <c r="CB209" s="131">
        <f>'Mladí jazdci'!CB26</f>
        <v>0</v>
      </c>
      <c r="CC209" s="131">
        <f>'Mladí jazdci'!CC26</f>
        <v>0</v>
      </c>
      <c r="CD209" s="131">
        <f>'Mladí jazdci'!CD26</f>
        <v>0</v>
      </c>
      <c r="CE209" s="131">
        <f>'Mladí jazdci'!CE26</f>
        <v>0</v>
      </c>
      <c r="CF209" s="131">
        <f>'Mladí jazdci'!CF26</f>
        <v>0</v>
      </c>
      <c r="CG209" s="131">
        <f>'Mladí jazdci'!CG26</f>
        <v>0</v>
      </c>
      <c r="CH209" s="131">
        <f>'Mladí jazdci'!CH26</f>
        <v>0</v>
      </c>
      <c r="CI209" s="131">
        <f>'Mladí jazdci'!CI26</f>
        <v>0</v>
      </c>
      <c r="CJ209" s="131">
        <f>'Mladí jazdci'!CJ26</f>
        <v>0</v>
      </c>
      <c r="CK209" s="131">
        <f>'Mladí jazdci'!CK26</f>
        <v>0</v>
      </c>
      <c r="CL209" s="131">
        <f>'Mladí jazdci'!CL26</f>
        <v>0</v>
      </c>
      <c r="CM209" s="131">
        <f>'Mladí jazdci'!CM26</f>
        <v>0</v>
      </c>
      <c r="CN209" s="131">
        <f>'Mladí jazdci'!CN26</f>
        <v>0</v>
      </c>
      <c r="CO209" s="131">
        <f>'Mladí jazdci'!CO26</f>
        <v>0</v>
      </c>
      <c r="CP209" s="131">
        <f>'Mladí jazdci'!CP26</f>
        <v>0</v>
      </c>
      <c r="CQ209" s="131">
        <f>'Mladí jazdci'!CQ26</f>
        <v>0</v>
      </c>
      <c r="CR209" s="131">
        <f>'Mladí jazdci'!CR26</f>
        <v>0</v>
      </c>
      <c r="CS209" s="131">
        <f>'Mladí jazdci'!CS26</f>
        <v>0</v>
      </c>
      <c r="CT209" s="131">
        <f>'Mladí jazdci'!CT26</f>
        <v>0</v>
      </c>
      <c r="CU209" s="131">
        <f>'Mladí jazdci'!CU26</f>
        <v>0</v>
      </c>
      <c r="CV209" s="131">
        <f>'Mladí jazdci'!CV26</f>
        <v>0</v>
      </c>
      <c r="CW209" s="131">
        <f>'Mladí jazdci'!CW26</f>
        <v>0</v>
      </c>
      <c r="CX209" s="131">
        <f>'Mladí jazdci'!CX26</f>
        <v>0</v>
      </c>
      <c r="CY209" s="131">
        <f>'Mladí jazdci'!CY26</f>
        <v>0</v>
      </c>
      <c r="CZ209" s="131">
        <f>'Mladí jazdci'!CZ26</f>
        <v>0</v>
      </c>
      <c r="DA209" s="131">
        <f>'Mladí jazdci'!DA26</f>
        <v>0</v>
      </c>
      <c r="DB209" s="131">
        <f>'Mladí jazdci'!DB26</f>
        <v>0</v>
      </c>
      <c r="DC209" s="131">
        <f>'Mladí jazdci'!DC26</f>
        <v>0</v>
      </c>
      <c r="DD209" s="131">
        <f>'Mladí jazdci'!DD26</f>
        <v>0</v>
      </c>
      <c r="DE209" s="131">
        <f>'Mladí jazdci'!DE26</f>
        <v>0</v>
      </c>
      <c r="DF209" s="131">
        <f>'Mladí jazdci'!DF26</f>
        <v>0</v>
      </c>
      <c r="DG209" s="131">
        <f>'Mladí jazdci'!DG26</f>
        <v>0</v>
      </c>
      <c r="DH209" s="131">
        <f>'Mladí jazdci'!DH26</f>
        <v>0</v>
      </c>
      <c r="DI209" s="131">
        <f>'Mladí jazdci'!DI26</f>
        <v>0</v>
      </c>
      <c r="DJ209" s="131">
        <f>'Mladí jazdci'!DJ26</f>
        <v>0</v>
      </c>
      <c r="DK209" s="131">
        <f>'Mladí jazdci'!DK26</f>
        <v>0</v>
      </c>
      <c r="DL209" s="131">
        <f>'Mladí jazdci'!DL26</f>
        <v>0</v>
      </c>
      <c r="DM209" s="131">
        <f>'Mladí jazdci'!DM26</f>
        <v>0</v>
      </c>
      <c r="DN209" s="131">
        <f>'Mladí jazdci'!DN26</f>
        <v>0</v>
      </c>
      <c r="DO209" s="131">
        <f>'Mladí jazdci'!DO26</f>
        <v>0</v>
      </c>
      <c r="DP209" s="131">
        <f>'Mladí jazdci'!DP26</f>
        <v>0</v>
      </c>
      <c r="DQ209" s="131">
        <f>'Mladí jazdci'!DQ26</f>
        <v>0</v>
      </c>
      <c r="DR209" s="131">
        <f>'Mladí jazdci'!DR26</f>
        <v>0</v>
      </c>
      <c r="DS209" s="131">
        <f>'Mladí jazdci'!DS26</f>
        <v>0</v>
      </c>
      <c r="DT209" s="131">
        <f>'Mladí jazdci'!DT26</f>
        <v>0</v>
      </c>
      <c r="DU209" s="131">
        <f>'Mladí jazdci'!DU26</f>
        <v>0</v>
      </c>
      <c r="DV209" s="131">
        <f>'Mladí jazdci'!DV26</f>
        <v>0</v>
      </c>
      <c r="DW209" s="131">
        <f>'Mladí jazdci'!DW26</f>
        <v>0</v>
      </c>
      <c r="DX209" s="131">
        <f>'Mladí jazdci'!DX26</f>
        <v>0</v>
      </c>
      <c r="DY209" s="131">
        <f>'Mladí jazdci'!DY26</f>
        <v>0</v>
      </c>
      <c r="DZ209" s="131">
        <f>'Mladí jazdci'!DZ26</f>
        <v>0</v>
      </c>
      <c r="EA209" s="131">
        <f>'Mladí jazdci'!EA26</f>
        <v>0</v>
      </c>
      <c r="EB209" s="131">
        <f>'Mladí jazdci'!EB26</f>
        <v>0</v>
      </c>
      <c r="EC209" s="131">
        <f>'Mladí jazdci'!EC26</f>
        <v>0</v>
      </c>
      <c r="ED209" s="131">
        <f>'Mladí jazdci'!ED26</f>
        <v>0</v>
      </c>
      <c r="EE209" s="131">
        <f>'Mladí jazdci'!EE26</f>
        <v>0</v>
      </c>
      <c r="EF209" s="131">
        <f>'Mladí jazdci'!EF26</f>
        <v>0</v>
      </c>
      <c r="EG209" s="131">
        <f>'Mladí jazdci'!EG26</f>
        <v>0</v>
      </c>
      <c r="EH209" s="131">
        <f>'Mladí jazdci'!EH26</f>
        <v>0</v>
      </c>
      <c r="EI209" s="131">
        <f>'Mladí jazdci'!EI26</f>
        <v>0</v>
      </c>
      <c r="EJ209" s="131">
        <f>'Mladí jazdci'!EJ26</f>
        <v>0</v>
      </c>
      <c r="EK209" s="131">
        <f>'Mladí jazdci'!EK26</f>
        <v>0</v>
      </c>
      <c r="EL209" s="131">
        <f>'Mladí jazdci'!EL26</f>
        <v>0</v>
      </c>
      <c r="EM209" s="131">
        <f>'Mladí jazdci'!EM26</f>
        <v>0</v>
      </c>
      <c r="EN209" s="131">
        <f>'Mladí jazdci'!EN26</f>
        <v>0</v>
      </c>
      <c r="EO209" s="131">
        <f>'Mladí jazdci'!EO26</f>
        <v>0</v>
      </c>
      <c r="EP209" s="131">
        <f>'Mladí jazdci'!EP26</f>
        <v>0</v>
      </c>
      <c r="EQ209" s="131">
        <f>'Mladí jazdci'!EQ26</f>
        <v>0</v>
      </c>
      <c r="ER209" s="131">
        <f>'Mladí jazdci'!ER26</f>
        <v>0</v>
      </c>
      <c r="ES209" s="131">
        <f>'Mladí jazdci'!ES26</f>
        <v>0</v>
      </c>
      <c r="ET209" s="131">
        <f>'Mladí jazdci'!ET26</f>
        <v>0</v>
      </c>
      <c r="EU209" s="131">
        <f>'Mladí jazdci'!EU26</f>
        <v>0</v>
      </c>
      <c r="EV209" s="131">
        <f>'Mladí jazdci'!EV26</f>
        <v>0</v>
      </c>
      <c r="EW209" s="131">
        <f>'Mladí jazdci'!EW26</f>
        <v>0</v>
      </c>
      <c r="EX209" s="131">
        <f>'Mladí jazdci'!EX26</f>
        <v>0</v>
      </c>
      <c r="EY209" s="131">
        <f>'Mladí jazdci'!EY26</f>
        <v>0</v>
      </c>
      <c r="EZ209" s="131">
        <f>'Mladí jazdci'!EZ26</f>
        <v>0</v>
      </c>
      <c r="FA209" s="131">
        <f>'Mladí jazdci'!FA26</f>
        <v>0</v>
      </c>
      <c r="FB209" s="131">
        <f>'Mladí jazdci'!FB26</f>
        <v>0</v>
      </c>
      <c r="FC209" s="131">
        <f>'Mladí jazdci'!FC26</f>
        <v>0</v>
      </c>
      <c r="FD209" s="131">
        <f>'Mladí jazdci'!FD26</f>
        <v>0</v>
      </c>
      <c r="FE209" s="131">
        <f>'Mladí jazdci'!FE26</f>
        <v>0</v>
      </c>
      <c r="FF209" s="131">
        <f>'Mladí jazdci'!FF26</f>
        <v>0</v>
      </c>
      <c r="FG209" s="131">
        <f>'Mladí jazdci'!FG26</f>
        <v>0</v>
      </c>
      <c r="FH209" s="131">
        <f>'Mladí jazdci'!FH26</f>
        <v>0</v>
      </c>
      <c r="FI209" s="131">
        <f>'Mladí jazdci'!FI26</f>
        <v>0</v>
      </c>
      <c r="FJ209" s="131">
        <f>'Mladí jazdci'!FJ26</f>
        <v>0</v>
      </c>
      <c r="FK209" s="131">
        <f>'Mladí jazdci'!FK26</f>
        <v>0</v>
      </c>
      <c r="FL209" s="131">
        <f>'Mladí jazdci'!FL26</f>
        <v>0</v>
      </c>
      <c r="FM209" s="131">
        <f>'Mladí jazdci'!FM26</f>
        <v>0</v>
      </c>
      <c r="FN209" s="131">
        <f>'Mladí jazdci'!FN26</f>
        <v>0</v>
      </c>
      <c r="FO209" s="131">
        <f>'Mladí jazdci'!FO26</f>
        <v>0</v>
      </c>
      <c r="FP209" s="131">
        <f>'Mladí jazdci'!FP26</f>
        <v>0</v>
      </c>
      <c r="FQ209" s="131">
        <f>'Mladí jazdci'!FQ26</f>
        <v>0</v>
      </c>
      <c r="FR209" s="131">
        <f>'Mladí jazdci'!FR26</f>
        <v>0</v>
      </c>
      <c r="FS209" s="131">
        <f>'Mladí jazdci'!FS26</f>
        <v>0</v>
      </c>
      <c r="FT209" s="131">
        <f>'Mladí jazdci'!FT26</f>
        <v>0</v>
      </c>
      <c r="FU209" s="131">
        <f>'Mladí jazdci'!FU26</f>
        <v>0</v>
      </c>
      <c r="FV209" s="131">
        <f>'Mladí jazdci'!FV26</f>
        <v>0</v>
      </c>
      <c r="FW209" s="131">
        <f>'Mladí jazdci'!FW26</f>
        <v>0</v>
      </c>
      <c r="FX209" s="131">
        <f>'Mladí jazdci'!FX26</f>
        <v>0</v>
      </c>
      <c r="FY209" s="131">
        <f>'Mladí jazdci'!FY26</f>
        <v>0</v>
      </c>
      <c r="FZ209" s="131">
        <f>'Mladí jazdci'!FZ26</f>
        <v>0</v>
      </c>
      <c r="GA209" s="131">
        <f>'Mladí jazdci'!GA26</f>
        <v>0</v>
      </c>
      <c r="GB209" s="131">
        <f>'Mladí jazdci'!GB26</f>
        <v>0</v>
      </c>
      <c r="GC209" s="131">
        <f>'Mladí jazdci'!GC26</f>
        <v>0</v>
      </c>
      <c r="GD209" s="131">
        <f>'Mladí jazdci'!GD26</f>
        <v>0</v>
      </c>
      <c r="GE209" s="131">
        <f>'Mladí jazdci'!GE26</f>
        <v>0</v>
      </c>
      <c r="GF209" s="131">
        <f>'Mladí jazdci'!GF26</f>
        <v>0</v>
      </c>
      <c r="GG209" s="131">
        <f>'Mladí jazdci'!GG26</f>
        <v>0</v>
      </c>
      <c r="GH209" s="131">
        <f>'Mladí jazdci'!GH26</f>
        <v>0</v>
      </c>
      <c r="GI209" s="131">
        <f>'Mladí jazdci'!GI26</f>
        <v>0</v>
      </c>
      <c r="GJ209" s="131">
        <f>'Mladí jazdci'!GJ26</f>
        <v>0</v>
      </c>
      <c r="GK209" s="131">
        <f>'Mladí jazdci'!GK26</f>
        <v>0</v>
      </c>
      <c r="GL209" s="131">
        <f>'Mladí jazdci'!GL26</f>
        <v>0</v>
      </c>
      <c r="GM209" s="131">
        <f>'Mladí jazdci'!GM26</f>
        <v>0</v>
      </c>
      <c r="GN209" s="131">
        <f>'Mladí jazdci'!GN26</f>
        <v>0</v>
      </c>
      <c r="GO209" s="131">
        <f>'Mladí jazdci'!GO26</f>
        <v>0</v>
      </c>
      <c r="GP209" s="131">
        <f>'Mladí jazdci'!GP26</f>
        <v>0</v>
      </c>
      <c r="GQ209" s="131">
        <f>'Mladí jazdci'!GQ26</f>
        <v>0</v>
      </c>
      <c r="GR209" s="131">
        <f>'Mladí jazdci'!GR26</f>
        <v>0</v>
      </c>
      <c r="GS209" s="131">
        <f>'Mladí jazdci'!GS26</f>
        <v>0</v>
      </c>
      <c r="GT209" s="131">
        <f>'Mladí jazdci'!GT26</f>
        <v>0</v>
      </c>
      <c r="GU209" s="131">
        <f>'Mladí jazdci'!GU26</f>
        <v>0</v>
      </c>
      <c r="GV209" s="131">
        <f>'Mladí jazdci'!GV26</f>
        <v>0</v>
      </c>
      <c r="GW209" s="131">
        <f>'Mladí jazdci'!GW26</f>
        <v>0</v>
      </c>
      <c r="GX209" s="131">
        <f>'Mladí jazdci'!GX26</f>
        <v>0</v>
      </c>
      <c r="GY209" s="131">
        <f>'Mladí jazdci'!GY26</f>
        <v>0</v>
      </c>
      <c r="GZ209" s="131">
        <f>'Mladí jazdci'!GZ26</f>
        <v>0</v>
      </c>
      <c r="HA209" s="131">
        <f>'Mladí jazdci'!HA26</f>
        <v>0</v>
      </c>
      <c r="HB209" s="131">
        <f>'Mladí jazdci'!HB26</f>
        <v>0</v>
      </c>
      <c r="HC209" s="131">
        <f>'Mladí jazdci'!HC26</f>
        <v>0</v>
      </c>
      <c r="HD209" s="131">
        <f>'Mladí jazdci'!HD26</f>
        <v>0</v>
      </c>
      <c r="HE209" s="131">
        <f>'Mladí jazdci'!HE26</f>
        <v>0</v>
      </c>
      <c r="HF209" s="131">
        <f>'Mladí jazdci'!HF26</f>
        <v>0</v>
      </c>
      <c r="HG209" s="131">
        <f>'Mladí jazdci'!HG26</f>
        <v>0</v>
      </c>
      <c r="HH209" s="131">
        <f>'Mladí jazdci'!HH26</f>
        <v>0</v>
      </c>
      <c r="HI209" s="131">
        <f>'Mladí jazdci'!HI26</f>
        <v>0</v>
      </c>
      <c r="HJ209" s="131">
        <f>'Mladí jazdci'!HJ26</f>
        <v>0</v>
      </c>
      <c r="HK209" s="131">
        <f>'Mladí jazdci'!HK26</f>
        <v>0</v>
      </c>
      <c r="HL209" s="131">
        <f>'Mladí jazdci'!HL26</f>
        <v>0</v>
      </c>
      <c r="HM209" s="131">
        <f>'Mladí jazdci'!HM26</f>
        <v>0</v>
      </c>
      <c r="HN209" s="131">
        <f>'Mladí jazdci'!HN26</f>
        <v>0</v>
      </c>
      <c r="HO209" s="131">
        <f>'Mladí jazdci'!HO26</f>
        <v>0</v>
      </c>
      <c r="HP209" s="131">
        <f>'Mladí jazdci'!HP26</f>
        <v>0</v>
      </c>
      <c r="HQ209" s="131">
        <f>'Mladí jazdci'!HQ26</f>
        <v>0</v>
      </c>
      <c r="HR209" s="131">
        <f>'Mladí jazdci'!HR26</f>
        <v>0</v>
      </c>
      <c r="HS209" s="131">
        <f>'Mladí jazdci'!HS26</f>
        <v>0</v>
      </c>
      <c r="HT209" s="131">
        <f>'Mladí jazdci'!HT26</f>
        <v>0</v>
      </c>
      <c r="HU209" s="131">
        <f>'Mladí jazdci'!HU26</f>
        <v>0</v>
      </c>
      <c r="HV209" s="131">
        <f>'Mladí jazdci'!HV26</f>
        <v>0</v>
      </c>
      <c r="HW209" s="131">
        <f>'Mladí jazdci'!HW26</f>
        <v>0</v>
      </c>
      <c r="HX209" s="131">
        <f>'Mladí jazdci'!HX26</f>
        <v>0</v>
      </c>
      <c r="HY209" s="131">
        <f>'Mladí jazdci'!HY26</f>
        <v>0</v>
      </c>
      <c r="HZ209" s="131">
        <f>'Mladí jazdci'!HZ26</f>
        <v>0</v>
      </c>
      <c r="IA209" s="131">
        <f>'Mladí jazdci'!IA26</f>
        <v>0</v>
      </c>
      <c r="IB209" s="131">
        <f>'Mladí jazdci'!IB26</f>
        <v>0</v>
      </c>
      <c r="IC209" s="131">
        <f>'Mladí jazdci'!IC26</f>
        <v>0</v>
      </c>
      <c r="ID209" s="131">
        <f>'Mladí jazdci'!ID26</f>
        <v>0</v>
      </c>
      <c r="IE209" s="131">
        <f>'Mladí jazdci'!IE26</f>
        <v>0</v>
      </c>
      <c r="IF209" s="131">
        <f>'Mladí jazdci'!IF26</f>
        <v>0</v>
      </c>
      <c r="IG209" s="131">
        <f>'Mladí jazdci'!IG26</f>
        <v>0</v>
      </c>
      <c r="IH209" s="131">
        <f>'Mladí jazdci'!IH26</f>
        <v>0</v>
      </c>
      <c r="II209" s="131">
        <f>'Mladí jazdci'!II26</f>
        <v>0</v>
      </c>
      <c r="IJ209" s="131" t="str">
        <f>'Mladí jazdci'!IJ26</f>
        <v>x</v>
      </c>
      <c r="IK209" s="131">
        <f>'Mladí jazdci'!IK26</f>
        <v>0</v>
      </c>
      <c r="IL209" s="131">
        <f>'Mladí jazdci'!IL26</f>
        <v>0</v>
      </c>
      <c r="IM209" s="131">
        <f>'Mladí jazdci'!IM26</f>
        <v>0</v>
      </c>
      <c r="IN209" s="131">
        <f>'Mladí jazdci'!IN26</f>
        <v>0</v>
      </c>
      <c r="IO209" s="131" t="str">
        <f>'Mladí jazdci'!IO26</f>
        <v>x</v>
      </c>
      <c r="IP209" s="131">
        <f>'Mladí jazdci'!IP26</f>
        <v>0</v>
      </c>
      <c r="IQ209" s="131">
        <f>'Mladí jazdci'!IQ26</f>
        <v>0</v>
      </c>
      <c r="IR209" s="131">
        <f>'Mladí jazdci'!IR26</f>
        <v>0</v>
      </c>
      <c r="IS209" s="131">
        <f>'Mladí jazdci'!IS26</f>
        <v>0</v>
      </c>
      <c r="IT209" s="131">
        <f>'Mladí jazdci'!IT26</f>
        <v>0</v>
      </c>
      <c r="IU209" s="131">
        <f>'Mladí jazdci'!IU26</f>
        <v>0</v>
      </c>
      <c r="IV209" s="131">
        <f>'Mladí jazdci'!IV26</f>
        <v>0</v>
      </c>
      <c r="IW209" s="131">
        <f>'Mladí jazdci'!IW26</f>
        <v>0</v>
      </c>
      <c r="IX209" s="131">
        <f>'Mladí jazdci'!IX26</f>
        <v>0</v>
      </c>
      <c r="IY209" s="131">
        <f>'Mladí jazdci'!IY26</f>
        <v>0</v>
      </c>
      <c r="IZ209" s="131">
        <f>'Mladí jazdci'!IZ26</f>
        <v>0</v>
      </c>
      <c r="JA209" s="131">
        <f>'Mladí jazdci'!JA26</f>
        <v>0</v>
      </c>
      <c r="JB209" s="131">
        <f>'Mladí jazdci'!JB26</f>
        <v>0</v>
      </c>
      <c r="JC209" s="131">
        <f>'Mladí jazdci'!JC26</f>
        <v>0</v>
      </c>
      <c r="JD209" s="131">
        <f>'Mladí jazdci'!JD26</f>
        <v>0</v>
      </c>
      <c r="JE209" s="131">
        <f>'Mladí jazdci'!JE26</f>
        <v>0</v>
      </c>
      <c r="JF209" s="131">
        <f>'Mladí jazdci'!JF26</f>
        <v>0</v>
      </c>
      <c r="JG209" s="131">
        <f>'Mladí jazdci'!JG26</f>
        <v>0</v>
      </c>
      <c r="JH209" s="131">
        <f>'Mladí jazdci'!JH26</f>
        <v>0</v>
      </c>
      <c r="JI209" s="131">
        <f>'Mladí jazdci'!JI26</f>
        <v>0</v>
      </c>
      <c r="JJ209" s="131">
        <f>'Mladí jazdci'!JJ26</f>
        <v>0</v>
      </c>
      <c r="JK209" s="131">
        <f>'Mladí jazdci'!JK26</f>
        <v>0</v>
      </c>
      <c r="JL209" s="131">
        <f>'Mladí jazdci'!JL26</f>
        <v>0</v>
      </c>
      <c r="JM209" s="131">
        <f>'Mladí jazdci'!JM26</f>
        <v>0</v>
      </c>
      <c r="JN209" s="131">
        <f>'Mladí jazdci'!JN26</f>
        <v>0</v>
      </c>
      <c r="JO209" s="131">
        <f>'Mladí jazdci'!JO26</f>
        <v>0</v>
      </c>
      <c r="JP209" s="131">
        <f>'Mladí jazdci'!JP26</f>
        <v>0</v>
      </c>
      <c r="JQ209" s="131">
        <f>'Mladí jazdci'!JQ26</f>
        <v>0</v>
      </c>
      <c r="JR209" s="131">
        <f>'Mladí jazdci'!JR26</f>
        <v>0</v>
      </c>
      <c r="JS209" s="131">
        <f>'Mladí jazdci'!JS26</f>
        <v>0</v>
      </c>
      <c r="JT209" s="131">
        <f>'Mladí jazdci'!JT26</f>
        <v>0</v>
      </c>
      <c r="JU209" s="131">
        <f>'Mladí jazdci'!JU26</f>
        <v>0</v>
      </c>
      <c r="JV209" s="131">
        <f>'Mladí jazdci'!JV26</f>
        <v>0</v>
      </c>
      <c r="JW209" s="131">
        <f>'Mladí jazdci'!JW26</f>
        <v>0</v>
      </c>
      <c r="JX209" s="131">
        <f>'Mladí jazdci'!JX26</f>
        <v>0</v>
      </c>
      <c r="JY209" s="131">
        <f>'Mladí jazdci'!JY26</f>
        <v>0</v>
      </c>
      <c r="JZ209" s="131">
        <f>'Mladí jazdci'!JZ26</f>
        <v>0</v>
      </c>
      <c r="KA209" s="131">
        <f>'Mladí jazdci'!KA26</f>
        <v>0</v>
      </c>
      <c r="KB209" s="131">
        <f>'Mladí jazdci'!KB26</f>
        <v>0</v>
      </c>
      <c r="KC209" s="131">
        <f>'Mladí jazdci'!KC26</f>
        <v>0</v>
      </c>
      <c r="KD209" s="131">
        <f>'Mladí jazdci'!KD26</f>
        <v>0</v>
      </c>
      <c r="KE209" s="131">
        <f>'Mladí jazdci'!KE26</f>
        <v>0</v>
      </c>
      <c r="KF209" s="131">
        <f>'Mladí jazdci'!KF26</f>
        <v>0</v>
      </c>
      <c r="KG209" s="131">
        <f>'Mladí jazdci'!KG26</f>
        <v>0</v>
      </c>
      <c r="KH209" s="131">
        <f>'Mladí jazdci'!KH26</f>
        <v>0</v>
      </c>
      <c r="KI209" s="131">
        <f>'Mladí jazdci'!KI26</f>
        <v>0</v>
      </c>
      <c r="KJ209" s="131">
        <f>'Mladí jazdci'!KJ26</f>
        <v>0</v>
      </c>
      <c r="KK209" s="131">
        <f>'Mladí jazdci'!KK26</f>
        <v>0</v>
      </c>
      <c r="KL209" s="131">
        <f>'Mladí jazdci'!KL26</f>
        <v>0</v>
      </c>
      <c r="KM209" s="131">
        <f>'Mladí jazdci'!KM26</f>
        <v>0</v>
      </c>
      <c r="KN209" s="131">
        <f>'Mladí jazdci'!KN26</f>
        <v>0</v>
      </c>
      <c r="KO209" s="131">
        <f>'Mladí jazdci'!KO26</f>
        <v>0</v>
      </c>
      <c r="KP209" s="131">
        <f>'Mladí jazdci'!KP26</f>
        <v>0</v>
      </c>
      <c r="KQ209" s="131">
        <f>'Mladí jazdci'!KQ26</f>
        <v>0</v>
      </c>
      <c r="KR209" s="131">
        <f>'Mladí jazdci'!KR26</f>
        <v>0</v>
      </c>
      <c r="KS209" s="131">
        <f>'Mladí jazdci'!KS26</f>
        <v>0</v>
      </c>
      <c r="KT209" s="131">
        <f>'Mladí jazdci'!KT26</f>
        <v>0</v>
      </c>
      <c r="KU209" s="131">
        <f>'Mladí jazdci'!KU26</f>
        <v>0</v>
      </c>
      <c r="KV209" s="131">
        <f>'Mladí jazdci'!KV26</f>
        <v>0</v>
      </c>
      <c r="KW209" s="131">
        <f>'Mladí jazdci'!KW26</f>
        <v>0</v>
      </c>
      <c r="KX209" s="131">
        <f>'Mladí jazdci'!KX26</f>
        <v>0</v>
      </c>
      <c r="KY209" s="131">
        <f>'Mladí jazdci'!KY26</f>
        <v>0</v>
      </c>
      <c r="KZ209" s="131">
        <f>'Mladí jazdci'!KZ26</f>
        <v>0</v>
      </c>
      <c r="LA209" s="131">
        <f>'Mladí jazdci'!LA26</f>
        <v>0</v>
      </c>
      <c r="LB209" s="131">
        <f>'Mladí jazdci'!LB26</f>
        <v>0</v>
      </c>
      <c r="LC209" s="131">
        <f>'Mladí jazdci'!LC26</f>
        <v>0</v>
      </c>
      <c r="LD209" s="131">
        <f>'Mladí jazdci'!LD26</f>
        <v>0</v>
      </c>
      <c r="LE209" s="131">
        <f>'Mladí jazdci'!LE26</f>
        <v>0</v>
      </c>
      <c r="LF209" s="131">
        <f>'Mladí jazdci'!LF26</f>
        <v>0</v>
      </c>
      <c r="LG209" s="131">
        <f>'Mladí jazdci'!LG26</f>
        <v>0</v>
      </c>
      <c r="LH209" s="131">
        <f>'Mladí jazdci'!LH26</f>
        <v>0</v>
      </c>
      <c r="LI209" s="131">
        <f>'Mladí jazdci'!LI26</f>
        <v>0</v>
      </c>
      <c r="LJ209" s="131">
        <f>'Mladí jazdci'!LJ26</f>
        <v>0</v>
      </c>
      <c r="LK209" s="131">
        <f>'Mladí jazdci'!LK26</f>
        <v>0</v>
      </c>
      <c r="LL209" s="131">
        <f>'Mladí jazdci'!LL26</f>
        <v>0</v>
      </c>
      <c r="LM209" s="131">
        <f>'Mladí jazdci'!LM26</f>
        <v>0</v>
      </c>
      <c r="LN209" s="131">
        <f>'Mladí jazdci'!LN26</f>
        <v>0</v>
      </c>
      <c r="LO209" s="131">
        <f>'Mladí jazdci'!LO26</f>
        <v>0</v>
      </c>
      <c r="LP209" s="131">
        <f>'Mladí jazdci'!LP26</f>
        <v>0</v>
      </c>
      <c r="LQ209" s="131">
        <f>'Mladí jazdci'!LQ26</f>
        <v>0</v>
      </c>
      <c r="LR209" s="131">
        <f>'Mladí jazdci'!LR26</f>
        <v>0</v>
      </c>
      <c r="LS209" s="131">
        <f>'Mladí jazdci'!LS26</f>
        <v>0</v>
      </c>
      <c r="LT209" s="131">
        <f>'Mladí jazdci'!LT26</f>
        <v>0</v>
      </c>
      <c r="LU209" s="131">
        <f>'Mladí jazdci'!LU26</f>
        <v>0</v>
      </c>
      <c r="LV209" s="131">
        <f>'Mladí jazdci'!LV26</f>
        <v>0</v>
      </c>
      <c r="LW209" s="131">
        <f>'Mladí jazdci'!LW26</f>
        <v>0</v>
      </c>
      <c r="LX209" s="131">
        <f>'Mladí jazdci'!LX26</f>
        <v>0</v>
      </c>
      <c r="LY209" s="131">
        <f>'Mladí jazdci'!LY26</f>
        <v>0</v>
      </c>
      <c r="LZ209" s="131">
        <f>'Mladí jazdci'!LZ26</f>
        <v>0</v>
      </c>
      <c r="MA209" s="131">
        <f>'Mladí jazdci'!MA26</f>
        <v>0</v>
      </c>
      <c r="MB209" s="131">
        <f>'Mladí jazdci'!MB26</f>
        <v>0</v>
      </c>
      <c r="MC209" s="131">
        <f>'Mladí jazdci'!MC26</f>
        <v>0</v>
      </c>
      <c r="MD209" s="131">
        <f>'Mladí jazdci'!MD26</f>
        <v>0</v>
      </c>
      <c r="ME209" s="131">
        <f>'Mladí jazdci'!ME26</f>
        <v>0</v>
      </c>
    </row>
    <row r="210" spans="1:343" s="1" customFormat="1" ht="18" customHeight="1" x14ac:dyDescent="0.2">
      <c r="A210" s="12">
        <v>142</v>
      </c>
      <c r="B210" s="11" t="s">
        <v>428</v>
      </c>
      <c r="C210" s="1">
        <v>10577</v>
      </c>
      <c r="D210" s="1">
        <v>2006</v>
      </c>
      <c r="E210" s="4" t="s">
        <v>427</v>
      </c>
      <c r="F210" s="1">
        <v>8305</v>
      </c>
      <c r="G210" s="9" t="s">
        <v>220</v>
      </c>
      <c r="H210" s="4" t="s">
        <v>429</v>
      </c>
      <c r="I210" s="1">
        <f t="shared" si="14"/>
        <v>0</v>
      </c>
      <c r="J210" s="12">
        <f>Tabuľka3[[#This Row],[Stĺpec9]]</f>
        <v>0</v>
      </c>
      <c r="K210" s="131">
        <f>Juniori!K56</f>
        <v>0</v>
      </c>
      <c r="L210" s="131">
        <f>Juniori!L56</f>
        <v>0</v>
      </c>
      <c r="M210" s="131">
        <f>Juniori!M56</f>
        <v>0</v>
      </c>
      <c r="N210" s="131">
        <f>Juniori!N56</f>
        <v>0</v>
      </c>
      <c r="O210" s="131">
        <f>Juniori!O56</f>
        <v>0</v>
      </c>
      <c r="P210" s="131">
        <f>Juniori!P56</f>
        <v>0</v>
      </c>
      <c r="Q210" s="131">
        <f>Juniori!Q56</f>
        <v>0</v>
      </c>
      <c r="R210" s="131">
        <f>Juniori!R56</f>
        <v>0</v>
      </c>
      <c r="S210" s="131">
        <f>Juniori!S56</f>
        <v>0</v>
      </c>
      <c r="T210" s="131">
        <f>Juniori!T56</f>
        <v>0</v>
      </c>
      <c r="U210" s="131">
        <f>Juniori!U56</f>
        <v>0</v>
      </c>
      <c r="V210" s="131">
        <f>Juniori!V56</f>
        <v>0</v>
      </c>
      <c r="W210" s="131">
        <f>Juniori!W56</f>
        <v>0</v>
      </c>
      <c r="X210" s="131">
        <f>Juniori!X56</f>
        <v>0</v>
      </c>
      <c r="Y210" s="131">
        <f>Juniori!Y56</f>
        <v>0</v>
      </c>
      <c r="Z210" s="131">
        <f>Juniori!Z56</f>
        <v>0</v>
      </c>
      <c r="AA210" s="131">
        <f>Juniori!AA56</f>
        <v>0</v>
      </c>
      <c r="AB210" s="131">
        <f>Juniori!AB56</f>
        <v>0</v>
      </c>
      <c r="AC210" s="131">
        <f>Juniori!AC56</f>
        <v>0</v>
      </c>
      <c r="AD210" s="131">
        <f>Juniori!AD56</f>
        <v>0</v>
      </c>
      <c r="AE210" s="131">
        <f>Juniori!AE56</f>
        <v>0</v>
      </c>
      <c r="AF210" s="131">
        <f>Juniori!AF56</f>
        <v>0</v>
      </c>
      <c r="AG210" s="131">
        <f>Juniori!AG56</f>
        <v>0</v>
      </c>
      <c r="AH210" s="131">
        <f>Juniori!AH56</f>
        <v>0</v>
      </c>
      <c r="AI210" s="131">
        <f>Juniori!AI56</f>
        <v>0</v>
      </c>
      <c r="AJ210" s="131">
        <f>Juniori!AJ56</f>
        <v>0</v>
      </c>
      <c r="AK210" s="131">
        <f>Juniori!AK56</f>
        <v>0</v>
      </c>
      <c r="AL210" s="131">
        <f>Juniori!AL56</f>
        <v>0</v>
      </c>
      <c r="AM210" s="131">
        <f>Juniori!AM56</f>
        <v>0</v>
      </c>
      <c r="AN210" s="131">
        <f>Juniori!AN56</f>
        <v>0</v>
      </c>
      <c r="AO210" s="131">
        <f>Juniori!AO56</f>
        <v>0</v>
      </c>
      <c r="AP210" s="131">
        <f>Juniori!AP56</f>
        <v>0</v>
      </c>
      <c r="AQ210" s="131">
        <f>Juniori!AQ56</f>
        <v>0</v>
      </c>
      <c r="AR210" s="131">
        <f>Juniori!AR56</f>
        <v>0</v>
      </c>
      <c r="AS210" s="131">
        <f>Juniori!AS56</f>
        <v>0</v>
      </c>
      <c r="AT210" s="131">
        <f>Juniori!AT56</f>
        <v>0</v>
      </c>
      <c r="AU210" s="131">
        <f>Juniori!AU56</f>
        <v>0</v>
      </c>
      <c r="AV210" s="131">
        <f>Juniori!AV56</f>
        <v>0</v>
      </c>
      <c r="AW210" s="131">
        <f>Juniori!AW56</f>
        <v>0</v>
      </c>
      <c r="AX210" s="131">
        <f>Juniori!AX56</f>
        <v>0</v>
      </c>
      <c r="AY210" s="131">
        <f>Juniori!AY56</f>
        <v>0</v>
      </c>
      <c r="AZ210" s="131">
        <f>Juniori!AZ56</f>
        <v>0</v>
      </c>
      <c r="BA210" s="131">
        <f>Juniori!BA56</f>
        <v>0</v>
      </c>
      <c r="BB210" s="131">
        <f>Juniori!BB56</f>
        <v>0</v>
      </c>
      <c r="BC210" s="131">
        <f>Juniori!BC56</f>
        <v>0</v>
      </c>
      <c r="BD210" s="131">
        <f>Juniori!BD56</f>
        <v>0</v>
      </c>
      <c r="BE210" s="131">
        <f>Juniori!BE56</f>
        <v>0</v>
      </c>
      <c r="BF210" s="131">
        <f>Juniori!BF56</f>
        <v>0</v>
      </c>
      <c r="BG210" s="131">
        <f>Juniori!BG56</f>
        <v>0</v>
      </c>
      <c r="BH210" s="131">
        <f>Juniori!BH56</f>
        <v>0</v>
      </c>
      <c r="BI210" s="131">
        <f>Juniori!BI56</f>
        <v>0</v>
      </c>
      <c r="BJ210" s="131">
        <f>Juniori!BJ56</f>
        <v>0</v>
      </c>
      <c r="BK210" s="131">
        <f>Juniori!BK56</f>
        <v>0</v>
      </c>
      <c r="BL210" s="131">
        <f>Juniori!BL56</f>
        <v>0</v>
      </c>
      <c r="BM210" s="131">
        <f>Juniori!BM56</f>
        <v>0</v>
      </c>
      <c r="BN210" s="131">
        <f>Juniori!BN56</f>
        <v>0</v>
      </c>
      <c r="BO210" s="131">
        <f>Juniori!BO56</f>
        <v>0</v>
      </c>
      <c r="BP210" s="131">
        <f>Juniori!BP56</f>
        <v>0</v>
      </c>
      <c r="BQ210" s="131">
        <f>Juniori!BQ56</f>
        <v>0</v>
      </c>
      <c r="BR210" s="131">
        <f>Juniori!BR56</f>
        <v>0</v>
      </c>
      <c r="BS210" s="131">
        <f>Juniori!BS56</f>
        <v>0</v>
      </c>
      <c r="BT210" s="131">
        <f>Juniori!BT56</f>
        <v>0</v>
      </c>
      <c r="BU210" s="131">
        <f>Juniori!BU56</f>
        <v>0</v>
      </c>
      <c r="BV210" s="131">
        <f>Juniori!BV56</f>
        <v>0</v>
      </c>
      <c r="BW210" s="131">
        <f>Juniori!BW56</f>
        <v>0</v>
      </c>
      <c r="BX210" s="131">
        <f>Juniori!BX56</f>
        <v>0</v>
      </c>
      <c r="BY210" s="131">
        <f>Juniori!BY56</f>
        <v>0</v>
      </c>
      <c r="BZ210" s="131">
        <f>Juniori!BZ56</f>
        <v>0</v>
      </c>
      <c r="CA210" s="131">
        <f>Juniori!CA56</f>
        <v>0</v>
      </c>
      <c r="CB210" s="131">
        <f>Juniori!CB56</f>
        <v>0</v>
      </c>
      <c r="CC210" s="131">
        <f>Juniori!CC56</f>
        <v>0</v>
      </c>
      <c r="CD210" s="131">
        <f>Juniori!CD56</f>
        <v>0</v>
      </c>
      <c r="CE210" s="131">
        <f>Juniori!CE56</f>
        <v>0</v>
      </c>
      <c r="CF210" s="131">
        <f>Juniori!CF56</f>
        <v>0</v>
      </c>
      <c r="CG210" s="131">
        <f>Juniori!CG56</f>
        <v>0</v>
      </c>
      <c r="CH210" s="131">
        <f>Juniori!CH56</f>
        <v>0</v>
      </c>
      <c r="CI210" s="131">
        <f>Juniori!CI56</f>
        <v>0</v>
      </c>
      <c r="CJ210" s="131">
        <f>Juniori!CJ56</f>
        <v>0</v>
      </c>
      <c r="CK210" s="131">
        <f>Juniori!CK56</f>
        <v>0</v>
      </c>
      <c r="CL210" s="131">
        <f>Juniori!CL56</f>
        <v>0</v>
      </c>
      <c r="CM210" s="131">
        <f>Juniori!CM56</f>
        <v>0</v>
      </c>
      <c r="CN210" s="131">
        <f>Juniori!CN56</f>
        <v>0</v>
      </c>
      <c r="CO210" s="131">
        <f>Juniori!CO56</f>
        <v>0</v>
      </c>
      <c r="CP210" s="131">
        <f>Juniori!CP56</f>
        <v>0</v>
      </c>
      <c r="CQ210" s="131">
        <f>Juniori!CQ56</f>
        <v>0</v>
      </c>
      <c r="CR210" s="131">
        <f>Juniori!CR56</f>
        <v>0</v>
      </c>
      <c r="CS210" s="131">
        <f>Juniori!CS56</f>
        <v>0</v>
      </c>
      <c r="CT210" s="131">
        <f>Juniori!CT56</f>
        <v>0</v>
      </c>
      <c r="CU210" s="131">
        <f>Juniori!CU56</f>
        <v>0</v>
      </c>
      <c r="CV210" s="131">
        <f>Juniori!CV56</f>
        <v>0</v>
      </c>
      <c r="CW210" s="131">
        <f>Juniori!CW56</f>
        <v>0</v>
      </c>
      <c r="CX210" s="131">
        <f>Juniori!CX56</f>
        <v>0</v>
      </c>
      <c r="CY210" s="131">
        <f>Juniori!CY56</f>
        <v>0</v>
      </c>
      <c r="CZ210" s="131">
        <f>Juniori!CZ56</f>
        <v>0</v>
      </c>
      <c r="DA210" s="131">
        <f>Juniori!DA56</f>
        <v>0</v>
      </c>
      <c r="DB210" s="131">
        <f>Juniori!DB56</f>
        <v>0</v>
      </c>
      <c r="DC210" s="131">
        <f>Juniori!DC56</f>
        <v>0</v>
      </c>
      <c r="DD210" s="131" t="str">
        <f>Juniori!DD56</f>
        <v>x</v>
      </c>
      <c r="DE210" s="131" t="str">
        <f>Juniori!DE56</f>
        <v>x</v>
      </c>
      <c r="DF210" s="131">
        <f>Juniori!DF56</f>
        <v>0</v>
      </c>
      <c r="DG210" s="131">
        <f>Juniori!DG56</f>
        <v>0</v>
      </c>
      <c r="DH210" s="131">
        <f>Juniori!DH56</f>
        <v>0</v>
      </c>
      <c r="DI210" s="131">
        <f>Juniori!DI56</f>
        <v>0</v>
      </c>
      <c r="DJ210" s="131">
        <f>Juniori!DJ56</f>
        <v>0</v>
      </c>
      <c r="DK210" s="131" t="str">
        <f>Juniori!DK56</f>
        <v>x</v>
      </c>
      <c r="DL210" s="131" t="str">
        <f>Juniori!DL56</f>
        <v>x</v>
      </c>
      <c r="DM210" s="131">
        <f>Juniori!DM56</f>
        <v>0</v>
      </c>
      <c r="DN210" s="131">
        <f>Juniori!DN56</f>
        <v>0</v>
      </c>
      <c r="DO210" s="131">
        <f>Juniori!DO56</f>
        <v>0</v>
      </c>
      <c r="DP210" s="131">
        <f>Juniori!DP56</f>
        <v>0</v>
      </c>
      <c r="DQ210" s="131">
        <f>Juniori!DQ56</f>
        <v>0</v>
      </c>
      <c r="DR210" s="131">
        <f>Juniori!DR56</f>
        <v>0</v>
      </c>
      <c r="DS210" s="131">
        <f>Juniori!DS56</f>
        <v>0</v>
      </c>
      <c r="DT210" s="131">
        <f>Juniori!DT56</f>
        <v>0</v>
      </c>
      <c r="DU210" s="131">
        <f>Juniori!DU56</f>
        <v>0</v>
      </c>
      <c r="DV210" s="131">
        <f>Juniori!DV56</f>
        <v>0</v>
      </c>
      <c r="DW210" s="131">
        <f>Juniori!DW56</f>
        <v>0</v>
      </c>
      <c r="DX210" s="131">
        <f>Juniori!DX56</f>
        <v>0</v>
      </c>
      <c r="DY210" s="131">
        <f>Juniori!DY56</f>
        <v>0</v>
      </c>
      <c r="DZ210" s="131">
        <f>Juniori!DZ56</f>
        <v>0</v>
      </c>
      <c r="EA210" s="131">
        <f>Juniori!EA56</f>
        <v>0</v>
      </c>
      <c r="EB210" s="131">
        <f>Juniori!EB56</f>
        <v>0</v>
      </c>
      <c r="EC210" s="131">
        <f>Juniori!EC56</f>
        <v>0</v>
      </c>
      <c r="ED210" s="131">
        <f>Juniori!ED56</f>
        <v>0</v>
      </c>
      <c r="EE210" s="131">
        <f>Juniori!EE56</f>
        <v>0</v>
      </c>
      <c r="EF210" s="131">
        <f>Juniori!EF56</f>
        <v>0</v>
      </c>
      <c r="EG210" s="131">
        <f>Juniori!EG56</f>
        <v>0</v>
      </c>
      <c r="EH210" s="131">
        <f>Juniori!EH56</f>
        <v>0</v>
      </c>
      <c r="EI210" s="131">
        <f>Juniori!EI56</f>
        <v>0</v>
      </c>
      <c r="EJ210" s="131">
        <f>Juniori!EJ56</f>
        <v>0</v>
      </c>
      <c r="EK210" s="131">
        <f>Juniori!EK56</f>
        <v>0</v>
      </c>
      <c r="EL210" s="131">
        <f>Juniori!EL56</f>
        <v>0</v>
      </c>
      <c r="EM210" s="131">
        <f>Juniori!EM56</f>
        <v>0</v>
      </c>
      <c r="EN210" s="131">
        <f>Juniori!EN56</f>
        <v>0</v>
      </c>
      <c r="EO210" s="131">
        <f>Juniori!EO56</f>
        <v>0</v>
      </c>
      <c r="EP210" s="131">
        <f>Juniori!EP56</f>
        <v>0</v>
      </c>
      <c r="EQ210" s="131">
        <f>Juniori!EQ56</f>
        <v>0</v>
      </c>
      <c r="ER210" s="131">
        <f>Juniori!ER56</f>
        <v>0</v>
      </c>
      <c r="ES210" s="131">
        <f>Juniori!ES56</f>
        <v>0</v>
      </c>
      <c r="ET210" s="131">
        <f>Juniori!ET56</f>
        <v>0</v>
      </c>
      <c r="EU210" s="131">
        <f>Juniori!EU56</f>
        <v>0</v>
      </c>
      <c r="EV210" s="131">
        <f>Juniori!EV56</f>
        <v>0</v>
      </c>
      <c r="EW210" s="131">
        <f>Juniori!EW56</f>
        <v>0</v>
      </c>
      <c r="EX210" s="131">
        <f>Juniori!EX56</f>
        <v>0</v>
      </c>
      <c r="EY210" s="131">
        <f>Juniori!EY56</f>
        <v>0</v>
      </c>
      <c r="EZ210" s="131" t="str">
        <f>Juniori!EZ56</f>
        <v>x</v>
      </c>
      <c r="FA210" s="131" t="str">
        <f>Juniori!FA56</f>
        <v>x</v>
      </c>
      <c r="FB210" s="131">
        <f>Juniori!FB56</f>
        <v>0</v>
      </c>
      <c r="FC210" s="131">
        <f>Juniori!FC56</f>
        <v>0</v>
      </c>
      <c r="FD210" s="131">
        <f>Juniori!FD56</f>
        <v>0</v>
      </c>
      <c r="FE210" s="131">
        <f>Juniori!FE56</f>
        <v>0</v>
      </c>
      <c r="FF210" s="131">
        <f>Juniori!FF56</f>
        <v>0</v>
      </c>
      <c r="FG210" s="131">
        <f>Juniori!FG56</f>
        <v>0</v>
      </c>
      <c r="FH210" s="131">
        <f>Juniori!FH56</f>
        <v>0</v>
      </c>
      <c r="FI210" s="131">
        <f>Juniori!FI56</f>
        <v>0</v>
      </c>
      <c r="FJ210" s="131">
        <f>Juniori!FJ56</f>
        <v>0</v>
      </c>
      <c r="FK210" s="131">
        <f>Juniori!FK56</f>
        <v>0</v>
      </c>
      <c r="FL210" s="131">
        <f>Juniori!FL56</f>
        <v>0</v>
      </c>
      <c r="FM210" s="131">
        <f>Juniori!FM56</f>
        <v>0</v>
      </c>
      <c r="FN210" s="131">
        <f>Juniori!FN56</f>
        <v>0</v>
      </c>
      <c r="FO210" s="131">
        <f>Juniori!FO56</f>
        <v>0</v>
      </c>
      <c r="FP210" s="131">
        <f>Juniori!FP56</f>
        <v>0</v>
      </c>
      <c r="FQ210" s="131">
        <f>Juniori!FQ56</f>
        <v>0</v>
      </c>
      <c r="FR210" s="131">
        <f>Juniori!FR56</f>
        <v>0</v>
      </c>
      <c r="FS210" s="131">
        <f>Juniori!FS56</f>
        <v>0</v>
      </c>
      <c r="FT210" s="131">
        <f>Juniori!FT56</f>
        <v>0</v>
      </c>
      <c r="FU210" s="131">
        <f>Juniori!FU56</f>
        <v>0</v>
      </c>
      <c r="FV210" s="131">
        <f>Juniori!FV56</f>
        <v>0</v>
      </c>
      <c r="FW210" s="131">
        <f>Juniori!FW56</f>
        <v>0</v>
      </c>
      <c r="FX210" s="131">
        <f>Juniori!FX56</f>
        <v>0</v>
      </c>
      <c r="FY210" s="131">
        <f>Juniori!FY56</f>
        <v>0</v>
      </c>
      <c r="FZ210" s="131">
        <f>Juniori!FZ56</f>
        <v>0</v>
      </c>
      <c r="GA210" s="131">
        <f>Juniori!GA56</f>
        <v>0</v>
      </c>
      <c r="GB210" s="131">
        <f>Juniori!GB56</f>
        <v>0</v>
      </c>
      <c r="GC210" s="131">
        <f>Juniori!GC56</f>
        <v>0</v>
      </c>
      <c r="GD210" s="131">
        <f>Juniori!GD56</f>
        <v>0</v>
      </c>
      <c r="GE210" s="131">
        <f>Juniori!GE56</f>
        <v>0</v>
      </c>
      <c r="GF210" s="131">
        <f>Juniori!GF56</f>
        <v>0</v>
      </c>
      <c r="GG210" s="131">
        <f>Juniori!GG56</f>
        <v>0</v>
      </c>
      <c r="GH210" s="131">
        <f>Juniori!GH56</f>
        <v>0</v>
      </c>
      <c r="GI210" s="131">
        <f>Juniori!GI56</f>
        <v>0</v>
      </c>
      <c r="GJ210" s="131">
        <f>Juniori!GJ56</f>
        <v>0</v>
      </c>
      <c r="GK210" s="131">
        <f>Juniori!GK56</f>
        <v>0</v>
      </c>
      <c r="GL210" s="131">
        <f>Juniori!GL56</f>
        <v>0</v>
      </c>
      <c r="GM210" s="131">
        <f>Juniori!GM56</f>
        <v>0</v>
      </c>
      <c r="GN210" s="131">
        <f>Juniori!GN56</f>
        <v>0</v>
      </c>
      <c r="GO210" s="131">
        <f>Juniori!GO56</f>
        <v>0</v>
      </c>
      <c r="GP210" s="131">
        <f>Juniori!GP56</f>
        <v>0</v>
      </c>
      <c r="GQ210" s="131">
        <f>Juniori!GQ56</f>
        <v>0</v>
      </c>
      <c r="GR210" s="131">
        <f>Juniori!GR56</f>
        <v>0</v>
      </c>
      <c r="GS210" s="131">
        <f>Juniori!GS56</f>
        <v>0</v>
      </c>
      <c r="GT210" s="131">
        <f>Juniori!GT56</f>
        <v>0</v>
      </c>
      <c r="GU210" s="131">
        <f>Juniori!GU56</f>
        <v>0</v>
      </c>
      <c r="GV210" s="131">
        <f>Juniori!GV56</f>
        <v>0</v>
      </c>
      <c r="GW210" s="131">
        <f>Juniori!GW56</f>
        <v>0</v>
      </c>
      <c r="GX210" s="131">
        <f>Juniori!GX56</f>
        <v>0</v>
      </c>
      <c r="GY210" s="131">
        <f>Juniori!GY56</f>
        <v>0</v>
      </c>
      <c r="GZ210" s="131">
        <f>Juniori!GZ56</f>
        <v>0</v>
      </c>
      <c r="HA210" s="131">
        <f>Juniori!HA56</f>
        <v>0</v>
      </c>
      <c r="HB210" s="131">
        <f>Juniori!HB56</f>
        <v>0</v>
      </c>
      <c r="HC210" s="131">
        <f>Juniori!HC56</f>
        <v>0</v>
      </c>
      <c r="HD210" s="131">
        <f>Juniori!HD56</f>
        <v>0</v>
      </c>
      <c r="HE210" s="131">
        <f>Juniori!HE56</f>
        <v>0</v>
      </c>
      <c r="HF210" s="131">
        <f>Juniori!HF56</f>
        <v>0</v>
      </c>
      <c r="HG210" s="131">
        <f>Juniori!HG56</f>
        <v>0</v>
      </c>
      <c r="HH210" s="131">
        <f>Juniori!HH56</f>
        <v>0</v>
      </c>
      <c r="HI210" s="131">
        <f>Juniori!HI56</f>
        <v>0</v>
      </c>
      <c r="HJ210" s="131">
        <f>Juniori!HJ56</f>
        <v>0</v>
      </c>
      <c r="HK210" s="131">
        <f>Juniori!HK56</f>
        <v>0</v>
      </c>
      <c r="HL210" s="131">
        <f>Juniori!HL56</f>
        <v>0</v>
      </c>
      <c r="HM210" s="131">
        <f>Juniori!HM56</f>
        <v>0</v>
      </c>
      <c r="HN210" s="131">
        <f>Juniori!HN56</f>
        <v>0</v>
      </c>
      <c r="HO210" s="131">
        <f>Juniori!HO56</f>
        <v>0</v>
      </c>
      <c r="HP210" s="131">
        <f>Juniori!HP56</f>
        <v>0</v>
      </c>
      <c r="HQ210" s="131">
        <f>Juniori!HQ56</f>
        <v>0</v>
      </c>
      <c r="HR210" s="131">
        <f>Juniori!HR56</f>
        <v>0</v>
      </c>
      <c r="HS210" s="131">
        <f>Juniori!HS56</f>
        <v>0</v>
      </c>
      <c r="HT210" s="131">
        <f>Juniori!HT56</f>
        <v>0</v>
      </c>
      <c r="HU210" s="131">
        <f>Juniori!HU56</f>
        <v>0</v>
      </c>
      <c r="HV210" s="131">
        <f>Juniori!HV56</f>
        <v>0</v>
      </c>
      <c r="HW210" s="131">
        <f>Juniori!HW56</f>
        <v>0</v>
      </c>
      <c r="HX210" s="131">
        <f>Juniori!HX56</f>
        <v>0</v>
      </c>
      <c r="HY210" s="131">
        <f>Juniori!HY56</f>
        <v>0</v>
      </c>
      <c r="HZ210" s="131">
        <f>Juniori!HZ56</f>
        <v>0</v>
      </c>
      <c r="IA210" s="131">
        <f>Juniori!IA56</f>
        <v>0</v>
      </c>
      <c r="IB210" s="131">
        <f>Juniori!IB56</f>
        <v>0</v>
      </c>
      <c r="IC210" s="131">
        <f>Juniori!IC56</f>
        <v>0</v>
      </c>
      <c r="ID210" s="131">
        <f>Juniori!ID56</f>
        <v>0</v>
      </c>
      <c r="IE210" s="131">
        <f>Juniori!IE56</f>
        <v>0</v>
      </c>
      <c r="IF210" s="131">
        <f>Juniori!IF56</f>
        <v>0</v>
      </c>
      <c r="IG210" s="131">
        <f>Juniori!IG56</f>
        <v>0</v>
      </c>
      <c r="IH210" s="131">
        <f>Juniori!IH56</f>
        <v>0</v>
      </c>
      <c r="II210" s="131">
        <f>Juniori!II56</f>
        <v>0</v>
      </c>
      <c r="IJ210" s="131">
        <f>Juniori!IJ56</f>
        <v>0</v>
      </c>
      <c r="IK210" s="131">
        <f>Juniori!IK56</f>
        <v>0</v>
      </c>
      <c r="IL210" s="131">
        <f>Juniori!IL56</f>
        <v>0</v>
      </c>
      <c r="IM210" s="131">
        <f>Juniori!IM56</f>
        <v>0</v>
      </c>
      <c r="IN210" s="131">
        <f>Juniori!IN56</f>
        <v>0</v>
      </c>
      <c r="IO210" s="131">
        <f>Juniori!IO56</f>
        <v>0</v>
      </c>
      <c r="IP210" s="131">
        <f>Juniori!IP56</f>
        <v>0</v>
      </c>
      <c r="IQ210" s="131">
        <f>Juniori!IQ56</f>
        <v>0</v>
      </c>
      <c r="IR210" s="131">
        <f>Juniori!IR56</f>
        <v>0</v>
      </c>
      <c r="IS210" s="131">
        <f>Juniori!IS56</f>
        <v>0</v>
      </c>
      <c r="IT210" s="131">
        <f>Juniori!IT56</f>
        <v>0</v>
      </c>
      <c r="IU210" s="131">
        <f>Juniori!IU56</f>
        <v>0</v>
      </c>
      <c r="IV210" s="131">
        <f>Juniori!IV56</f>
        <v>0</v>
      </c>
      <c r="IW210" s="131">
        <f>Juniori!IW56</f>
        <v>0</v>
      </c>
      <c r="IX210" s="131">
        <f>Juniori!IX56</f>
        <v>0</v>
      </c>
      <c r="IY210" s="131">
        <f>Juniori!IY56</f>
        <v>0</v>
      </c>
      <c r="IZ210" s="131">
        <f>Juniori!IZ56</f>
        <v>0</v>
      </c>
      <c r="JA210" s="131">
        <f>Juniori!JA56</f>
        <v>0</v>
      </c>
      <c r="JB210" s="131">
        <f>Juniori!JB56</f>
        <v>0</v>
      </c>
      <c r="JC210" s="131">
        <f>Juniori!JC56</f>
        <v>0</v>
      </c>
      <c r="JD210" s="131">
        <f>Juniori!JD56</f>
        <v>0</v>
      </c>
      <c r="JE210" s="131">
        <f>Juniori!JE56</f>
        <v>0</v>
      </c>
      <c r="JF210" s="131">
        <f>Juniori!JF56</f>
        <v>0</v>
      </c>
      <c r="JG210" s="131">
        <f>Juniori!JG56</f>
        <v>0</v>
      </c>
      <c r="JH210" s="131">
        <f>Juniori!JH56</f>
        <v>0</v>
      </c>
      <c r="JI210" s="131">
        <f>Juniori!JI56</f>
        <v>0</v>
      </c>
      <c r="JJ210" s="131">
        <f>Juniori!JJ56</f>
        <v>0</v>
      </c>
      <c r="JK210" s="131">
        <f>Juniori!JK56</f>
        <v>0</v>
      </c>
      <c r="JL210" s="131">
        <f>Juniori!JL56</f>
        <v>0</v>
      </c>
      <c r="JM210" s="131">
        <f>Juniori!JM56</f>
        <v>0</v>
      </c>
      <c r="JN210" s="131">
        <f>Juniori!JN56</f>
        <v>0</v>
      </c>
      <c r="JO210" s="131">
        <f>Juniori!JO56</f>
        <v>0</v>
      </c>
      <c r="JP210" s="131">
        <f>Juniori!JP56</f>
        <v>0</v>
      </c>
      <c r="JQ210" s="131">
        <f>Juniori!JQ56</f>
        <v>0</v>
      </c>
      <c r="JR210" s="131">
        <f>Juniori!JR56</f>
        <v>0</v>
      </c>
      <c r="JS210" s="131">
        <f>Juniori!JS56</f>
        <v>0</v>
      </c>
      <c r="JT210" s="131">
        <f>Juniori!JT56</f>
        <v>0</v>
      </c>
      <c r="JU210" s="131">
        <f>Juniori!JU56</f>
        <v>0</v>
      </c>
      <c r="JV210" s="131">
        <f>Juniori!JV56</f>
        <v>0</v>
      </c>
      <c r="JW210" s="131">
        <f>Juniori!JW56</f>
        <v>0</v>
      </c>
      <c r="JX210" s="131">
        <f>Juniori!JX56</f>
        <v>0</v>
      </c>
      <c r="JY210" s="131">
        <f>Juniori!JY56</f>
        <v>0</v>
      </c>
      <c r="JZ210" s="131">
        <f>Juniori!JZ56</f>
        <v>0</v>
      </c>
      <c r="KA210" s="131">
        <f>Juniori!KA56</f>
        <v>0</v>
      </c>
      <c r="KB210" s="131">
        <f>Juniori!KB56</f>
        <v>0</v>
      </c>
      <c r="KC210" s="131">
        <f>Juniori!KC56</f>
        <v>0</v>
      </c>
      <c r="KD210" s="131">
        <f>Juniori!KD56</f>
        <v>0</v>
      </c>
      <c r="KE210" s="131">
        <f>Juniori!KE56</f>
        <v>0</v>
      </c>
      <c r="KF210" s="131">
        <f>Juniori!KF56</f>
        <v>0</v>
      </c>
      <c r="KG210" s="131">
        <f>Juniori!KG56</f>
        <v>0</v>
      </c>
      <c r="KH210" s="131">
        <f>Juniori!KH56</f>
        <v>0</v>
      </c>
      <c r="KI210" s="131">
        <f>Juniori!KI56</f>
        <v>0</v>
      </c>
      <c r="KJ210" s="131">
        <f>Juniori!KJ56</f>
        <v>0</v>
      </c>
      <c r="KK210" s="131">
        <f>Juniori!KK56</f>
        <v>0</v>
      </c>
      <c r="KL210" s="131">
        <f>Juniori!KL56</f>
        <v>0</v>
      </c>
      <c r="KM210" s="131">
        <f>Juniori!KM56</f>
        <v>0</v>
      </c>
      <c r="KN210" s="131">
        <f>Juniori!KN56</f>
        <v>0</v>
      </c>
      <c r="KO210" s="131">
        <f>Juniori!KO56</f>
        <v>0</v>
      </c>
      <c r="KP210" s="131">
        <f>Juniori!KP56</f>
        <v>0</v>
      </c>
      <c r="KQ210" s="131">
        <f>Juniori!KQ56</f>
        <v>0</v>
      </c>
      <c r="KR210" s="131">
        <f>Juniori!KR56</f>
        <v>0</v>
      </c>
      <c r="KS210" s="131">
        <f>Juniori!KS56</f>
        <v>0</v>
      </c>
      <c r="KT210" s="131">
        <f>Juniori!KT56</f>
        <v>0</v>
      </c>
      <c r="KU210" s="131">
        <f>Juniori!KU56</f>
        <v>0</v>
      </c>
      <c r="KV210" s="131">
        <f>Juniori!KV56</f>
        <v>0</v>
      </c>
      <c r="KW210" s="131">
        <f>Juniori!KW56</f>
        <v>0</v>
      </c>
      <c r="KX210" s="131">
        <f>Juniori!KX56</f>
        <v>0</v>
      </c>
      <c r="KY210" s="131">
        <f>Juniori!KY56</f>
        <v>0</v>
      </c>
      <c r="KZ210" s="131">
        <f>Juniori!KZ56</f>
        <v>0</v>
      </c>
      <c r="LA210" s="131">
        <f>Juniori!LA56</f>
        <v>0</v>
      </c>
      <c r="LB210" s="131">
        <f>Juniori!LB56</f>
        <v>0</v>
      </c>
      <c r="LC210" s="131">
        <f>Juniori!LC56</f>
        <v>0</v>
      </c>
      <c r="LD210" s="131">
        <f>Juniori!LD56</f>
        <v>0</v>
      </c>
      <c r="LE210" s="131">
        <f>Juniori!LE56</f>
        <v>0</v>
      </c>
      <c r="LF210" s="131">
        <f>Juniori!LF56</f>
        <v>0</v>
      </c>
      <c r="LG210" s="131">
        <f>Juniori!LG56</f>
        <v>0</v>
      </c>
      <c r="LH210" s="131">
        <f>Juniori!LH56</f>
        <v>0</v>
      </c>
      <c r="LI210" s="131">
        <f>Juniori!LI56</f>
        <v>0</v>
      </c>
      <c r="LJ210" s="131">
        <f>Juniori!LJ56</f>
        <v>0</v>
      </c>
      <c r="LK210" s="131">
        <f>Juniori!LK56</f>
        <v>0</v>
      </c>
      <c r="LL210" s="131">
        <f>Juniori!LL56</f>
        <v>0</v>
      </c>
      <c r="LM210" s="131">
        <f>Juniori!LM56</f>
        <v>0</v>
      </c>
      <c r="LN210" s="131">
        <f>Juniori!LN56</f>
        <v>0</v>
      </c>
      <c r="LO210" s="131">
        <f>Juniori!LO56</f>
        <v>0</v>
      </c>
      <c r="LP210" s="131">
        <f>Juniori!LP56</f>
        <v>0</v>
      </c>
      <c r="LQ210" s="131">
        <f>Juniori!LQ56</f>
        <v>0</v>
      </c>
      <c r="LR210" s="131">
        <f>Juniori!LR56</f>
        <v>0</v>
      </c>
      <c r="LS210" s="131">
        <f>Juniori!LS56</f>
        <v>0</v>
      </c>
      <c r="LT210" s="131">
        <f>Juniori!LT56</f>
        <v>0</v>
      </c>
      <c r="LU210" s="131">
        <f>Juniori!LU56</f>
        <v>0</v>
      </c>
      <c r="LV210" s="131">
        <f>Juniori!LV56</f>
        <v>0</v>
      </c>
      <c r="LW210" s="131">
        <f>Juniori!LW56</f>
        <v>0</v>
      </c>
      <c r="LX210" s="131">
        <f>Juniori!LX56</f>
        <v>0</v>
      </c>
      <c r="LY210" s="131">
        <f>Juniori!LY56</f>
        <v>0</v>
      </c>
      <c r="LZ210" s="131">
        <f>Juniori!LZ56</f>
        <v>0</v>
      </c>
      <c r="MA210" s="131">
        <f>Juniori!MA56</f>
        <v>0</v>
      </c>
      <c r="MB210" s="131">
        <f>Juniori!MB56</f>
        <v>0</v>
      </c>
      <c r="MC210" s="131">
        <f>Juniori!MC56</f>
        <v>0</v>
      </c>
      <c r="MD210" s="131">
        <f>Juniori!MD56</f>
        <v>0</v>
      </c>
      <c r="ME210" s="131">
        <f>Juniori!ME56</f>
        <v>0</v>
      </c>
    </row>
    <row r="211" spans="1:343" s="1" customFormat="1" ht="18" customHeight="1" x14ac:dyDescent="0.2">
      <c r="A211" s="12">
        <v>142</v>
      </c>
      <c r="B211" s="11" t="s">
        <v>431</v>
      </c>
      <c r="C211" s="1">
        <v>10576</v>
      </c>
      <c r="D211" s="1">
        <v>2011</v>
      </c>
      <c r="E211" s="4" t="s">
        <v>430</v>
      </c>
      <c r="G211" s="9" t="s">
        <v>220</v>
      </c>
      <c r="H211" s="4" t="s">
        <v>429</v>
      </c>
      <c r="I211" s="1">
        <f t="shared" si="14"/>
        <v>0</v>
      </c>
      <c r="J211" s="12">
        <f>Tabuľka3[[#This Row],[Stĺpec9]]</f>
        <v>0</v>
      </c>
      <c r="K211" s="131">
        <f>Juniori!K59</f>
        <v>0</v>
      </c>
      <c r="L211" s="131">
        <f>Juniori!L59</f>
        <v>0</v>
      </c>
      <c r="M211" s="131">
        <f>Juniori!M59</f>
        <v>0</v>
      </c>
      <c r="N211" s="131">
        <f>Juniori!N59</f>
        <v>0</v>
      </c>
      <c r="O211" s="131">
        <f>Juniori!O59</f>
        <v>0</v>
      </c>
      <c r="P211" s="131">
        <f>Juniori!P59</f>
        <v>0</v>
      </c>
      <c r="Q211" s="131">
        <f>Juniori!Q59</f>
        <v>0</v>
      </c>
      <c r="R211" s="131">
        <f>Juniori!R59</f>
        <v>0</v>
      </c>
      <c r="S211" s="131">
        <f>Juniori!S59</f>
        <v>0</v>
      </c>
      <c r="T211" s="131">
        <f>Juniori!T59</f>
        <v>0</v>
      </c>
      <c r="U211" s="131">
        <f>Juniori!U59</f>
        <v>0</v>
      </c>
      <c r="V211" s="131">
        <f>Juniori!V59</f>
        <v>0</v>
      </c>
      <c r="W211" s="131">
        <f>Juniori!W59</f>
        <v>0</v>
      </c>
      <c r="X211" s="131">
        <f>Juniori!X59</f>
        <v>0</v>
      </c>
      <c r="Y211" s="131">
        <f>Juniori!Y59</f>
        <v>0</v>
      </c>
      <c r="Z211" s="131">
        <f>Juniori!Z59</f>
        <v>0</v>
      </c>
      <c r="AA211" s="131">
        <f>Juniori!AA59</f>
        <v>0</v>
      </c>
      <c r="AB211" s="131">
        <f>Juniori!AB59</f>
        <v>0</v>
      </c>
      <c r="AC211" s="131">
        <f>Juniori!AC59</f>
        <v>0</v>
      </c>
      <c r="AD211" s="131">
        <f>Juniori!AD59</f>
        <v>0</v>
      </c>
      <c r="AE211" s="131">
        <f>Juniori!AE59</f>
        <v>0</v>
      </c>
      <c r="AF211" s="131">
        <f>Juniori!AF59</f>
        <v>0</v>
      </c>
      <c r="AG211" s="131">
        <f>Juniori!AG59</f>
        <v>0</v>
      </c>
      <c r="AH211" s="131">
        <f>Juniori!AH59</f>
        <v>0</v>
      </c>
      <c r="AI211" s="131">
        <f>Juniori!AI59</f>
        <v>0</v>
      </c>
      <c r="AJ211" s="131">
        <f>Juniori!AJ59</f>
        <v>0</v>
      </c>
      <c r="AK211" s="131">
        <f>Juniori!AK59</f>
        <v>0</v>
      </c>
      <c r="AL211" s="131">
        <f>Juniori!AL59</f>
        <v>0</v>
      </c>
      <c r="AM211" s="131">
        <f>Juniori!AM59</f>
        <v>0</v>
      </c>
      <c r="AN211" s="131">
        <f>Juniori!AN59</f>
        <v>0</v>
      </c>
      <c r="AO211" s="131">
        <f>Juniori!AO59</f>
        <v>0</v>
      </c>
      <c r="AP211" s="131">
        <f>Juniori!AP59</f>
        <v>0</v>
      </c>
      <c r="AQ211" s="131">
        <f>Juniori!AQ59</f>
        <v>0</v>
      </c>
      <c r="AR211" s="131">
        <f>Juniori!AR59</f>
        <v>0</v>
      </c>
      <c r="AS211" s="131">
        <f>Juniori!AS59</f>
        <v>0</v>
      </c>
      <c r="AT211" s="131">
        <f>Juniori!AT59</f>
        <v>0</v>
      </c>
      <c r="AU211" s="131">
        <f>Juniori!AU59</f>
        <v>0</v>
      </c>
      <c r="AV211" s="131">
        <f>Juniori!AV59</f>
        <v>0</v>
      </c>
      <c r="AW211" s="131">
        <f>Juniori!AW59</f>
        <v>0</v>
      </c>
      <c r="AX211" s="131">
        <f>Juniori!AX59</f>
        <v>0</v>
      </c>
      <c r="AY211" s="131">
        <f>Juniori!AY59</f>
        <v>0</v>
      </c>
      <c r="AZ211" s="131">
        <f>Juniori!AZ59</f>
        <v>0</v>
      </c>
      <c r="BA211" s="131">
        <f>Juniori!BA59</f>
        <v>0</v>
      </c>
      <c r="BB211" s="131">
        <f>Juniori!BB59</f>
        <v>0</v>
      </c>
      <c r="BC211" s="131">
        <f>Juniori!BC59</f>
        <v>0</v>
      </c>
      <c r="BD211" s="131">
        <f>Juniori!BD59</f>
        <v>0</v>
      </c>
      <c r="BE211" s="131">
        <f>Juniori!BE59</f>
        <v>0</v>
      </c>
      <c r="BF211" s="131">
        <f>Juniori!BF59</f>
        <v>0</v>
      </c>
      <c r="BG211" s="131">
        <f>Juniori!BG59</f>
        <v>0</v>
      </c>
      <c r="BH211" s="131">
        <f>Juniori!BH59</f>
        <v>0</v>
      </c>
      <c r="BI211" s="131">
        <f>Juniori!BI59</f>
        <v>0</v>
      </c>
      <c r="BJ211" s="131">
        <f>Juniori!BJ59</f>
        <v>0</v>
      </c>
      <c r="BK211" s="131">
        <f>Juniori!BK59</f>
        <v>0</v>
      </c>
      <c r="BL211" s="131">
        <f>Juniori!BL59</f>
        <v>0</v>
      </c>
      <c r="BM211" s="131">
        <f>Juniori!BM59</f>
        <v>0</v>
      </c>
      <c r="BN211" s="131">
        <f>Juniori!BN59</f>
        <v>0</v>
      </c>
      <c r="BO211" s="131">
        <f>Juniori!BO59</f>
        <v>0</v>
      </c>
      <c r="BP211" s="131">
        <f>Juniori!BP59</f>
        <v>0</v>
      </c>
      <c r="BQ211" s="131">
        <f>Juniori!BQ59</f>
        <v>0</v>
      </c>
      <c r="BR211" s="131">
        <f>Juniori!BR59</f>
        <v>0</v>
      </c>
      <c r="BS211" s="131">
        <f>Juniori!BS59</f>
        <v>0</v>
      </c>
      <c r="BT211" s="131">
        <f>Juniori!BT59</f>
        <v>0</v>
      </c>
      <c r="BU211" s="131">
        <f>Juniori!BU59</f>
        <v>0</v>
      </c>
      <c r="BV211" s="131">
        <f>Juniori!BV59</f>
        <v>0</v>
      </c>
      <c r="BW211" s="131">
        <f>Juniori!BW59</f>
        <v>0</v>
      </c>
      <c r="BX211" s="131">
        <f>Juniori!BX59</f>
        <v>0</v>
      </c>
      <c r="BY211" s="131">
        <f>Juniori!BY59</f>
        <v>0</v>
      </c>
      <c r="BZ211" s="131">
        <f>Juniori!BZ59</f>
        <v>0</v>
      </c>
      <c r="CA211" s="131">
        <f>Juniori!CA59</f>
        <v>0</v>
      </c>
      <c r="CB211" s="131">
        <f>Juniori!CB59</f>
        <v>0</v>
      </c>
      <c r="CC211" s="131">
        <f>Juniori!CC59</f>
        <v>0</v>
      </c>
      <c r="CD211" s="131">
        <f>Juniori!CD59</f>
        <v>0</v>
      </c>
      <c r="CE211" s="131">
        <f>Juniori!CE59</f>
        <v>0</v>
      </c>
      <c r="CF211" s="131">
        <f>Juniori!CF59</f>
        <v>0</v>
      </c>
      <c r="CG211" s="131">
        <f>Juniori!CG59</f>
        <v>0</v>
      </c>
      <c r="CH211" s="131">
        <f>Juniori!CH59</f>
        <v>0</v>
      </c>
      <c r="CI211" s="131">
        <f>Juniori!CI59</f>
        <v>0</v>
      </c>
      <c r="CJ211" s="131">
        <f>Juniori!CJ59</f>
        <v>0</v>
      </c>
      <c r="CK211" s="131">
        <f>Juniori!CK59</f>
        <v>0</v>
      </c>
      <c r="CL211" s="131">
        <f>Juniori!CL59</f>
        <v>0</v>
      </c>
      <c r="CM211" s="131">
        <f>Juniori!CM59</f>
        <v>0</v>
      </c>
      <c r="CN211" s="131">
        <f>Juniori!CN59</f>
        <v>0</v>
      </c>
      <c r="CO211" s="131">
        <f>Juniori!CO59</f>
        <v>0</v>
      </c>
      <c r="CP211" s="131">
        <f>Juniori!CP59</f>
        <v>0</v>
      </c>
      <c r="CQ211" s="131">
        <f>Juniori!CQ59</f>
        <v>0</v>
      </c>
      <c r="CR211" s="131">
        <f>Juniori!CR59</f>
        <v>0</v>
      </c>
      <c r="CS211" s="131">
        <f>Juniori!CS59</f>
        <v>0</v>
      </c>
      <c r="CT211" s="131">
        <f>Juniori!CT59</f>
        <v>0</v>
      </c>
      <c r="CU211" s="131">
        <f>Juniori!CU59</f>
        <v>0</v>
      </c>
      <c r="CV211" s="131">
        <f>Juniori!CV59</f>
        <v>0</v>
      </c>
      <c r="CW211" s="131">
        <f>Juniori!CW59</f>
        <v>0</v>
      </c>
      <c r="CX211" s="131">
        <f>Juniori!CX59</f>
        <v>0</v>
      </c>
      <c r="CY211" s="131">
        <f>Juniori!CY59</f>
        <v>0</v>
      </c>
      <c r="CZ211" s="131">
        <f>Juniori!CZ59</f>
        <v>0</v>
      </c>
      <c r="DA211" s="131">
        <f>Juniori!DA59</f>
        <v>0</v>
      </c>
      <c r="DB211" s="131">
        <f>Juniori!DB59</f>
        <v>0</v>
      </c>
      <c r="DC211" s="131">
        <f>Juniori!DC59</f>
        <v>0</v>
      </c>
      <c r="DD211" s="131" t="str">
        <f>Juniori!DD59</f>
        <v>x</v>
      </c>
      <c r="DE211" s="131" t="str">
        <f>Juniori!DE59</f>
        <v>x</v>
      </c>
      <c r="DF211" s="131">
        <f>Juniori!DF59</f>
        <v>0</v>
      </c>
      <c r="DG211" s="131">
        <f>Juniori!DG59</f>
        <v>0</v>
      </c>
      <c r="DH211" s="131">
        <f>Juniori!DH59</f>
        <v>0</v>
      </c>
      <c r="DI211" s="131">
        <f>Juniori!DI59</f>
        <v>0</v>
      </c>
      <c r="DJ211" s="131">
        <f>Juniori!DJ59</f>
        <v>0</v>
      </c>
      <c r="DK211" s="131" t="str">
        <f>Juniori!DK59</f>
        <v>x</v>
      </c>
      <c r="DL211" s="131" t="str">
        <f>Juniori!DL59</f>
        <v>x</v>
      </c>
      <c r="DM211" s="131">
        <f>Juniori!DM59</f>
        <v>0</v>
      </c>
      <c r="DN211" s="131">
        <f>Juniori!DN59</f>
        <v>0</v>
      </c>
      <c r="DO211" s="131">
        <f>Juniori!DO59</f>
        <v>0</v>
      </c>
      <c r="DP211" s="131">
        <f>Juniori!DP59</f>
        <v>0</v>
      </c>
      <c r="DQ211" s="131">
        <f>Juniori!DQ59</f>
        <v>0</v>
      </c>
      <c r="DR211" s="131">
        <f>Juniori!DR59</f>
        <v>0</v>
      </c>
      <c r="DS211" s="131">
        <f>Juniori!DS59</f>
        <v>0</v>
      </c>
      <c r="DT211" s="131">
        <f>Juniori!DT59</f>
        <v>0</v>
      </c>
      <c r="DU211" s="131">
        <f>Juniori!DU59</f>
        <v>0</v>
      </c>
      <c r="DV211" s="131">
        <f>Juniori!DV59</f>
        <v>0</v>
      </c>
      <c r="DW211" s="131">
        <f>Juniori!DW59</f>
        <v>0</v>
      </c>
      <c r="DX211" s="131">
        <f>Juniori!DX59</f>
        <v>0</v>
      </c>
      <c r="DY211" s="131">
        <f>Juniori!DY59</f>
        <v>0</v>
      </c>
      <c r="DZ211" s="131">
        <f>Juniori!DZ59</f>
        <v>0</v>
      </c>
      <c r="EA211" s="131">
        <f>Juniori!EA59</f>
        <v>0</v>
      </c>
      <c r="EB211" s="131">
        <f>Juniori!EB59</f>
        <v>0</v>
      </c>
      <c r="EC211" s="131">
        <f>Juniori!EC59</f>
        <v>0</v>
      </c>
      <c r="ED211" s="131">
        <f>Juniori!ED59</f>
        <v>0</v>
      </c>
      <c r="EE211" s="131">
        <f>Juniori!EE59</f>
        <v>0</v>
      </c>
      <c r="EF211" s="131">
        <f>Juniori!EF59</f>
        <v>0</v>
      </c>
      <c r="EG211" s="131">
        <f>Juniori!EG59</f>
        <v>0</v>
      </c>
      <c r="EH211" s="131">
        <f>Juniori!EH59</f>
        <v>0</v>
      </c>
      <c r="EI211" s="131">
        <f>Juniori!EI59</f>
        <v>0</v>
      </c>
      <c r="EJ211" s="131">
        <f>Juniori!EJ59</f>
        <v>0</v>
      </c>
      <c r="EK211" s="131">
        <f>Juniori!EK59</f>
        <v>0</v>
      </c>
      <c r="EL211" s="131">
        <f>Juniori!EL59</f>
        <v>0</v>
      </c>
      <c r="EM211" s="131">
        <f>Juniori!EM59</f>
        <v>0</v>
      </c>
      <c r="EN211" s="131">
        <f>Juniori!EN59</f>
        <v>0</v>
      </c>
      <c r="EO211" s="131">
        <f>Juniori!EO59</f>
        <v>0</v>
      </c>
      <c r="EP211" s="131">
        <f>Juniori!EP59</f>
        <v>0</v>
      </c>
      <c r="EQ211" s="131">
        <f>Juniori!EQ59</f>
        <v>0</v>
      </c>
      <c r="ER211" s="131">
        <f>Juniori!ER59</f>
        <v>0</v>
      </c>
      <c r="ES211" s="131">
        <f>Juniori!ES59</f>
        <v>0</v>
      </c>
      <c r="ET211" s="131">
        <f>Juniori!ET59</f>
        <v>0</v>
      </c>
      <c r="EU211" s="131">
        <f>Juniori!EU59</f>
        <v>0</v>
      </c>
      <c r="EV211" s="131">
        <f>Juniori!EV59</f>
        <v>0</v>
      </c>
      <c r="EW211" s="131">
        <f>Juniori!EW59</f>
        <v>0</v>
      </c>
      <c r="EX211" s="131">
        <f>Juniori!EX59</f>
        <v>0</v>
      </c>
      <c r="EY211" s="131">
        <f>Juniori!EY59</f>
        <v>0</v>
      </c>
      <c r="EZ211" s="131" t="str">
        <f>Juniori!EZ59</f>
        <v>x</v>
      </c>
      <c r="FA211" s="131" t="str">
        <f>Juniori!FA59</f>
        <v>x</v>
      </c>
      <c r="FB211" s="131">
        <f>Juniori!FB59</f>
        <v>0</v>
      </c>
      <c r="FC211" s="131">
        <f>Juniori!FC59</f>
        <v>0</v>
      </c>
      <c r="FD211" s="131">
        <f>Juniori!FD59</f>
        <v>0</v>
      </c>
      <c r="FE211" s="131">
        <f>Juniori!FE59</f>
        <v>0</v>
      </c>
      <c r="FF211" s="131">
        <f>Juniori!FF59</f>
        <v>0</v>
      </c>
      <c r="FG211" s="131">
        <f>Juniori!FG59</f>
        <v>0</v>
      </c>
      <c r="FH211" s="131">
        <f>Juniori!FH59</f>
        <v>0</v>
      </c>
      <c r="FI211" s="131">
        <f>Juniori!FI59</f>
        <v>0</v>
      </c>
      <c r="FJ211" s="131">
        <f>Juniori!FJ59</f>
        <v>0</v>
      </c>
      <c r="FK211" s="131">
        <f>Juniori!FK59</f>
        <v>0</v>
      </c>
      <c r="FL211" s="131">
        <f>Juniori!FL59</f>
        <v>0</v>
      </c>
      <c r="FM211" s="131">
        <f>Juniori!FM59</f>
        <v>0</v>
      </c>
      <c r="FN211" s="131">
        <f>Juniori!FN59</f>
        <v>0</v>
      </c>
      <c r="FO211" s="131">
        <f>Juniori!FO59</f>
        <v>0</v>
      </c>
      <c r="FP211" s="131">
        <f>Juniori!FP59</f>
        <v>0</v>
      </c>
      <c r="FQ211" s="131">
        <f>Juniori!FQ59</f>
        <v>0</v>
      </c>
      <c r="FR211" s="131">
        <f>Juniori!FR59</f>
        <v>0</v>
      </c>
      <c r="FS211" s="131">
        <f>Juniori!FS59</f>
        <v>0</v>
      </c>
      <c r="FT211" s="131">
        <f>Juniori!FT59</f>
        <v>0</v>
      </c>
      <c r="FU211" s="131">
        <f>Juniori!FU59</f>
        <v>0</v>
      </c>
      <c r="FV211" s="131">
        <f>Juniori!FV59</f>
        <v>0</v>
      </c>
      <c r="FW211" s="131">
        <f>Juniori!FW59</f>
        <v>0</v>
      </c>
      <c r="FX211" s="131">
        <f>Juniori!FX59</f>
        <v>0</v>
      </c>
      <c r="FY211" s="131">
        <f>Juniori!FY59</f>
        <v>0</v>
      </c>
      <c r="FZ211" s="131">
        <f>Juniori!FZ59</f>
        <v>0</v>
      </c>
      <c r="GA211" s="131">
        <f>Juniori!GA59</f>
        <v>0</v>
      </c>
      <c r="GB211" s="131">
        <f>Juniori!GB59</f>
        <v>0</v>
      </c>
      <c r="GC211" s="131">
        <f>Juniori!GC59</f>
        <v>0</v>
      </c>
      <c r="GD211" s="131">
        <f>Juniori!GD59</f>
        <v>0</v>
      </c>
      <c r="GE211" s="131">
        <f>Juniori!GE59</f>
        <v>0</v>
      </c>
      <c r="GF211" s="131">
        <f>Juniori!GF59</f>
        <v>0</v>
      </c>
      <c r="GG211" s="131">
        <f>Juniori!GG59</f>
        <v>0</v>
      </c>
      <c r="GH211" s="131">
        <f>Juniori!GH59</f>
        <v>0</v>
      </c>
      <c r="GI211" s="131">
        <f>Juniori!GI59</f>
        <v>0</v>
      </c>
      <c r="GJ211" s="131">
        <f>Juniori!GJ59</f>
        <v>0</v>
      </c>
      <c r="GK211" s="131">
        <f>Juniori!GK59</f>
        <v>0</v>
      </c>
      <c r="GL211" s="131">
        <f>Juniori!GL59</f>
        <v>0</v>
      </c>
      <c r="GM211" s="131">
        <f>Juniori!GM59</f>
        <v>0</v>
      </c>
      <c r="GN211" s="131">
        <f>Juniori!GN59</f>
        <v>0</v>
      </c>
      <c r="GO211" s="131">
        <f>Juniori!GO59</f>
        <v>0</v>
      </c>
      <c r="GP211" s="131">
        <f>Juniori!GP59</f>
        <v>0</v>
      </c>
      <c r="GQ211" s="131">
        <f>Juniori!GQ59</f>
        <v>0</v>
      </c>
      <c r="GR211" s="131">
        <f>Juniori!GR59</f>
        <v>0</v>
      </c>
      <c r="GS211" s="131">
        <f>Juniori!GS59</f>
        <v>0</v>
      </c>
      <c r="GT211" s="131">
        <f>Juniori!GT59</f>
        <v>0</v>
      </c>
      <c r="GU211" s="131">
        <f>Juniori!GU59</f>
        <v>0</v>
      </c>
      <c r="GV211" s="131">
        <f>Juniori!GV59</f>
        <v>0</v>
      </c>
      <c r="GW211" s="131">
        <f>Juniori!GW59</f>
        <v>0</v>
      </c>
      <c r="GX211" s="131">
        <f>Juniori!GX59</f>
        <v>0</v>
      </c>
      <c r="GY211" s="131">
        <f>Juniori!GY59</f>
        <v>0</v>
      </c>
      <c r="GZ211" s="131">
        <f>Juniori!GZ59</f>
        <v>0</v>
      </c>
      <c r="HA211" s="131">
        <f>Juniori!HA59</f>
        <v>0</v>
      </c>
      <c r="HB211" s="131">
        <f>Juniori!HB59</f>
        <v>0</v>
      </c>
      <c r="HC211" s="131">
        <f>Juniori!HC59</f>
        <v>0</v>
      </c>
      <c r="HD211" s="131">
        <f>Juniori!HD59</f>
        <v>0</v>
      </c>
      <c r="HE211" s="131">
        <f>Juniori!HE59</f>
        <v>0</v>
      </c>
      <c r="HF211" s="131">
        <f>Juniori!HF59</f>
        <v>0</v>
      </c>
      <c r="HG211" s="131">
        <f>Juniori!HG59</f>
        <v>0</v>
      </c>
      <c r="HH211" s="131">
        <f>Juniori!HH59</f>
        <v>0</v>
      </c>
      <c r="HI211" s="131">
        <f>Juniori!HI59</f>
        <v>0</v>
      </c>
      <c r="HJ211" s="131">
        <f>Juniori!HJ59</f>
        <v>0</v>
      </c>
      <c r="HK211" s="131">
        <f>Juniori!HK59</f>
        <v>0</v>
      </c>
      <c r="HL211" s="131">
        <f>Juniori!HL59</f>
        <v>0</v>
      </c>
      <c r="HM211" s="131">
        <f>Juniori!HM59</f>
        <v>0</v>
      </c>
      <c r="HN211" s="131">
        <f>Juniori!HN59</f>
        <v>0</v>
      </c>
      <c r="HO211" s="131">
        <f>Juniori!HO59</f>
        <v>0</v>
      </c>
      <c r="HP211" s="131">
        <f>Juniori!HP59</f>
        <v>0</v>
      </c>
      <c r="HQ211" s="131">
        <f>Juniori!HQ59</f>
        <v>0</v>
      </c>
      <c r="HR211" s="131">
        <f>Juniori!HR59</f>
        <v>0</v>
      </c>
      <c r="HS211" s="131">
        <f>Juniori!HS59</f>
        <v>0</v>
      </c>
      <c r="HT211" s="131">
        <f>Juniori!HT59</f>
        <v>0</v>
      </c>
      <c r="HU211" s="131">
        <f>Juniori!HU59</f>
        <v>0</v>
      </c>
      <c r="HV211" s="131">
        <f>Juniori!HV59</f>
        <v>0</v>
      </c>
      <c r="HW211" s="131">
        <f>Juniori!HW59</f>
        <v>0</v>
      </c>
      <c r="HX211" s="131">
        <f>Juniori!HX59</f>
        <v>0</v>
      </c>
      <c r="HY211" s="131">
        <f>Juniori!HY59</f>
        <v>0</v>
      </c>
      <c r="HZ211" s="131">
        <f>Juniori!HZ59</f>
        <v>0</v>
      </c>
      <c r="IA211" s="131">
        <f>Juniori!IA59</f>
        <v>0</v>
      </c>
      <c r="IB211" s="131">
        <f>Juniori!IB59</f>
        <v>0</v>
      </c>
      <c r="IC211" s="131">
        <f>Juniori!IC59</f>
        <v>0</v>
      </c>
      <c r="ID211" s="131">
        <f>Juniori!ID59</f>
        <v>0</v>
      </c>
      <c r="IE211" s="131">
        <f>Juniori!IE59</f>
        <v>0</v>
      </c>
      <c r="IF211" s="131">
        <f>Juniori!IF59</f>
        <v>0</v>
      </c>
      <c r="IG211" s="131">
        <f>Juniori!IG59</f>
        <v>0</v>
      </c>
      <c r="IH211" s="131">
        <f>Juniori!IH59</f>
        <v>0</v>
      </c>
      <c r="II211" s="131">
        <f>Juniori!II59</f>
        <v>0</v>
      </c>
      <c r="IJ211" s="131">
        <f>Juniori!IJ59</f>
        <v>0</v>
      </c>
      <c r="IK211" s="131">
        <f>Juniori!IK59</f>
        <v>0</v>
      </c>
      <c r="IL211" s="131">
        <f>Juniori!IL59</f>
        <v>0</v>
      </c>
      <c r="IM211" s="131">
        <f>Juniori!IM59</f>
        <v>0</v>
      </c>
      <c r="IN211" s="131">
        <f>Juniori!IN59</f>
        <v>0</v>
      </c>
      <c r="IO211" s="131">
        <f>Juniori!IO59</f>
        <v>0</v>
      </c>
      <c r="IP211" s="131">
        <f>Juniori!IP59</f>
        <v>0</v>
      </c>
      <c r="IQ211" s="131">
        <f>Juniori!IQ59</f>
        <v>0</v>
      </c>
      <c r="IR211" s="131">
        <f>Juniori!IR59</f>
        <v>0</v>
      </c>
      <c r="IS211" s="131">
        <f>Juniori!IS59</f>
        <v>0</v>
      </c>
      <c r="IT211" s="131">
        <f>Juniori!IT59</f>
        <v>0</v>
      </c>
      <c r="IU211" s="131">
        <f>Juniori!IU59</f>
        <v>0</v>
      </c>
      <c r="IV211" s="131">
        <f>Juniori!IV59</f>
        <v>0</v>
      </c>
      <c r="IW211" s="131">
        <f>Juniori!IW59</f>
        <v>0</v>
      </c>
      <c r="IX211" s="131">
        <f>Juniori!IX59</f>
        <v>0</v>
      </c>
      <c r="IY211" s="131">
        <f>Juniori!IY59</f>
        <v>0</v>
      </c>
      <c r="IZ211" s="131">
        <f>Juniori!IZ59</f>
        <v>0</v>
      </c>
      <c r="JA211" s="131">
        <f>Juniori!JA59</f>
        <v>0</v>
      </c>
      <c r="JB211" s="131">
        <f>Juniori!JB59</f>
        <v>0</v>
      </c>
      <c r="JC211" s="131">
        <f>Juniori!JC59</f>
        <v>0</v>
      </c>
      <c r="JD211" s="131">
        <f>Juniori!JD59</f>
        <v>0</v>
      </c>
      <c r="JE211" s="131">
        <f>Juniori!JE59</f>
        <v>0</v>
      </c>
      <c r="JF211" s="131">
        <f>Juniori!JF59</f>
        <v>0</v>
      </c>
      <c r="JG211" s="131">
        <f>Juniori!JG59</f>
        <v>0</v>
      </c>
      <c r="JH211" s="131">
        <f>Juniori!JH59</f>
        <v>0</v>
      </c>
      <c r="JI211" s="131">
        <f>Juniori!JI59</f>
        <v>0</v>
      </c>
      <c r="JJ211" s="131">
        <f>Juniori!JJ59</f>
        <v>0</v>
      </c>
      <c r="JK211" s="131">
        <f>Juniori!JK59</f>
        <v>0</v>
      </c>
      <c r="JL211" s="131">
        <f>Juniori!JL59</f>
        <v>0</v>
      </c>
      <c r="JM211" s="131">
        <f>Juniori!JM59</f>
        <v>0</v>
      </c>
      <c r="JN211" s="131">
        <f>Juniori!JN59</f>
        <v>0</v>
      </c>
      <c r="JO211" s="131">
        <f>Juniori!JO59</f>
        <v>0</v>
      </c>
      <c r="JP211" s="131">
        <f>Juniori!JP59</f>
        <v>0</v>
      </c>
      <c r="JQ211" s="131">
        <f>Juniori!JQ59</f>
        <v>0</v>
      </c>
      <c r="JR211" s="131">
        <f>Juniori!JR59</f>
        <v>0</v>
      </c>
      <c r="JS211" s="131">
        <f>Juniori!JS59</f>
        <v>0</v>
      </c>
      <c r="JT211" s="131">
        <f>Juniori!JT59</f>
        <v>0</v>
      </c>
      <c r="JU211" s="131">
        <f>Juniori!JU59</f>
        <v>0</v>
      </c>
      <c r="JV211" s="131">
        <f>Juniori!JV59</f>
        <v>0</v>
      </c>
      <c r="JW211" s="131">
        <f>Juniori!JW59</f>
        <v>0</v>
      </c>
      <c r="JX211" s="131">
        <f>Juniori!JX59</f>
        <v>0</v>
      </c>
      <c r="JY211" s="131">
        <f>Juniori!JY59</f>
        <v>0</v>
      </c>
      <c r="JZ211" s="131">
        <f>Juniori!JZ59</f>
        <v>0</v>
      </c>
      <c r="KA211" s="131">
        <f>Juniori!KA59</f>
        <v>0</v>
      </c>
      <c r="KB211" s="131">
        <f>Juniori!KB59</f>
        <v>0</v>
      </c>
      <c r="KC211" s="131">
        <f>Juniori!KC59</f>
        <v>0</v>
      </c>
      <c r="KD211" s="131">
        <f>Juniori!KD59</f>
        <v>0</v>
      </c>
      <c r="KE211" s="131">
        <f>Juniori!KE59</f>
        <v>0</v>
      </c>
      <c r="KF211" s="131">
        <f>Juniori!KF59</f>
        <v>0</v>
      </c>
      <c r="KG211" s="131">
        <f>Juniori!KG59</f>
        <v>0</v>
      </c>
      <c r="KH211" s="131">
        <f>Juniori!KH59</f>
        <v>0</v>
      </c>
      <c r="KI211" s="131">
        <f>Juniori!KI59</f>
        <v>0</v>
      </c>
      <c r="KJ211" s="131">
        <f>Juniori!KJ59</f>
        <v>0</v>
      </c>
      <c r="KK211" s="131">
        <f>Juniori!KK59</f>
        <v>0</v>
      </c>
      <c r="KL211" s="131">
        <f>Juniori!KL59</f>
        <v>0</v>
      </c>
      <c r="KM211" s="131">
        <f>Juniori!KM59</f>
        <v>0</v>
      </c>
      <c r="KN211" s="131">
        <f>Juniori!KN59</f>
        <v>0</v>
      </c>
      <c r="KO211" s="131">
        <f>Juniori!KO59</f>
        <v>0</v>
      </c>
      <c r="KP211" s="131">
        <f>Juniori!KP59</f>
        <v>0</v>
      </c>
      <c r="KQ211" s="131">
        <f>Juniori!KQ59</f>
        <v>0</v>
      </c>
      <c r="KR211" s="131">
        <f>Juniori!KR59</f>
        <v>0</v>
      </c>
      <c r="KS211" s="131">
        <f>Juniori!KS59</f>
        <v>0</v>
      </c>
      <c r="KT211" s="131">
        <f>Juniori!KT59</f>
        <v>0</v>
      </c>
      <c r="KU211" s="131">
        <f>Juniori!KU59</f>
        <v>0</v>
      </c>
      <c r="KV211" s="131">
        <f>Juniori!KV59</f>
        <v>0</v>
      </c>
      <c r="KW211" s="131">
        <f>Juniori!KW59</f>
        <v>0</v>
      </c>
      <c r="KX211" s="131">
        <f>Juniori!KX59</f>
        <v>0</v>
      </c>
      <c r="KY211" s="131">
        <f>Juniori!KY59</f>
        <v>0</v>
      </c>
      <c r="KZ211" s="131">
        <f>Juniori!KZ59</f>
        <v>0</v>
      </c>
      <c r="LA211" s="131">
        <f>Juniori!LA59</f>
        <v>0</v>
      </c>
      <c r="LB211" s="131">
        <f>Juniori!LB59</f>
        <v>0</v>
      </c>
      <c r="LC211" s="131">
        <f>Juniori!LC59</f>
        <v>0</v>
      </c>
      <c r="LD211" s="131">
        <f>Juniori!LD59</f>
        <v>0</v>
      </c>
      <c r="LE211" s="131">
        <f>Juniori!LE59</f>
        <v>0</v>
      </c>
      <c r="LF211" s="131">
        <f>Juniori!LF59</f>
        <v>0</v>
      </c>
      <c r="LG211" s="131">
        <f>Juniori!LG59</f>
        <v>0</v>
      </c>
      <c r="LH211" s="131">
        <f>Juniori!LH59</f>
        <v>0</v>
      </c>
      <c r="LI211" s="131">
        <f>Juniori!LI59</f>
        <v>0</v>
      </c>
      <c r="LJ211" s="131">
        <f>Juniori!LJ59</f>
        <v>0</v>
      </c>
      <c r="LK211" s="131">
        <f>Juniori!LK59</f>
        <v>0</v>
      </c>
      <c r="LL211" s="131">
        <f>Juniori!LL59</f>
        <v>0</v>
      </c>
      <c r="LM211" s="131">
        <f>Juniori!LM59</f>
        <v>0</v>
      </c>
      <c r="LN211" s="131">
        <f>Juniori!LN59</f>
        <v>0</v>
      </c>
      <c r="LO211" s="131">
        <f>Juniori!LO59</f>
        <v>0</v>
      </c>
      <c r="LP211" s="131">
        <f>Juniori!LP59</f>
        <v>0</v>
      </c>
      <c r="LQ211" s="131">
        <f>Juniori!LQ59</f>
        <v>0</v>
      </c>
      <c r="LR211" s="131">
        <f>Juniori!LR59</f>
        <v>0</v>
      </c>
      <c r="LS211" s="131">
        <f>Juniori!LS59</f>
        <v>0</v>
      </c>
      <c r="LT211" s="131">
        <f>Juniori!LT59</f>
        <v>0</v>
      </c>
      <c r="LU211" s="131">
        <f>Juniori!LU59</f>
        <v>0</v>
      </c>
      <c r="LV211" s="131">
        <f>Juniori!LV59</f>
        <v>0</v>
      </c>
      <c r="LW211" s="131">
        <f>Juniori!LW59</f>
        <v>0</v>
      </c>
      <c r="LX211" s="131">
        <f>Juniori!LX59</f>
        <v>0</v>
      </c>
      <c r="LY211" s="131">
        <f>Juniori!LY59</f>
        <v>0</v>
      </c>
      <c r="LZ211" s="131">
        <f>Juniori!LZ59</f>
        <v>0</v>
      </c>
      <c r="MA211" s="131">
        <f>Juniori!MA59</f>
        <v>0</v>
      </c>
      <c r="MB211" s="131">
        <f>Juniori!MB59</f>
        <v>0</v>
      </c>
      <c r="MC211" s="131">
        <f>Juniori!MC59</f>
        <v>0</v>
      </c>
      <c r="MD211" s="131">
        <f>Juniori!MD59</f>
        <v>0</v>
      </c>
      <c r="ME211" s="131">
        <f>Juniori!ME59</f>
        <v>0</v>
      </c>
    </row>
    <row r="212" spans="1:343" s="1" customFormat="1" ht="18" customHeight="1" x14ac:dyDescent="0.2">
      <c r="A212" s="12">
        <v>142</v>
      </c>
      <c r="B212" s="11" t="s">
        <v>107</v>
      </c>
      <c r="C212" s="1">
        <v>10112</v>
      </c>
      <c r="D212" s="1">
        <v>2013</v>
      </c>
      <c r="E212" s="84" t="s">
        <v>106</v>
      </c>
      <c r="F212" s="1">
        <v>4969</v>
      </c>
      <c r="G212" s="9" t="s">
        <v>222</v>
      </c>
      <c r="H212" t="s">
        <v>108</v>
      </c>
      <c r="J212" s="12"/>
      <c r="K212" s="131">
        <f>Seniori!K118</f>
        <v>0</v>
      </c>
      <c r="L212" s="131">
        <f>Seniori!L118</f>
        <v>0</v>
      </c>
      <c r="M212" s="131">
        <f>Seniori!M118</f>
        <v>0</v>
      </c>
      <c r="N212" s="131">
        <f>Seniori!N118</f>
        <v>0</v>
      </c>
      <c r="O212" s="131">
        <f>Seniori!O118</f>
        <v>0</v>
      </c>
      <c r="P212" s="131">
        <f>Seniori!P118</f>
        <v>0</v>
      </c>
      <c r="Q212" s="131">
        <f>Seniori!Q118</f>
        <v>0</v>
      </c>
      <c r="R212" s="131">
        <f>Seniori!R118</f>
        <v>0</v>
      </c>
      <c r="S212" s="131">
        <f>Seniori!S118</f>
        <v>0</v>
      </c>
      <c r="T212" s="131">
        <f>Seniori!T118</f>
        <v>0</v>
      </c>
      <c r="U212" s="131">
        <f>Seniori!U118</f>
        <v>0</v>
      </c>
      <c r="V212" s="131">
        <f>Seniori!V118</f>
        <v>0</v>
      </c>
      <c r="W212" s="131">
        <f>Seniori!W118</f>
        <v>0</v>
      </c>
      <c r="X212" s="131">
        <f>Seniori!X118</f>
        <v>0</v>
      </c>
      <c r="Y212" s="131">
        <f>Seniori!Y118</f>
        <v>0</v>
      </c>
      <c r="Z212" s="131">
        <f>Seniori!Z118</f>
        <v>0</v>
      </c>
      <c r="AA212" s="131">
        <f>Seniori!AA118</f>
        <v>0</v>
      </c>
      <c r="AB212" s="131">
        <f>Seniori!AB118</f>
        <v>0</v>
      </c>
      <c r="AC212" s="131">
        <f>Seniori!AC118</f>
        <v>0</v>
      </c>
      <c r="AD212" s="131">
        <f>Seniori!AD118</f>
        <v>0</v>
      </c>
      <c r="AE212" s="131">
        <f>Seniori!AE118</f>
        <v>0</v>
      </c>
      <c r="AF212" s="131">
        <f>Seniori!AF118</f>
        <v>0</v>
      </c>
      <c r="AG212" s="131">
        <f>Seniori!AG118</f>
        <v>0</v>
      </c>
      <c r="AH212" s="131">
        <f>Seniori!AH118</f>
        <v>0</v>
      </c>
      <c r="AI212" s="131">
        <f>Seniori!AI118</f>
        <v>0</v>
      </c>
      <c r="AJ212" s="131">
        <f>Seniori!AJ118</f>
        <v>0</v>
      </c>
      <c r="AK212" s="131">
        <f>Seniori!AK118</f>
        <v>0</v>
      </c>
      <c r="AL212" s="131">
        <f>Seniori!AL118</f>
        <v>0</v>
      </c>
      <c r="AM212" s="131">
        <f>Seniori!AM118</f>
        <v>0</v>
      </c>
      <c r="AN212" s="131">
        <f>Seniori!AN118</f>
        <v>0</v>
      </c>
      <c r="AO212" s="131">
        <f>Seniori!AO118</f>
        <v>0</v>
      </c>
      <c r="AP212" s="131">
        <f>Seniori!AP118</f>
        <v>0</v>
      </c>
      <c r="AQ212" s="131">
        <f>Seniori!AQ118</f>
        <v>0</v>
      </c>
      <c r="AR212" s="131">
        <f>Seniori!AR118</f>
        <v>0</v>
      </c>
      <c r="AS212" s="131">
        <f>Seniori!AS118</f>
        <v>0</v>
      </c>
      <c r="AT212" s="131">
        <f>Seniori!AT118</f>
        <v>0</v>
      </c>
      <c r="AU212" s="131">
        <f>Seniori!AU118</f>
        <v>0</v>
      </c>
      <c r="AV212" s="131">
        <f>Seniori!AV118</f>
        <v>0</v>
      </c>
      <c r="AW212" s="131">
        <f>Seniori!AW118</f>
        <v>0</v>
      </c>
      <c r="AX212" s="131">
        <f>Seniori!AX118</f>
        <v>0</v>
      </c>
      <c r="AY212" s="131">
        <f>Seniori!AY118</f>
        <v>0</v>
      </c>
      <c r="AZ212" s="131">
        <f>Seniori!AZ118</f>
        <v>0</v>
      </c>
      <c r="BA212" s="131">
        <f>Seniori!BA118</f>
        <v>0</v>
      </c>
      <c r="BB212" s="131">
        <f>Seniori!BB118</f>
        <v>0</v>
      </c>
      <c r="BC212" s="131">
        <f>Seniori!BC118</f>
        <v>0</v>
      </c>
      <c r="BD212" s="131">
        <f>Seniori!BD118</f>
        <v>0</v>
      </c>
      <c r="BE212" s="131">
        <f>Seniori!BE118</f>
        <v>0</v>
      </c>
      <c r="BF212" s="131">
        <f>Seniori!BF118</f>
        <v>0</v>
      </c>
      <c r="BG212" s="131">
        <f>Seniori!BG118</f>
        <v>0</v>
      </c>
      <c r="BH212" s="131">
        <f>Seniori!BH118</f>
        <v>0</v>
      </c>
      <c r="BI212" s="131">
        <f>Seniori!BI118</f>
        <v>0</v>
      </c>
      <c r="BJ212" s="131">
        <f>Seniori!BJ118</f>
        <v>0</v>
      </c>
      <c r="BK212" s="131">
        <f>Seniori!BK118</f>
        <v>0</v>
      </c>
      <c r="BL212" s="131">
        <f>Seniori!BL118</f>
        <v>0</v>
      </c>
      <c r="BM212" s="131">
        <f>Seniori!BM118</f>
        <v>0</v>
      </c>
      <c r="BN212" s="131">
        <f>Seniori!BN118</f>
        <v>0</v>
      </c>
      <c r="BO212" s="131">
        <f>Seniori!BO118</f>
        <v>0</v>
      </c>
      <c r="BP212" s="131">
        <f>Seniori!BP118</f>
        <v>0</v>
      </c>
      <c r="BQ212" s="131">
        <f>Seniori!BQ118</f>
        <v>0</v>
      </c>
      <c r="BR212" s="131">
        <f>Seniori!BR118</f>
        <v>0</v>
      </c>
      <c r="BS212" s="131">
        <f>Seniori!BS118</f>
        <v>0</v>
      </c>
      <c r="BT212" s="131">
        <f>Seniori!BT118</f>
        <v>0</v>
      </c>
      <c r="BU212" s="131">
        <f>Seniori!BU118</f>
        <v>0</v>
      </c>
      <c r="BV212" s="131">
        <f>Seniori!BV118</f>
        <v>0</v>
      </c>
      <c r="BW212" s="131">
        <f>Seniori!BW118</f>
        <v>0</v>
      </c>
      <c r="BX212" s="131">
        <f>Seniori!BX118</f>
        <v>0</v>
      </c>
      <c r="BY212" s="131">
        <f>Seniori!BY118</f>
        <v>0</v>
      </c>
      <c r="BZ212" s="131">
        <f>Seniori!BZ118</f>
        <v>0</v>
      </c>
      <c r="CA212" s="131">
        <f>Seniori!CA118</f>
        <v>0</v>
      </c>
      <c r="CB212" s="131">
        <f>Seniori!CB118</f>
        <v>0</v>
      </c>
      <c r="CC212" s="131">
        <f>Seniori!CC118</f>
        <v>0</v>
      </c>
      <c r="CD212" s="131">
        <f>Seniori!CD118</f>
        <v>0</v>
      </c>
      <c r="CE212" s="131">
        <f>Seniori!CE118</f>
        <v>0</v>
      </c>
      <c r="CF212" s="131">
        <f>Seniori!CF118</f>
        <v>0</v>
      </c>
      <c r="CG212" s="131">
        <f>Seniori!CG118</f>
        <v>0</v>
      </c>
      <c r="CH212" s="131">
        <f>Seniori!CH118</f>
        <v>0</v>
      </c>
      <c r="CI212" s="131">
        <f>Seniori!CI118</f>
        <v>0</v>
      </c>
      <c r="CJ212" s="131">
        <f>Seniori!CJ118</f>
        <v>0</v>
      </c>
      <c r="CK212" s="131">
        <f>Seniori!CK118</f>
        <v>0</v>
      </c>
      <c r="CL212" s="131">
        <f>Seniori!CL118</f>
        <v>0</v>
      </c>
      <c r="CM212" s="131">
        <f>Seniori!CM118</f>
        <v>0</v>
      </c>
      <c r="CN212" s="131">
        <f>Seniori!CN118</f>
        <v>0</v>
      </c>
      <c r="CO212" s="131">
        <f>Seniori!CO118</f>
        <v>0</v>
      </c>
      <c r="CP212" s="131">
        <f>Seniori!CP118</f>
        <v>0</v>
      </c>
      <c r="CQ212" s="131">
        <f>Seniori!CQ118</f>
        <v>0</v>
      </c>
      <c r="CR212" s="131">
        <f>Seniori!CR118</f>
        <v>0</v>
      </c>
      <c r="CS212" s="131">
        <f>Seniori!CS118</f>
        <v>0</v>
      </c>
      <c r="CT212" s="131">
        <f>Seniori!CT118</f>
        <v>0</v>
      </c>
      <c r="CU212" s="131">
        <f>Seniori!CU118</f>
        <v>0</v>
      </c>
      <c r="CV212" s="131">
        <f>Seniori!CV118</f>
        <v>0</v>
      </c>
      <c r="CW212" s="131">
        <f>Seniori!CW118</f>
        <v>0</v>
      </c>
      <c r="CX212" s="131">
        <f>Seniori!CX118</f>
        <v>0</v>
      </c>
      <c r="CY212" s="131">
        <f>Seniori!CY118</f>
        <v>0</v>
      </c>
      <c r="CZ212" s="131">
        <f>Seniori!CZ118</f>
        <v>0</v>
      </c>
      <c r="DA212" s="131">
        <f>Seniori!DA118</f>
        <v>0</v>
      </c>
      <c r="DB212" s="131">
        <f>Seniori!DB118</f>
        <v>0</v>
      </c>
      <c r="DC212" s="131">
        <f>Seniori!DC118</f>
        <v>0</v>
      </c>
      <c r="DD212" s="131">
        <f>Seniori!DD118</f>
        <v>0</v>
      </c>
      <c r="DE212" s="131">
        <f>Seniori!DE118</f>
        <v>0</v>
      </c>
      <c r="DF212" s="131">
        <f>Seniori!DF118</f>
        <v>0</v>
      </c>
      <c r="DG212" s="131">
        <f>Seniori!DG118</f>
        <v>0</v>
      </c>
      <c r="DH212" s="131">
        <f>Seniori!DH118</f>
        <v>0</v>
      </c>
      <c r="DI212" s="131">
        <f>Seniori!DI118</f>
        <v>0</v>
      </c>
      <c r="DJ212" s="131">
        <f>Seniori!DJ118</f>
        <v>0</v>
      </c>
      <c r="DK212" s="131">
        <f>Seniori!DK118</f>
        <v>0</v>
      </c>
      <c r="DL212" s="131">
        <f>Seniori!DL118</f>
        <v>0</v>
      </c>
      <c r="DM212" s="131">
        <f>Seniori!DM118</f>
        <v>0</v>
      </c>
      <c r="DN212" s="131">
        <f>Seniori!DN118</f>
        <v>0</v>
      </c>
      <c r="DO212" s="131">
        <f>Seniori!DO118</f>
        <v>0</v>
      </c>
      <c r="DP212" s="131">
        <f>Seniori!DP118</f>
        <v>0</v>
      </c>
      <c r="DQ212" s="131">
        <f>Seniori!DQ118</f>
        <v>0</v>
      </c>
      <c r="DR212" s="131">
        <f>Seniori!DR118</f>
        <v>0</v>
      </c>
      <c r="DS212" s="131">
        <f>Seniori!DS118</f>
        <v>0</v>
      </c>
      <c r="DT212" s="131">
        <f>Seniori!DT118</f>
        <v>0</v>
      </c>
      <c r="DU212" s="131">
        <f>Seniori!DU118</f>
        <v>0</v>
      </c>
      <c r="DV212" s="131">
        <f>Seniori!DV118</f>
        <v>0</v>
      </c>
      <c r="DW212" s="131">
        <f>Seniori!DW118</f>
        <v>0</v>
      </c>
      <c r="DX212" s="131">
        <f>Seniori!DX118</f>
        <v>0</v>
      </c>
      <c r="DY212" s="131">
        <f>Seniori!DY118</f>
        <v>0</v>
      </c>
      <c r="DZ212" s="131">
        <f>Seniori!DZ118</f>
        <v>0</v>
      </c>
      <c r="EA212" s="131">
        <f>Seniori!EA118</f>
        <v>0</v>
      </c>
      <c r="EB212" s="131">
        <f>Seniori!EB118</f>
        <v>0</v>
      </c>
      <c r="EC212" s="131" t="str">
        <f>Seniori!EC118</f>
        <v>x</v>
      </c>
      <c r="ED212" s="131" t="str">
        <f>Seniori!ED118</f>
        <v>x</v>
      </c>
      <c r="EE212" s="131">
        <f>Seniori!EE118</f>
        <v>0</v>
      </c>
      <c r="EF212" s="131">
        <f>Seniori!EF118</f>
        <v>0</v>
      </c>
      <c r="EG212" s="131">
        <f>Seniori!EG118</f>
        <v>0</v>
      </c>
      <c r="EH212" s="131">
        <f>Seniori!EH118</f>
        <v>0</v>
      </c>
      <c r="EI212" s="131">
        <f>Seniori!EI118</f>
        <v>0</v>
      </c>
      <c r="EJ212" s="131">
        <f>Seniori!EJ118</f>
        <v>0</v>
      </c>
      <c r="EK212" s="131">
        <f>Seniori!EK118</f>
        <v>0</v>
      </c>
      <c r="EL212" s="131">
        <f>Seniori!EL118</f>
        <v>0</v>
      </c>
      <c r="EM212" s="131">
        <f>Seniori!EM118</f>
        <v>0</v>
      </c>
      <c r="EN212" s="131">
        <f>Seniori!EN118</f>
        <v>0</v>
      </c>
      <c r="EO212" s="131">
        <f>Seniori!EO118</f>
        <v>0</v>
      </c>
      <c r="EP212" s="131">
        <f>Seniori!EP118</f>
        <v>0</v>
      </c>
      <c r="EQ212" s="131">
        <f>Seniori!EQ118</f>
        <v>0</v>
      </c>
      <c r="ER212" s="131">
        <f>Seniori!ER118</f>
        <v>0</v>
      </c>
      <c r="ES212" s="131">
        <f>Seniori!ES118</f>
        <v>0</v>
      </c>
      <c r="ET212" s="131">
        <f>Seniori!ET118</f>
        <v>0</v>
      </c>
      <c r="EU212" s="131">
        <f>Seniori!EU118</f>
        <v>0</v>
      </c>
      <c r="EV212" s="131">
        <f>Seniori!EV118</f>
        <v>0</v>
      </c>
      <c r="EW212" s="131">
        <f>Seniori!EW118</f>
        <v>0</v>
      </c>
      <c r="EX212" s="131">
        <f>Seniori!EX118</f>
        <v>0</v>
      </c>
      <c r="EY212" s="131">
        <f>Seniori!EY118</f>
        <v>0</v>
      </c>
      <c r="EZ212" s="131">
        <f>Seniori!EZ118</f>
        <v>0</v>
      </c>
      <c r="FA212" s="131">
        <f>Seniori!FA118</f>
        <v>0</v>
      </c>
      <c r="FB212" s="131">
        <f>Seniori!FB118</f>
        <v>0</v>
      </c>
      <c r="FC212" s="131">
        <f>Seniori!FC118</f>
        <v>0</v>
      </c>
      <c r="FD212" s="131">
        <f>Seniori!FD118</f>
        <v>0</v>
      </c>
      <c r="FE212" s="131">
        <f>Seniori!FE118</f>
        <v>0</v>
      </c>
      <c r="FF212" s="131">
        <f>Seniori!FF118</f>
        <v>0</v>
      </c>
      <c r="FG212" s="131">
        <f>Seniori!FG118</f>
        <v>0</v>
      </c>
      <c r="FH212" s="131">
        <f>Seniori!FH118</f>
        <v>0</v>
      </c>
      <c r="FI212" s="131">
        <f>Seniori!FI118</f>
        <v>0</v>
      </c>
      <c r="FJ212" s="131">
        <f>Seniori!FJ118</f>
        <v>0</v>
      </c>
      <c r="FK212" s="131">
        <f>Seniori!FK118</f>
        <v>0</v>
      </c>
      <c r="FL212" s="131">
        <f>Seniori!FL118</f>
        <v>0</v>
      </c>
      <c r="FM212" s="131">
        <f>Seniori!FM118</f>
        <v>0</v>
      </c>
      <c r="FN212" s="131">
        <f>Seniori!FN118</f>
        <v>0</v>
      </c>
      <c r="FO212" s="131">
        <f>Seniori!FO118</f>
        <v>0</v>
      </c>
      <c r="FP212" s="131">
        <f>Seniori!FP118</f>
        <v>0</v>
      </c>
      <c r="FQ212" s="131">
        <f>Seniori!FQ118</f>
        <v>0</v>
      </c>
      <c r="FR212" s="131">
        <f>Seniori!FR118</f>
        <v>0</v>
      </c>
      <c r="FS212" s="131">
        <f>Seniori!FS118</f>
        <v>0</v>
      </c>
      <c r="FT212" s="131">
        <f>Seniori!FT118</f>
        <v>0</v>
      </c>
      <c r="FU212" s="131">
        <f>Seniori!FU118</f>
        <v>0</v>
      </c>
      <c r="FV212" s="131">
        <f>Seniori!FV118</f>
        <v>0</v>
      </c>
      <c r="FW212" s="131">
        <f>Seniori!FW118</f>
        <v>0</v>
      </c>
      <c r="FX212" s="131">
        <f>Seniori!FX118</f>
        <v>0</v>
      </c>
      <c r="FY212" s="131">
        <f>Seniori!FY118</f>
        <v>0</v>
      </c>
      <c r="FZ212" s="131">
        <f>Seniori!FZ118</f>
        <v>0</v>
      </c>
      <c r="GA212" s="131">
        <f>Seniori!GA118</f>
        <v>0</v>
      </c>
      <c r="GB212" s="131">
        <f>Seniori!GB118</f>
        <v>0</v>
      </c>
      <c r="GC212" s="131">
        <f>Seniori!GC118</f>
        <v>0</v>
      </c>
      <c r="GD212" s="131">
        <f>Seniori!GD118</f>
        <v>0</v>
      </c>
      <c r="GE212" s="131">
        <f>Seniori!GE118</f>
        <v>0</v>
      </c>
      <c r="GF212" s="131">
        <f>Seniori!GF118</f>
        <v>0</v>
      </c>
      <c r="GG212" s="131">
        <f>Seniori!GG118</f>
        <v>0</v>
      </c>
      <c r="GH212" s="131">
        <f>Seniori!GH118</f>
        <v>0</v>
      </c>
      <c r="GI212" s="131">
        <f>Seniori!GI118</f>
        <v>0</v>
      </c>
      <c r="GJ212" s="131">
        <f>Seniori!GJ118</f>
        <v>0</v>
      </c>
      <c r="GK212" s="131">
        <f>Seniori!GK118</f>
        <v>0</v>
      </c>
      <c r="GL212" s="131">
        <f>Seniori!GL118</f>
        <v>0</v>
      </c>
      <c r="GM212" s="131">
        <f>Seniori!GM118</f>
        <v>0</v>
      </c>
      <c r="GN212" s="131">
        <f>Seniori!GN118</f>
        <v>0</v>
      </c>
      <c r="GO212" s="131">
        <f>Seniori!GO118</f>
        <v>0</v>
      </c>
      <c r="GP212" s="131">
        <f>Seniori!GP118</f>
        <v>0</v>
      </c>
      <c r="GQ212" s="131">
        <f>Seniori!GQ118</f>
        <v>0</v>
      </c>
      <c r="GR212" s="131">
        <f>Seniori!GR118</f>
        <v>0</v>
      </c>
      <c r="GS212" s="131">
        <f>Seniori!GS118</f>
        <v>0</v>
      </c>
      <c r="GT212" s="131">
        <f>Seniori!GT118</f>
        <v>0</v>
      </c>
      <c r="GU212" s="131">
        <f>Seniori!GU118</f>
        <v>0</v>
      </c>
      <c r="GV212" s="131">
        <f>Seniori!GV118</f>
        <v>0</v>
      </c>
      <c r="GW212" s="131">
        <f>Seniori!GW118</f>
        <v>0</v>
      </c>
      <c r="GX212" s="131">
        <f>Seniori!GX118</f>
        <v>0</v>
      </c>
      <c r="GY212" s="131">
        <f>Seniori!GY118</f>
        <v>0</v>
      </c>
      <c r="GZ212" s="131">
        <f>Seniori!GZ118</f>
        <v>0</v>
      </c>
      <c r="HA212" s="131">
        <f>Seniori!HA118</f>
        <v>0</v>
      </c>
      <c r="HB212" s="131">
        <f>Seniori!HB118</f>
        <v>0</v>
      </c>
      <c r="HC212" s="131">
        <f>Seniori!HC118</f>
        <v>0</v>
      </c>
      <c r="HD212" s="131">
        <f>Seniori!HD118</f>
        <v>0</v>
      </c>
      <c r="HE212" s="131">
        <f>Seniori!HE118</f>
        <v>0</v>
      </c>
      <c r="HF212" s="131">
        <f>Seniori!HF118</f>
        <v>0</v>
      </c>
      <c r="HG212" s="131">
        <f>Seniori!HG118</f>
        <v>0</v>
      </c>
      <c r="HH212" s="131">
        <f>Seniori!HH118</f>
        <v>0</v>
      </c>
      <c r="HI212" s="131">
        <f>Seniori!HI118</f>
        <v>0</v>
      </c>
      <c r="HJ212" s="131">
        <f>Seniori!HJ118</f>
        <v>0</v>
      </c>
      <c r="HK212" s="131">
        <f>Seniori!HK118</f>
        <v>0</v>
      </c>
      <c r="HL212" s="131">
        <f>Seniori!HL118</f>
        <v>0</v>
      </c>
      <c r="HM212" s="131">
        <f>Seniori!HM118</f>
        <v>0</v>
      </c>
      <c r="HN212" s="131">
        <f>Seniori!HN118</f>
        <v>0</v>
      </c>
      <c r="HO212" s="131">
        <f>Seniori!HO118</f>
        <v>0</v>
      </c>
      <c r="HP212" s="131">
        <f>Seniori!HP118</f>
        <v>0</v>
      </c>
      <c r="HQ212" s="131">
        <f>Seniori!HQ118</f>
        <v>0</v>
      </c>
      <c r="HR212" s="131">
        <f>Seniori!HR118</f>
        <v>0</v>
      </c>
      <c r="HS212" s="131">
        <f>Seniori!HS118</f>
        <v>0</v>
      </c>
      <c r="HT212" s="131">
        <f>Seniori!HT118</f>
        <v>0</v>
      </c>
      <c r="HU212" s="131">
        <f>Seniori!HU118</f>
        <v>0</v>
      </c>
      <c r="HV212" s="131">
        <f>Seniori!HV118</f>
        <v>0</v>
      </c>
      <c r="HW212" s="131">
        <f>Seniori!HW118</f>
        <v>0</v>
      </c>
      <c r="HX212" s="131">
        <f>Seniori!HX118</f>
        <v>0</v>
      </c>
      <c r="HY212" s="131">
        <f>Seniori!HY118</f>
        <v>0</v>
      </c>
      <c r="HZ212" s="131">
        <f>Seniori!HZ118</f>
        <v>0</v>
      </c>
      <c r="IA212" s="131">
        <f>Seniori!IA118</f>
        <v>0</v>
      </c>
      <c r="IB212" s="131">
        <f>Seniori!IB118</f>
        <v>0</v>
      </c>
      <c r="IC212" s="131">
        <f>Seniori!IC118</f>
        <v>0</v>
      </c>
      <c r="ID212" s="131">
        <f>Seniori!ID118</f>
        <v>0</v>
      </c>
      <c r="IE212" s="131">
        <f>Seniori!IE118</f>
        <v>0</v>
      </c>
      <c r="IF212" s="131">
        <f>Seniori!IF118</f>
        <v>0</v>
      </c>
      <c r="IG212" s="131">
        <f>Seniori!IG118</f>
        <v>0</v>
      </c>
      <c r="IH212" s="131">
        <f>Seniori!IH118</f>
        <v>0</v>
      </c>
      <c r="II212" s="131">
        <f>Seniori!II118</f>
        <v>0</v>
      </c>
      <c r="IJ212" s="131">
        <f>Seniori!IJ118</f>
        <v>0</v>
      </c>
      <c r="IK212" s="131">
        <f>Seniori!IK118</f>
        <v>0</v>
      </c>
      <c r="IL212" s="131">
        <f>Seniori!IL118</f>
        <v>0</v>
      </c>
      <c r="IM212" s="131">
        <f>Seniori!IM118</f>
        <v>0</v>
      </c>
      <c r="IN212" s="131">
        <f>Seniori!IN118</f>
        <v>0</v>
      </c>
      <c r="IO212" s="131">
        <f>Seniori!IO118</f>
        <v>0</v>
      </c>
      <c r="IP212" s="131">
        <f>Seniori!IP118</f>
        <v>0</v>
      </c>
      <c r="IQ212" s="131">
        <f>Seniori!IQ118</f>
        <v>0</v>
      </c>
      <c r="IR212" s="131">
        <f>Seniori!IR118</f>
        <v>0</v>
      </c>
      <c r="IS212" s="131">
        <f>Seniori!IS118</f>
        <v>0</v>
      </c>
      <c r="IT212" s="131">
        <f>Seniori!IT118</f>
        <v>0</v>
      </c>
      <c r="IU212" s="131">
        <f>Seniori!IU118</f>
        <v>0</v>
      </c>
      <c r="IV212" s="131">
        <f>Seniori!IV118</f>
        <v>0</v>
      </c>
      <c r="IW212" s="131">
        <f>Seniori!IW118</f>
        <v>0</v>
      </c>
      <c r="IX212" s="131">
        <f>Seniori!IX118</f>
        <v>0</v>
      </c>
      <c r="IY212" s="131">
        <f>Seniori!IY118</f>
        <v>0</v>
      </c>
      <c r="IZ212" s="131">
        <f>Seniori!IZ118</f>
        <v>0</v>
      </c>
      <c r="JA212" s="131">
        <f>Seniori!JA118</f>
        <v>0</v>
      </c>
      <c r="JB212" s="131">
        <f>Seniori!JB118</f>
        <v>0</v>
      </c>
      <c r="JC212" s="131">
        <f>Seniori!JC118</f>
        <v>0</v>
      </c>
      <c r="JD212" s="131">
        <f>Seniori!JD118</f>
        <v>0</v>
      </c>
      <c r="JE212" s="131">
        <f>Seniori!JE118</f>
        <v>0</v>
      </c>
      <c r="JF212" s="131">
        <f>Seniori!JF118</f>
        <v>0</v>
      </c>
      <c r="JG212" s="131">
        <f>Seniori!JG118</f>
        <v>0</v>
      </c>
      <c r="JH212" s="131">
        <f>Seniori!JH118</f>
        <v>0</v>
      </c>
      <c r="JI212" s="131">
        <f>Seniori!JI118</f>
        <v>0</v>
      </c>
      <c r="JJ212" s="131">
        <f>Seniori!JJ118</f>
        <v>0</v>
      </c>
      <c r="JK212" s="131">
        <f>Seniori!JK118</f>
        <v>0</v>
      </c>
      <c r="JL212" s="131">
        <f>Seniori!JL118</f>
        <v>0</v>
      </c>
      <c r="JM212" s="131">
        <f>Seniori!JM118</f>
        <v>0</v>
      </c>
      <c r="JN212" s="131">
        <f>Seniori!JN118</f>
        <v>0</v>
      </c>
      <c r="JO212" s="131">
        <f>Seniori!JO118</f>
        <v>0</v>
      </c>
      <c r="JP212" s="131">
        <f>Seniori!JP118</f>
        <v>0</v>
      </c>
      <c r="JQ212" s="131">
        <f>Seniori!JQ118</f>
        <v>0</v>
      </c>
      <c r="JR212" s="131">
        <f>Seniori!JR118</f>
        <v>0</v>
      </c>
      <c r="JS212" s="131">
        <f>Seniori!JS118</f>
        <v>0</v>
      </c>
      <c r="JT212" s="131">
        <f>Seniori!JT118</f>
        <v>0</v>
      </c>
      <c r="JU212" s="131">
        <f>Seniori!JU118</f>
        <v>0</v>
      </c>
      <c r="JV212" s="131">
        <f>Seniori!JV118</f>
        <v>0</v>
      </c>
      <c r="JW212" s="131">
        <f>Seniori!JW118</f>
        <v>0</v>
      </c>
      <c r="JX212" s="131">
        <f>Seniori!JX118</f>
        <v>0</v>
      </c>
      <c r="JY212" s="131">
        <f>Seniori!JY118</f>
        <v>0</v>
      </c>
      <c r="JZ212" s="131">
        <f>Seniori!JZ118</f>
        <v>0</v>
      </c>
      <c r="KA212" s="131">
        <f>Seniori!KA118</f>
        <v>0</v>
      </c>
      <c r="KB212" s="131">
        <f>Seniori!KB118</f>
        <v>0</v>
      </c>
      <c r="KC212" s="131">
        <f>Seniori!KC118</f>
        <v>0</v>
      </c>
      <c r="KD212" s="131">
        <f>Seniori!KD118</f>
        <v>0</v>
      </c>
      <c r="KE212" s="131">
        <f>Seniori!KE118</f>
        <v>0</v>
      </c>
      <c r="KF212" s="131">
        <f>Seniori!KF118</f>
        <v>0</v>
      </c>
      <c r="KG212" s="131">
        <f>Seniori!KG118</f>
        <v>0</v>
      </c>
      <c r="KH212" s="131">
        <f>Seniori!KH118</f>
        <v>0</v>
      </c>
      <c r="KI212" s="131">
        <f>Seniori!KI118</f>
        <v>0</v>
      </c>
      <c r="KJ212" s="131">
        <f>Seniori!KJ118</f>
        <v>0</v>
      </c>
      <c r="KK212" s="131">
        <f>Seniori!KK118</f>
        <v>0</v>
      </c>
      <c r="KL212" s="131">
        <f>Seniori!KL118</f>
        <v>0</v>
      </c>
      <c r="KM212" s="131">
        <f>Seniori!KM118</f>
        <v>0</v>
      </c>
      <c r="KN212" s="131">
        <f>Seniori!KN118</f>
        <v>0</v>
      </c>
      <c r="KO212" s="131">
        <f>Seniori!KO118</f>
        <v>0</v>
      </c>
      <c r="KP212" s="131">
        <f>Seniori!KP118</f>
        <v>0</v>
      </c>
      <c r="KQ212" s="131">
        <f>Seniori!KQ118</f>
        <v>0</v>
      </c>
      <c r="KR212" s="131">
        <f>Seniori!KR118</f>
        <v>0</v>
      </c>
      <c r="KS212" s="131">
        <f>Seniori!KS118</f>
        <v>0</v>
      </c>
      <c r="KT212" s="131">
        <f>Seniori!KT118</f>
        <v>0</v>
      </c>
      <c r="KU212" s="131">
        <f>Seniori!KU118</f>
        <v>0</v>
      </c>
      <c r="KV212" s="131">
        <f>Seniori!KV118</f>
        <v>0</v>
      </c>
      <c r="KW212" s="131">
        <f>Seniori!KW118</f>
        <v>0</v>
      </c>
      <c r="KX212" s="131">
        <f>Seniori!KX118</f>
        <v>0</v>
      </c>
      <c r="KY212" s="131">
        <f>Seniori!KY118</f>
        <v>0</v>
      </c>
      <c r="KZ212" s="131">
        <f>Seniori!KZ118</f>
        <v>0</v>
      </c>
      <c r="LA212" s="131">
        <f>Seniori!LA118</f>
        <v>0</v>
      </c>
      <c r="LB212" s="131">
        <f>Seniori!LB118</f>
        <v>0</v>
      </c>
      <c r="LC212" s="131">
        <f>Seniori!LC118</f>
        <v>0</v>
      </c>
      <c r="LD212" s="131">
        <f>Seniori!LD118</f>
        <v>0</v>
      </c>
      <c r="LE212" s="131">
        <f>Seniori!LE118</f>
        <v>0</v>
      </c>
      <c r="LF212" s="131">
        <f>Seniori!LF118</f>
        <v>0</v>
      </c>
      <c r="LG212" s="131">
        <f>Seniori!LG118</f>
        <v>0</v>
      </c>
      <c r="LH212" s="131">
        <f>Seniori!LH118</f>
        <v>0</v>
      </c>
      <c r="LI212" s="131">
        <f>Seniori!LI118</f>
        <v>0</v>
      </c>
      <c r="LJ212" s="131">
        <f>Seniori!LJ118</f>
        <v>0</v>
      </c>
      <c r="LK212" s="131">
        <f>Seniori!LK118</f>
        <v>0</v>
      </c>
      <c r="LL212" s="131">
        <f>Seniori!LL118</f>
        <v>0</v>
      </c>
      <c r="LM212" s="131">
        <f>Seniori!LM118</f>
        <v>0</v>
      </c>
      <c r="LN212" s="131">
        <f>Seniori!LN118</f>
        <v>0</v>
      </c>
      <c r="LO212" s="131">
        <f>Seniori!LO118</f>
        <v>0</v>
      </c>
      <c r="LP212" s="131">
        <f>Seniori!LP118</f>
        <v>0</v>
      </c>
      <c r="LQ212" s="131">
        <f>Seniori!LQ118</f>
        <v>0</v>
      </c>
      <c r="LR212" s="131">
        <f>Seniori!LR118</f>
        <v>0</v>
      </c>
      <c r="LS212" s="131">
        <f>Seniori!LS118</f>
        <v>0</v>
      </c>
      <c r="LT212" s="131">
        <f>Seniori!LT118</f>
        <v>0</v>
      </c>
      <c r="LU212" s="131">
        <f>Seniori!LU118</f>
        <v>0</v>
      </c>
      <c r="LV212" s="131">
        <f>Seniori!LV118</f>
        <v>0</v>
      </c>
      <c r="LW212" s="131">
        <f>Seniori!LW118</f>
        <v>0</v>
      </c>
      <c r="LX212" s="131">
        <f>Seniori!LX118</f>
        <v>0</v>
      </c>
      <c r="LY212" s="131">
        <f>Seniori!LY118</f>
        <v>0</v>
      </c>
      <c r="LZ212" s="131">
        <f>Seniori!LZ118</f>
        <v>0</v>
      </c>
      <c r="MA212" s="131">
        <f>Seniori!MA118</f>
        <v>0</v>
      </c>
      <c r="MB212" s="131">
        <f>Seniori!MB118</f>
        <v>0</v>
      </c>
      <c r="MC212" s="131">
        <f>Seniori!MC118</f>
        <v>0</v>
      </c>
      <c r="MD212" s="131">
        <f>Seniori!MD118</f>
        <v>0</v>
      </c>
      <c r="ME212" s="131">
        <f>Seniori!ME118</f>
        <v>0</v>
      </c>
    </row>
    <row r="213" spans="1:343" s="1" customFormat="1" ht="18" customHeight="1" x14ac:dyDescent="0.2">
      <c r="A213" s="12">
        <v>142</v>
      </c>
      <c r="B213" s="11" t="s">
        <v>200</v>
      </c>
      <c r="D213" s="1">
        <v>2003</v>
      </c>
      <c r="E213" s="4" t="s">
        <v>199</v>
      </c>
      <c r="F213" s="1">
        <v>8840</v>
      </c>
      <c r="G213" s="9" t="s">
        <v>225</v>
      </c>
      <c r="H213" s="4" t="s">
        <v>171</v>
      </c>
      <c r="I213" s="1">
        <f t="shared" si="14"/>
        <v>0</v>
      </c>
      <c r="J213" s="12">
        <f>Tabuľka3[[#This Row],[Stĺpec9]]</f>
        <v>0</v>
      </c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19"/>
      <c r="IL213" s="119"/>
      <c r="IM213" s="119"/>
      <c r="IN213" s="119"/>
      <c r="IO213" s="119" t="s">
        <v>241</v>
      </c>
      <c r="IP213" s="119"/>
      <c r="IQ213" s="119"/>
      <c r="IR213" s="119"/>
      <c r="IS213" s="119"/>
      <c r="IT213" s="119"/>
      <c r="IU213" s="119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</row>
    <row r="214" spans="1:343" s="1" customFormat="1" ht="18" customHeight="1" x14ac:dyDescent="0.2">
      <c r="A214" s="12">
        <v>142</v>
      </c>
      <c r="B214" s="11" t="s">
        <v>530</v>
      </c>
      <c r="C214" s="1">
        <v>10757</v>
      </c>
      <c r="D214" s="1">
        <v>2012</v>
      </c>
      <c r="E214" s="4" t="s">
        <v>339</v>
      </c>
      <c r="F214" s="1">
        <v>9000</v>
      </c>
      <c r="G214" s="9" t="s">
        <v>220</v>
      </c>
      <c r="H214" s="4" t="s">
        <v>101</v>
      </c>
      <c r="I214" s="1">
        <f t="shared" si="14"/>
        <v>0</v>
      </c>
      <c r="J214" s="39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6" t="s">
        <v>241</v>
      </c>
      <c r="KN214" s="131"/>
      <c r="KO214" s="131"/>
      <c r="KP214" s="131"/>
      <c r="KQ214" s="131"/>
      <c r="KR214" s="131"/>
      <c r="KS214" s="131"/>
      <c r="KT214" s="136" t="s">
        <v>241</v>
      </c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</row>
    <row r="215" spans="1:343" s="1" customFormat="1" ht="18" customHeight="1" x14ac:dyDescent="0.2">
      <c r="A215" s="12">
        <v>142</v>
      </c>
      <c r="B215" s="11" t="s">
        <v>533</v>
      </c>
      <c r="C215" s="1">
        <v>11920</v>
      </c>
      <c r="D215" s="1">
        <v>2011</v>
      </c>
      <c r="E215" s="4" t="s">
        <v>532</v>
      </c>
      <c r="F215" s="1">
        <v>9414</v>
      </c>
      <c r="G215" s="9" t="s">
        <v>225</v>
      </c>
      <c r="H215" s="4" t="s">
        <v>534</v>
      </c>
      <c r="I215" s="1">
        <f t="shared" si="14"/>
        <v>0</v>
      </c>
      <c r="J215" s="39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6" t="s">
        <v>241</v>
      </c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</row>
    <row r="216" spans="1:343" s="1" customFormat="1" ht="18" customHeight="1" x14ac:dyDescent="0.2">
      <c r="A216" s="12"/>
      <c r="B216" s="11"/>
      <c r="E216" s="4" t="s">
        <v>556</v>
      </c>
      <c r="F216" s="1">
        <v>9415</v>
      </c>
      <c r="G216" s="9" t="s">
        <v>225</v>
      </c>
      <c r="H216" s="4" t="s">
        <v>83</v>
      </c>
      <c r="I216" s="1">
        <f t="shared" si="14"/>
        <v>0</v>
      </c>
      <c r="J216" s="39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6"/>
      <c r="KN216" s="131"/>
      <c r="KO216" s="131"/>
      <c r="KP216" s="131"/>
      <c r="KQ216" s="131"/>
      <c r="KR216" s="131"/>
      <c r="KS216" s="131"/>
      <c r="KT216" s="136" t="s">
        <v>241</v>
      </c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</row>
    <row r="217" spans="1:343" s="1" customFormat="1" ht="18" customHeight="1" x14ac:dyDescent="0.2">
      <c r="A217" s="12">
        <v>142</v>
      </c>
      <c r="B217" s="11" t="s">
        <v>538</v>
      </c>
      <c r="C217" s="1">
        <v>8236</v>
      </c>
      <c r="D217" s="1">
        <v>2008</v>
      </c>
      <c r="E217" s="4" t="s">
        <v>537</v>
      </c>
      <c r="F217" s="1">
        <v>983</v>
      </c>
      <c r="G217" s="9" t="s">
        <v>222</v>
      </c>
      <c r="H217" s="4" t="s">
        <v>75</v>
      </c>
      <c r="I217" s="1">
        <f t="shared" si="14"/>
        <v>0</v>
      </c>
      <c r="J217" s="39"/>
      <c r="K217" s="131">
        <f>Seniori!K116</f>
        <v>0</v>
      </c>
      <c r="L217" s="131">
        <f>Seniori!L116</f>
        <v>0</v>
      </c>
      <c r="M217" s="131">
        <f>Seniori!M116</f>
        <v>0</v>
      </c>
      <c r="N217" s="131">
        <f>Seniori!N116</f>
        <v>0</v>
      </c>
      <c r="O217" s="131">
        <f>Seniori!O116</f>
        <v>0</v>
      </c>
      <c r="P217" s="131">
        <f>Seniori!P116</f>
        <v>0</v>
      </c>
      <c r="Q217" s="131">
        <f>Seniori!Q116</f>
        <v>0</v>
      </c>
      <c r="R217" s="131">
        <f>Seniori!R116</f>
        <v>0</v>
      </c>
      <c r="S217" s="131">
        <f>Seniori!S116</f>
        <v>0</v>
      </c>
      <c r="T217" s="131">
        <f>Seniori!T116</f>
        <v>0</v>
      </c>
      <c r="U217" s="131">
        <f>Seniori!U116</f>
        <v>0</v>
      </c>
      <c r="V217" s="131">
        <f>Seniori!V116</f>
        <v>0</v>
      </c>
      <c r="W217" s="131">
        <f>Seniori!W116</f>
        <v>0</v>
      </c>
      <c r="X217" s="131">
        <f>Seniori!X116</f>
        <v>0</v>
      </c>
      <c r="Y217" s="131">
        <f>Seniori!Y116</f>
        <v>0</v>
      </c>
      <c r="Z217" s="131">
        <f>Seniori!Z116</f>
        <v>0</v>
      </c>
      <c r="AA217" s="131">
        <f>Seniori!AA116</f>
        <v>0</v>
      </c>
      <c r="AB217" s="131">
        <f>Seniori!AB116</f>
        <v>0</v>
      </c>
      <c r="AC217" s="131">
        <f>Seniori!AC116</f>
        <v>0</v>
      </c>
      <c r="AD217" s="131">
        <f>Seniori!AD116</f>
        <v>0</v>
      </c>
      <c r="AE217" s="131">
        <f>Seniori!AE116</f>
        <v>0</v>
      </c>
      <c r="AF217" s="131">
        <f>Seniori!AF116</f>
        <v>0</v>
      </c>
      <c r="AG217" s="131">
        <f>Seniori!AG116</f>
        <v>0</v>
      </c>
      <c r="AH217" s="131">
        <f>Seniori!AH116</f>
        <v>0</v>
      </c>
      <c r="AI217" s="131">
        <f>Seniori!AI116</f>
        <v>0</v>
      </c>
      <c r="AJ217" s="131">
        <f>Seniori!AJ116</f>
        <v>0</v>
      </c>
      <c r="AK217" s="131">
        <f>Seniori!AK116</f>
        <v>0</v>
      </c>
      <c r="AL217" s="131">
        <f>Seniori!AL116</f>
        <v>0</v>
      </c>
      <c r="AM217" s="131">
        <f>Seniori!AM116</f>
        <v>0</v>
      </c>
      <c r="AN217" s="131">
        <f>Seniori!AN116</f>
        <v>0</v>
      </c>
      <c r="AO217" s="131">
        <f>Seniori!AO116</f>
        <v>0</v>
      </c>
      <c r="AP217" s="131">
        <f>Seniori!AP116</f>
        <v>0</v>
      </c>
      <c r="AQ217" s="131">
        <f>Seniori!AQ116</f>
        <v>0</v>
      </c>
      <c r="AR217" s="131">
        <f>Seniori!AR116</f>
        <v>0</v>
      </c>
      <c r="AS217" s="131">
        <f>Seniori!AS116</f>
        <v>0</v>
      </c>
      <c r="AT217" s="131">
        <f>Seniori!AT116</f>
        <v>0</v>
      </c>
      <c r="AU217" s="131">
        <f>Seniori!AU116</f>
        <v>0</v>
      </c>
      <c r="AV217" s="131">
        <f>Seniori!AV116</f>
        <v>0</v>
      </c>
      <c r="AW217" s="131">
        <f>Seniori!AW116</f>
        <v>0</v>
      </c>
      <c r="AX217" s="131">
        <f>Seniori!AX116</f>
        <v>0</v>
      </c>
      <c r="AY217" s="131">
        <f>Seniori!AY116</f>
        <v>0</v>
      </c>
      <c r="AZ217" s="131">
        <f>Seniori!AZ116</f>
        <v>0</v>
      </c>
      <c r="BA217" s="131">
        <f>Seniori!BA116</f>
        <v>0</v>
      </c>
      <c r="BB217" s="131">
        <f>Seniori!BB116</f>
        <v>0</v>
      </c>
      <c r="BC217" s="131">
        <f>Seniori!BC116</f>
        <v>0</v>
      </c>
      <c r="BD217" s="131">
        <f>Seniori!BD116</f>
        <v>0</v>
      </c>
      <c r="BE217" s="131">
        <f>Seniori!BE116</f>
        <v>0</v>
      </c>
      <c r="BF217" s="131">
        <f>Seniori!BF116</f>
        <v>0</v>
      </c>
      <c r="BG217" s="131">
        <f>Seniori!BG116</f>
        <v>0</v>
      </c>
      <c r="BH217" s="131">
        <f>Seniori!BH116</f>
        <v>0</v>
      </c>
      <c r="BI217" s="131">
        <f>Seniori!BI116</f>
        <v>0</v>
      </c>
      <c r="BJ217" s="131">
        <f>Seniori!BJ116</f>
        <v>0</v>
      </c>
      <c r="BK217" s="131">
        <f>Seniori!BK116</f>
        <v>0</v>
      </c>
      <c r="BL217" s="131">
        <f>Seniori!BL116</f>
        <v>0</v>
      </c>
      <c r="BM217" s="131">
        <f>Seniori!BM116</f>
        <v>0</v>
      </c>
      <c r="BN217" s="131">
        <f>Seniori!BN116</f>
        <v>0</v>
      </c>
      <c r="BO217" s="131">
        <f>Seniori!BO116</f>
        <v>0</v>
      </c>
      <c r="BP217" s="131">
        <f>Seniori!BP116</f>
        <v>0</v>
      </c>
      <c r="BQ217" s="131">
        <f>Seniori!BQ116</f>
        <v>0</v>
      </c>
      <c r="BR217" s="131">
        <f>Seniori!BR116</f>
        <v>0</v>
      </c>
      <c r="BS217" s="131">
        <f>Seniori!BS116</f>
        <v>0</v>
      </c>
      <c r="BT217" s="131">
        <f>Seniori!BT116</f>
        <v>0</v>
      </c>
      <c r="BU217" s="131">
        <f>Seniori!BU116</f>
        <v>0</v>
      </c>
      <c r="BV217" s="131">
        <f>Seniori!BV116</f>
        <v>0</v>
      </c>
      <c r="BW217" s="131">
        <f>Seniori!BW116</f>
        <v>0</v>
      </c>
      <c r="BX217" s="131">
        <f>Seniori!BX116</f>
        <v>0</v>
      </c>
      <c r="BY217" s="131">
        <f>Seniori!BY116</f>
        <v>0</v>
      </c>
      <c r="BZ217" s="131">
        <f>Seniori!BZ116</f>
        <v>0</v>
      </c>
      <c r="CA217" s="131">
        <f>Seniori!CA116</f>
        <v>0</v>
      </c>
      <c r="CB217" s="131">
        <f>Seniori!CB116</f>
        <v>0</v>
      </c>
      <c r="CC217" s="131">
        <f>Seniori!CC116</f>
        <v>0</v>
      </c>
      <c r="CD217" s="131">
        <f>Seniori!CD116</f>
        <v>0</v>
      </c>
      <c r="CE217" s="131">
        <f>Seniori!CE116</f>
        <v>0</v>
      </c>
      <c r="CF217" s="131">
        <f>Seniori!CF116</f>
        <v>0</v>
      </c>
      <c r="CG217" s="131">
        <f>Seniori!CG116</f>
        <v>0</v>
      </c>
      <c r="CH217" s="131">
        <f>Seniori!CH116</f>
        <v>0</v>
      </c>
      <c r="CI217" s="131">
        <f>Seniori!CI116</f>
        <v>0</v>
      </c>
      <c r="CJ217" s="131">
        <f>Seniori!CJ116</f>
        <v>0</v>
      </c>
      <c r="CK217" s="131">
        <f>Seniori!CK116</f>
        <v>0</v>
      </c>
      <c r="CL217" s="131">
        <f>Seniori!CL116</f>
        <v>0</v>
      </c>
      <c r="CM217" s="131">
        <f>Seniori!CM116</f>
        <v>0</v>
      </c>
      <c r="CN217" s="131">
        <f>Seniori!CN116</f>
        <v>0</v>
      </c>
      <c r="CO217" s="131">
        <f>Seniori!CO116</f>
        <v>0</v>
      </c>
      <c r="CP217" s="131">
        <f>Seniori!CP116</f>
        <v>0</v>
      </c>
      <c r="CQ217" s="131">
        <f>Seniori!CQ116</f>
        <v>0</v>
      </c>
      <c r="CR217" s="131">
        <f>Seniori!CR116</f>
        <v>0</v>
      </c>
      <c r="CS217" s="131">
        <f>Seniori!CS116</f>
        <v>0</v>
      </c>
      <c r="CT217" s="131">
        <f>Seniori!CT116</f>
        <v>0</v>
      </c>
      <c r="CU217" s="131">
        <f>Seniori!CU116</f>
        <v>0</v>
      </c>
      <c r="CV217" s="131">
        <f>Seniori!CV116</f>
        <v>0</v>
      </c>
      <c r="CW217" s="131">
        <f>Seniori!CW116</f>
        <v>0</v>
      </c>
      <c r="CX217" s="131">
        <f>Seniori!CX116</f>
        <v>0</v>
      </c>
      <c r="CY217" s="131">
        <f>Seniori!CY116</f>
        <v>0</v>
      </c>
      <c r="CZ217" s="131">
        <f>Seniori!CZ116</f>
        <v>0</v>
      </c>
      <c r="DA217" s="131">
        <f>Seniori!DA116</f>
        <v>0</v>
      </c>
      <c r="DB217" s="131">
        <f>Seniori!DB116</f>
        <v>0</v>
      </c>
      <c r="DC217" s="131">
        <f>Seniori!DC116</f>
        <v>0</v>
      </c>
      <c r="DD217" s="131">
        <f>Seniori!DD116</f>
        <v>0</v>
      </c>
      <c r="DE217" s="131">
        <f>Seniori!DE116</f>
        <v>0</v>
      </c>
      <c r="DF217" s="131">
        <f>Seniori!DF116</f>
        <v>0</v>
      </c>
      <c r="DG217" s="131">
        <f>Seniori!DG116</f>
        <v>0</v>
      </c>
      <c r="DH217" s="131">
        <f>Seniori!DH116</f>
        <v>0</v>
      </c>
      <c r="DI217" s="131">
        <f>Seniori!DI116</f>
        <v>0</v>
      </c>
      <c r="DJ217" s="131">
        <f>Seniori!DJ116</f>
        <v>0</v>
      </c>
      <c r="DK217" s="131">
        <f>Seniori!DK116</f>
        <v>0</v>
      </c>
      <c r="DL217" s="131">
        <f>Seniori!DL116</f>
        <v>0</v>
      </c>
      <c r="DM217" s="131">
        <f>Seniori!DM116</f>
        <v>0</v>
      </c>
      <c r="DN217" s="131">
        <f>Seniori!DN116</f>
        <v>0</v>
      </c>
      <c r="DO217" s="131">
        <f>Seniori!DO116</f>
        <v>0</v>
      </c>
      <c r="DP217" s="131">
        <f>Seniori!DP116</f>
        <v>0</v>
      </c>
      <c r="DQ217" s="131">
        <f>Seniori!DQ116</f>
        <v>0</v>
      </c>
      <c r="DR217" s="131">
        <f>Seniori!DR116</f>
        <v>0</v>
      </c>
      <c r="DS217" s="131">
        <f>Seniori!DS116</f>
        <v>0</v>
      </c>
      <c r="DT217" s="131">
        <f>Seniori!DT116</f>
        <v>0</v>
      </c>
      <c r="DU217" s="131">
        <f>Seniori!DU116</f>
        <v>0</v>
      </c>
      <c r="DV217" s="131">
        <f>Seniori!DV116</f>
        <v>0</v>
      </c>
      <c r="DW217" s="131">
        <f>Seniori!DW116</f>
        <v>0</v>
      </c>
      <c r="DX217" s="131">
        <f>Seniori!DX116</f>
        <v>0</v>
      </c>
      <c r="DY217" s="131">
        <f>Seniori!DY116</f>
        <v>0</v>
      </c>
      <c r="DZ217" s="131">
        <f>Seniori!DZ116</f>
        <v>0</v>
      </c>
      <c r="EA217" s="131">
        <f>Seniori!EA116</f>
        <v>0</v>
      </c>
      <c r="EB217" s="131">
        <f>Seniori!EB116</f>
        <v>0</v>
      </c>
      <c r="EC217" s="131">
        <f>Seniori!EC116</f>
        <v>0</v>
      </c>
      <c r="ED217" s="131">
        <f>Seniori!ED116</f>
        <v>0</v>
      </c>
      <c r="EE217" s="131">
        <f>Seniori!EE116</f>
        <v>0</v>
      </c>
      <c r="EF217" s="131">
        <f>Seniori!EF116</f>
        <v>0</v>
      </c>
      <c r="EG217" s="131">
        <f>Seniori!EG116</f>
        <v>0</v>
      </c>
      <c r="EH217" s="131">
        <f>Seniori!EH116</f>
        <v>0</v>
      </c>
      <c r="EI217" s="131">
        <f>Seniori!EI116</f>
        <v>0</v>
      </c>
      <c r="EJ217" s="131">
        <f>Seniori!EJ116</f>
        <v>0</v>
      </c>
      <c r="EK217" s="131">
        <f>Seniori!EK116</f>
        <v>0</v>
      </c>
      <c r="EL217" s="131">
        <f>Seniori!EL116</f>
        <v>0</v>
      </c>
      <c r="EM217" s="131">
        <f>Seniori!EM116</f>
        <v>0</v>
      </c>
      <c r="EN217" s="131">
        <f>Seniori!EN116</f>
        <v>0</v>
      </c>
      <c r="EO217" s="131">
        <f>Seniori!EO116</f>
        <v>0</v>
      </c>
      <c r="EP217" s="131">
        <f>Seniori!EP116</f>
        <v>0</v>
      </c>
      <c r="EQ217" s="131">
        <f>Seniori!EQ116</f>
        <v>0</v>
      </c>
      <c r="ER217" s="131">
        <f>Seniori!ER116</f>
        <v>0</v>
      </c>
      <c r="ES217" s="131">
        <f>Seniori!ES116</f>
        <v>0</v>
      </c>
      <c r="ET217" s="131">
        <f>Seniori!ET116</f>
        <v>0</v>
      </c>
      <c r="EU217" s="131">
        <f>Seniori!EU116</f>
        <v>0</v>
      </c>
      <c r="EV217" s="131">
        <f>Seniori!EV116</f>
        <v>0</v>
      </c>
      <c r="EW217" s="131">
        <f>Seniori!EW116</f>
        <v>0</v>
      </c>
      <c r="EX217" s="131">
        <f>Seniori!EX116</f>
        <v>0</v>
      </c>
      <c r="EY217" s="131">
        <f>Seniori!EY116</f>
        <v>0</v>
      </c>
      <c r="EZ217" s="131">
        <f>Seniori!EZ116</f>
        <v>0</v>
      </c>
      <c r="FA217" s="131">
        <f>Seniori!FA116</f>
        <v>0</v>
      </c>
      <c r="FB217" s="131">
        <f>Seniori!FB116</f>
        <v>0</v>
      </c>
      <c r="FC217" s="131">
        <f>Seniori!FC116</f>
        <v>0</v>
      </c>
      <c r="FD217" s="131">
        <f>Seniori!FD116</f>
        <v>0</v>
      </c>
      <c r="FE217" s="131">
        <f>Seniori!FE116</f>
        <v>0</v>
      </c>
      <c r="FF217" s="131">
        <f>Seniori!FF116</f>
        <v>0</v>
      </c>
      <c r="FG217" s="131">
        <f>Seniori!FG116</f>
        <v>0</v>
      </c>
      <c r="FH217" s="131">
        <f>Seniori!FH116</f>
        <v>0</v>
      </c>
      <c r="FI217" s="131">
        <f>Seniori!FI116</f>
        <v>0</v>
      </c>
      <c r="FJ217" s="131">
        <f>Seniori!FJ116</f>
        <v>0</v>
      </c>
      <c r="FK217" s="131">
        <f>Seniori!FK116</f>
        <v>0</v>
      </c>
      <c r="FL217" s="131">
        <f>Seniori!FL116</f>
        <v>0</v>
      </c>
      <c r="FM217" s="131">
        <f>Seniori!FM116</f>
        <v>0</v>
      </c>
      <c r="FN217" s="131">
        <f>Seniori!FN116</f>
        <v>0</v>
      </c>
      <c r="FO217" s="131">
        <f>Seniori!FO116</f>
        <v>0</v>
      </c>
      <c r="FP217" s="131">
        <f>Seniori!FP116</f>
        <v>0</v>
      </c>
      <c r="FQ217" s="131">
        <f>Seniori!FQ116</f>
        <v>0</v>
      </c>
      <c r="FR217" s="131">
        <f>Seniori!FR116</f>
        <v>0</v>
      </c>
      <c r="FS217" s="131">
        <f>Seniori!FS116</f>
        <v>0</v>
      </c>
      <c r="FT217" s="131">
        <f>Seniori!FT116</f>
        <v>0</v>
      </c>
      <c r="FU217" s="131">
        <f>Seniori!FU116</f>
        <v>0</v>
      </c>
      <c r="FV217" s="131">
        <f>Seniori!FV116</f>
        <v>0</v>
      </c>
      <c r="FW217" s="131">
        <f>Seniori!FW116</f>
        <v>0</v>
      </c>
      <c r="FX217" s="131">
        <f>Seniori!FX116</f>
        <v>0</v>
      </c>
      <c r="FY217" s="131">
        <f>Seniori!FY116</f>
        <v>0</v>
      </c>
      <c r="FZ217" s="131">
        <f>Seniori!FZ116</f>
        <v>0</v>
      </c>
      <c r="GA217" s="131">
        <f>Seniori!GA116</f>
        <v>0</v>
      </c>
      <c r="GB217" s="131">
        <f>Seniori!GB116</f>
        <v>0</v>
      </c>
      <c r="GC217" s="131">
        <f>Seniori!GC116</f>
        <v>0</v>
      </c>
      <c r="GD217" s="131">
        <f>Seniori!GD116</f>
        <v>0</v>
      </c>
      <c r="GE217" s="131">
        <f>Seniori!GE116</f>
        <v>0</v>
      </c>
      <c r="GF217" s="131">
        <f>Seniori!GF116</f>
        <v>0</v>
      </c>
      <c r="GG217" s="131">
        <f>Seniori!GG116</f>
        <v>0</v>
      </c>
      <c r="GH217" s="131">
        <f>Seniori!GH116</f>
        <v>0</v>
      </c>
      <c r="GI217" s="131">
        <f>Seniori!GI116</f>
        <v>0</v>
      </c>
      <c r="GJ217" s="131">
        <f>Seniori!GJ116</f>
        <v>0</v>
      </c>
      <c r="GK217" s="131">
        <f>Seniori!GK116</f>
        <v>0</v>
      </c>
      <c r="GL217" s="131">
        <f>Seniori!GL116</f>
        <v>0</v>
      </c>
      <c r="GM217" s="131">
        <f>Seniori!GM116</f>
        <v>0</v>
      </c>
      <c r="GN217" s="131">
        <f>Seniori!GN116</f>
        <v>0</v>
      </c>
      <c r="GO217" s="131">
        <f>Seniori!GO116</f>
        <v>0</v>
      </c>
      <c r="GP217" s="131">
        <f>Seniori!GP116</f>
        <v>0</v>
      </c>
      <c r="GQ217" s="131">
        <f>Seniori!GQ116</f>
        <v>0</v>
      </c>
      <c r="GR217" s="131">
        <f>Seniori!GR116</f>
        <v>0</v>
      </c>
      <c r="GS217" s="131">
        <f>Seniori!GS116</f>
        <v>0</v>
      </c>
      <c r="GT217" s="131">
        <f>Seniori!GT116</f>
        <v>0</v>
      </c>
      <c r="GU217" s="131">
        <f>Seniori!GU116</f>
        <v>0</v>
      </c>
      <c r="GV217" s="131">
        <f>Seniori!GV116</f>
        <v>0</v>
      </c>
      <c r="GW217" s="131">
        <f>Seniori!GW116</f>
        <v>0</v>
      </c>
      <c r="GX217" s="131">
        <f>Seniori!GX116</f>
        <v>0</v>
      </c>
      <c r="GY217" s="131">
        <f>Seniori!GY116</f>
        <v>0</v>
      </c>
      <c r="GZ217" s="131">
        <f>Seniori!GZ116</f>
        <v>0</v>
      </c>
      <c r="HA217" s="131">
        <f>Seniori!HA116</f>
        <v>0</v>
      </c>
      <c r="HB217" s="131">
        <f>Seniori!HB116</f>
        <v>0</v>
      </c>
      <c r="HC217" s="131">
        <f>Seniori!HC116</f>
        <v>0</v>
      </c>
      <c r="HD217" s="131">
        <f>Seniori!HD116</f>
        <v>0</v>
      </c>
      <c r="HE217" s="131">
        <f>Seniori!HE116</f>
        <v>0</v>
      </c>
      <c r="HF217" s="131">
        <f>Seniori!HF116</f>
        <v>0</v>
      </c>
      <c r="HG217" s="131">
        <f>Seniori!HG116</f>
        <v>0</v>
      </c>
      <c r="HH217" s="131">
        <f>Seniori!HH116</f>
        <v>0</v>
      </c>
      <c r="HI217" s="131">
        <f>Seniori!HI116</f>
        <v>0</v>
      </c>
      <c r="HJ217" s="131">
        <f>Seniori!HJ116</f>
        <v>0</v>
      </c>
      <c r="HK217" s="131">
        <f>Seniori!HK116</f>
        <v>0</v>
      </c>
      <c r="HL217" s="131">
        <f>Seniori!HL116</f>
        <v>0</v>
      </c>
      <c r="HM217" s="131">
        <f>Seniori!HM116</f>
        <v>0</v>
      </c>
      <c r="HN217" s="131">
        <f>Seniori!HN116</f>
        <v>0</v>
      </c>
      <c r="HO217" s="131">
        <f>Seniori!HO116</f>
        <v>0</v>
      </c>
      <c r="HP217" s="131">
        <f>Seniori!HP116</f>
        <v>0</v>
      </c>
      <c r="HQ217" s="131">
        <f>Seniori!HQ116</f>
        <v>0</v>
      </c>
      <c r="HR217" s="131">
        <f>Seniori!HR116</f>
        <v>0</v>
      </c>
      <c r="HS217" s="131">
        <f>Seniori!HS116</f>
        <v>0</v>
      </c>
      <c r="HT217" s="131">
        <f>Seniori!HT116</f>
        <v>0</v>
      </c>
      <c r="HU217" s="131">
        <f>Seniori!HU116</f>
        <v>0</v>
      </c>
      <c r="HV217" s="131">
        <f>Seniori!HV116</f>
        <v>0</v>
      </c>
      <c r="HW217" s="131">
        <f>Seniori!HW116</f>
        <v>0</v>
      </c>
      <c r="HX217" s="131">
        <f>Seniori!HX116</f>
        <v>0</v>
      </c>
      <c r="HY217" s="131">
        <f>Seniori!HY116</f>
        <v>0</v>
      </c>
      <c r="HZ217" s="131">
        <f>Seniori!HZ116</f>
        <v>0</v>
      </c>
      <c r="IA217" s="131">
        <f>Seniori!IA116</f>
        <v>0</v>
      </c>
      <c r="IB217" s="131">
        <f>Seniori!IB116</f>
        <v>0</v>
      </c>
      <c r="IC217" s="131">
        <f>Seniori!IC116</f>
        <v>0</v>
      </c>
      <c r="ID217" s="131">
        <f>Seniori!ID116</f>
        <v>0</v>
      </c>
      <c r="IE217" s="131">
        <f>Seniori!IE116</f>
        <v>0</v>
      </c>
      <c r="IF217" s="131">
        <f>Seniori!IF116</f>
        <v>0</v>
      </c>
      <c r="IG217" s="131">
        <f>Seniori!IG116</f>
        <v>0</v>
      </c>
      <c r="IH217" s="131">
        <f>Seniori!IH116</f>
        <v>0</v>
      </c>
      <c r="II217" s="131">
        <f>Seniori!II116</f>
        <v>0</v>
      </c>
      <c r="IJ217" s="131">
        <f>Seniori!IJ116</f>
        <v>0</v>
      </c>
      <c r="IK217" s="131">
        <f>Seniori!IK116</f>
        <v>0</v>
      </c>
      <c r="IL217" s="131">
        <f>Seniori!IL116</f>
        <v>0</v>
      </c>
      <c r="IM217" s="131">
        <f>Seniori!IM116</f>
        <v>0</v>
      </c>
      <c r="IN217" s="131">
        <f>Seniori!IN116</f>
        <v>0</v>
      </c>
      <c r="IO217" s="131">
        <f>Seniori!IO116</f>
        <v>0</v>
      </c>
      <c r="IP217" s="131">
        <f>Seniori!IP116</f>
        <v>0</v>
      </c>
      <c r="IQ217" s="131">
        <f>Seniori!IQ116</f>
        <v>0</v>
      </c>
      <c r="IR217" s="131">
        <f>Seniori!IR116</f>
        <v>0</v>
      </c>
      <c r="IS217" s="131">
        <f>Seniori!IS116</f>
        <v>0</v>
      </c>
      <c r="IT217" s="131">
        <f>Seniori!IT116</f>
        <v>0</v>
      </c>
      <c r="IU217" s="131">
        <f>Seniori!IU116</f>
        <v>0</v>
      </c>
      <c r="IV217" s="131">
        <f>Seniori!IV116</f>
        <v>0</v>
      </c>
      <c r="IW217" s="131">
        <f>Seniori!IW116</f>
        <v>0</v>
      </c>
      <c r="IX217" s="131">
        <f>Seniori!IX116</f>
        <v>0</v>
      </c>
      <c r="IY217" s="131">
        <f>Seniori!IY116</f>
        <v>0</v>
      </c>
      <c r="IZ217" s="131">
        <f>Seniori!IZ116</f>
        <v>0</v>
      </c>
      <c r="JA217" s="131">
        <f>Seniori!JA116</f>
        <v>0</v>
      </c>
      <c r="JB217" s="131">
        <f>Seniori!JB116</f>
        <v>0</v>
      </c>
      <c r="JC217" s="131">
        <f>Seniori!JC116</f>
        <v>0</v>
      </c>
      <c r="JD217" s="131">
        <f>Seniori!JD116</f>
        <v>0</v>
      </c>
      <c r="JE217" s="131">
        <f>Seniori!JE116</f>
        <v>0</v>
      </c>
      <c r="JF217" s="131">
        <f>Seniori!JF116</f>
        <v>0</v>
      </c>
      <c r="JG217" s="131">
        <f>Seniori!JG116</f>
        <v>0</v>
      </c>
      <c r="JH217" s="131">
        <f>Seniori!JH116</f>
        <v>0</v>
      </c>
      <c r="JI217" s="131">
        <f>Seniori!JI116</f>
        <v>0</v>
      </c>
      <c r="JJ217" s="131">
        <f>Seniori!JJ116</f>
        <v>0</v>
      </c>
      <c r="JK217" s="131">
        <f>Seniori!JK116</f>
        <v>0</v>
      </c>
      <c r="JL217" s="131">
        <f>Seniori!JL116</f>
        <v>0</v>
      </c>
      <c r="JM217" s="131">
        <f>Seniori!JM116</f>
        <v>0</v>
      </c>
      <c r="JN217" s="131">
        <f>Seniori!JN116</f>
        <v>0</v>
      </c>
      <c r="JO217" s="131">
        <f>Seniori!JO116</f>
        <v>0</v>
      </c>
      <c r="JP217" s="131">
        <f>Seniori!JP116</f>
        <v>0</v>
      </c>
      <c r="JQ217" s="131">
        <f>Seniori!JQ116</f>
        <v>0</v>
      </c>
      <c r="JR217" s="131">
        <f>Seniori!JR116</f>
        <v>0</v>
      </c>
      <c r="JS217" s="131">
        <f>Seniori!JS116</f>
        <v>0</v>
      </c>
      <c r="JT217" s="131">
        <f>Seniori!JT116</f>
        <v>0</v>
      </c>
      <c r="JU217" s="131">
        <f>Seniori!JU116</f>
        <v>0</v>
      </c>
      <c r="JV217" s="131">
        <f>Seniori!JV116</f>
        <v>0</v>
      </c>
      <c r="JW217" s="131">
        <f>Seniori!JW116</f>
        <v>0</v>
      </c>
      <c r="JX217" s="131">
        <f>Seniori!JX116</f>
        <v>0</v>
      </c>
      <c r="JY217" s="131">
        <f>Seniori!JY116</f>
        <v>0</v>
      </c>
      <c r="JZ217" s="131">
        <f>Seniori!JZ116</f>
        <v>0</v>
      </c>
      <c r="KA217" s="131">
        <f>Seniori!KA116</f>
        <v>0</v>
      </c>
      <c r="KB217" s="131">
        <f>Seniori!KB116</f>
        <v>0</v>
      </c>
      <c r="KC217" s="131">
        <f>Seniori!KC116</f>
        <v>0</v>
      </c>
      <c r="KD217" s="131">
        <f>Seniori!KD116</f>
        <v>0</v>
      </c>
      <c r="KE217" s="131">
        <f>Seniori!KE116</f>
        <v>0</v>
      </c>
      <c r="KF217" s="131">
        <f>Seniori!KF116</f>
        <v>0</v>
      </c>
      <c r="KG217" s="131">
        <f>Seniori!KG116</f>
        <v>0</v>
      </c>
      <c r="KH217" s="131">
        <f>Seniori!KH116</f>
        <v>0</v>
      </c>
      <c r="KI217" s="131">
        <f>Seniori!KI116</f>
        <v>0</v>
      </c>
      <c r="KJ217" s="131">
        <f>Seniori!KJ116</f>
        <v>0</v>
      </c>
      <c r="KK217" s="131">
        <f>Seniori!KK116</f>
        <v>0</v>
      </c>
      <c r="KL217" s="131">
        <f>Seniori!KL116</f>
        <v>0</v>
      </c>
      <c r="KM217" s="131">
        <f>Seniori!KM116</f>
        <v>0</v>
      </c>
      <c r="KN217" s="131" t="str">
        <f>Seniori!KN116</f>
        <v>x</v>
      </c>
      <c r="KO217" s="131">
        <f>Seniori!KO116</f>
        <v>0</v>
      </c>
      <c r="KP217" s="131">
        <f>Seniori!KP116</f>
        <v>0</v>
      </c>
      <c r="KQ217" s="131">
        <f>Seniori!KQ116</f>
        <v>0</v>
      </c>
      <c r="KR217" s="131">
        <f>Seniori!KR116</f>
        <v>0</v>
      </c>
      <c r="KS217" s="131">
        <f>Seniori!KS116</f>
        <v>0</v>
      </c>
      <c r="KT217" s="131">
        <f>Seniori!KT116</f>
        <v>0</v>
      </c>
      <c r="KU217" s="131">
        <f>Seniori!KU116</f>
        <v>0</v>
      </c>
      <c r="KV217" s="131">
        <f>Seniori!KV116</f>
        <v>0</v>
      </c>
      <c r="KW217" s="131">
        <f>Seniori!KW116</f>
        <v>0</v>
      </c>
      <c r="KX217" s="131">
        <f>Seniori!KX116</f>
        <v>0</v>
      </c>
      <c r="KY217" s="131">
        <f>Seniori!KY116</f>
        <v>0</v>
      </c>
      <c r="KZ217" s="131">
        <f>Seniori!KZ116</f>
        <v>0</v>
      </c>
      <c r="LA217" s="131">
        <f>Seniori!LA116</f>
        <v>0</v>
      </c>
      <c r="LB217" s="131">
        <f>Seniori!LB116</f>
        <v>0</v>
      </c>
      <c r="LC217" s="131">
        <f>Seniori!LC116</f>
        <v>0</v>
      </c>
      <c r="LD217" s="131">
        <f>Seniori!LD116</f>
        <v>0</v>
      </c>
      <c r="LE217" s="131">
        <f>Seniori!LE116</f>
        <v>0</v>
      </c>
      <c r="LF217" s="131">
        <f>Seniori!LF116</f>
        <v>0</v>
      </c>
      <c r="LG217" s="131">
        <f>Seniori!LG116</f>
        <v>0</v>
      </c>
      <c r="LH217" s="131">
        <f>Seniori!LH116</f>
        <v>0</v>
      </c>
      <c r="LI217" s="131">
        <f>Seniori!LI116</f>
        <v>0</v>
      </c>
      <c r="LJ217" s="131">
        <f>Seniori!LJ116</f>
        <v>0</v>
      </c>
      <c r="LK217" s="131">
        <f>Seniori!LK116</f>
        <v>0</v>
      </c>
      <c r="LL217" s="131">
        <f>Seniori!LL116</f>
        <v>0</v>
      </c>
      <c r="LM217" s="131">
        <f>Seniori!LM116</f>
        <v>0</v>
      </c>
      <c r="LN217" s="131">
        <f>Seniori!LN116</f>
        <v>0</v>
      </c>
      <c r="LO217" s="131">
        <f>Seniori!LO116</f>
        <v>0</v>
      </c>
      <c r="LP217" s="131">
        <f>Seniori!LP116</f>
        <v>0</v>
      </c>
      <c r="LQ217" s="131">
        <f>Seniori!LQ116</f>
        <v>0</v>
      </c>
      <c r="LR217" s="131">
        <f>Seniori!LR116</f>
        <v>0</v>
      </c>
      <c r="LS217" s="131">
        <f>Seniori!LS116</f>
        <v>0</v>
      </c>
      <c r="LT217" s="131">
        <f>Seniori!LT116</f>
        <v>0</v>
      </c>
      <c r="LU217" s="131">
        <f>Seniori!LU116</f>
        <v>0</v>
      </c>
      <c r="LV217" s="131">
        <f>Seniori!LV116</f>
        <v>0</v>
      </c>
      <c r="LW217" s="131">
        <f>Seniori!LW116</f>
        <v>0</v>
      </c>
      <c r="LX217" s="131">
        <f>Seniori!LX116</f>
        <v>0</v>
      </c>
      <c r="LY217" s="131">
        <f>Seniori!LY116</f>
        <v>0</v>
      </c>
      <c r="LZ217" s="131">
        <f>Seniori!LZ116</f>
        <v>0</v>
      </c>
      <c r="MA217" s="131">
        <f>Seniori!MA116</f>
        <v>0</v>
      </c>
      <c r="MB217" s="131">
        <f>Seniori!MB116</f>
        <v>0</v>
      </c>
      <c r="MC217" s="131">
        <f>Seniori!MC116</f>
        <v>0</v>
      </c>
      <c r="MD217" s="131">
        <f>Seniori!MD116</f>
        <v>0</v>
      </c>
      <c r="ME217" s="131">
        <f>Seniori!ME116</f>
        <v>0</v>
      </c>
    </row>
    <row r="218" spans="1:343" s="1" customFormat="1" ht="18" customHeight="1" x14ac:dyDescent="0.2">
      <c r="A218" s="12">
        <v>142</v>
      </c>
      <c r="B218" s="11" t="s">
        <v>540</v>
      </c>
      <c r="C218" s="1">
        <v>8150</v>
      </c>
      <c r="D218" s="1">
        <v>2001</v>
      </c>
      <c r="E218" s="4" t="s">
        <v>539</v>
      </c>
      <c r="F218" s="1">
        <v>8767</v>
      </c>
      <c r="G218" s="9" t="s">
        <v>220</v>
      </c>
      <c r="H218" s="4" t="s">
        <v>66</v>
      </c>
      <c r="I218" s="1">
        <f t="shared" si="14"/>
        <v>0</v>
      </c>
      <c r="J218" s="39"/>
      <c r="K218" s="131">
        <f>Juniori!K61</f>
        <v>0</v>
      </c>
      <c r="L218" s="131">
        <f>Juniori!L61</f>
        <v>0</v>
      </c>
      <c r="M218" s="131">
        <f>Juniori!M61</f>
        <v>0</v>
      </c>
      <c r="N218" s="131">
        <f>Juniori!N61</f>
        <v>0</v>
      </c>
      <c r="O218" s="131">
        <f>Juniori!O61</f>
        <v>0</v>
      </c>
      <c r="P218" s="131">
        <f>Juniori!P61</f>
        <v>0</v>
      </c>
      <c r="Q218" s="131">
        <f>Juniori!Q61</f>
        <v>0</v>
      </c>
      <c r="R218" s="131">
        <f>Juniori!R61</f>
        <v>0</v>
      </c>
      <c r="S218" s="131">
        <f>Juniori!S61</f>
        <v>0</v>
      </c>
      <c r="T218" s="131">
        <f>Juniori!T61</f>
        <v>0</v>
      </c>
      <c r="U218" s="131">
        <f>Juniori!U61</f>
        <v>0</v>
      </c>
      <c r="V218" s="131">
        <f>Juniori!V61</f>
        <v>0</v>
      </c>
      <c r="W218" s="131">
        <f>Juniori!W61</f>
        <v>0</v>
      </c>
      <c r="X218" s="131">
        <f>Juniori!X61</f>
        <v>0</v>
      </c>
      <c r="Y218" s="131">
        <f>Juniori!Y61</f>
        <v>0</v>
      </c>
      <c r="Z218" s="131">
        <f>Juniori!Z61</f>
        <v>0</v>
      </c>
      <c r="AA218" s="131">
        <f>Juniori!AA61</f>
        <v>0</v>
      </c>
      <c r="AB218" s="131">
        <f>Juniori!AB61</f>
        <v>0</v>
      </c>
      <c r="AC218" s="131">
        <f>Juniori!AC61</f>
        <v>0</v>
      </c>
      <c r="AD218" s="131">
        <f>Juniori!AD61</f>
        <v>0</v>
      </c>
      <c r="AE218" s="131">
        <f>Juniori!AE61</f>
        <v>0</v>
      </c>
      <c r="AF218" s="131">
        <f>Juniori!AF61</f>
        <v>0</v>
      </c>
      <c r="AG218" s="131">
        <f>Juniori!AG61</f>
        <v>0</v>
      </c>
      <c r="AH218" s="131">
        <f>Juniori!AH61</f>
        <v>0</v>
      </c>
      <c r="AI218" s="131">
        <f>Juniori!AI61</f>
        <v>0</v>
      </c>
      <c r="AJ218" s="131">
        <f>Juniori!AJ61</f>
        <v>0</v>
      </c>
      <c r="AK218" s="131">
        <f>Juniori!AK61</f>
        <v>0</v>
      </c>
      <c r="AL218" s="131">
        <f>Juniori!AL61</f>
        <v>0</v>
      </c>
      <c r="AM218" s="131">
        <f>Juniori!AM61</f>
        <v>0</v>
      </c>
      <c r="AN218" s="131">
        <f>Juniori!AN61</f>
        <v>0</v>
      </c>
      <c r="AO218" s="131">
        <f>Juniori!AO61</f>
        <v>0</v>
      </c>
      <c r="AP218" s="131">
        <f>Juniori!AP61</f>
        <v>0</v>
      </c>
      <c r="AQ218" s="131">
        <f>Juniori!AQ61</f>
        <v>0</v>
      </c>
      <c r="AR218" s="131">
        <f>Juniori!AR61</f>
        <v>0</v>
      </c>
      <c r="AS218" s="131">
        <f>Juniori!AS61</f>
        <v>0</v>
      </c>
      <c r="AT218" s="131">
        <f>Juniori!AT61</f>
        <v>0</v>
      </c>
      <c r="AU218" s="131">
        <f>Juniori!AU61</f>
        <v>0</v>
      </c>
      <c r="AV218" s="131">
        <f>Juniori!AV61</f>
        <v>0</v>
      </c>
      <c r="AW218" s="131">
        <f>Juniori!AW61</f>
        <v>0</v>
      </c>
      <c r="AX218" s="131">
        <f>Juniori!AX61</f>
        <v>0</v>
      </c>
      <c r="AY218" s="131">
        <f>Juniori!AY61</f>
        <v>0</v>
      </c>
      <c r="AZ218" s="131">
        <f>Juniori!AZ61</f>
        <v>0</v>
      </c>
      <c r="BA218" s="131">
        <f>Juniori!BA61</f>
        <v>0</v>
      </c>
      <c r="BB218" s="131">
        <f>Juniori!BB61</f>
        <v>0</v>
      </c>
      <c r="BC218" s="131">
        <f>Juniori!BC61</f>
        <v>0</v>
      </c>
      <c r="BD218" s="131">
        <f>Juniori!BD61</f>
        <v>0</v>
      </c>
      <c r="BE218" s="131">
        <f>Juniori!BE61</f>
        <v>0</v>
      </c>
      <c r="BF218" s="131">
        <f>Juniori!BF61</f>
        <v>0</v>
      </c>
      <c r="BG218" s="131">
        <f>Juniori!BG61</f>
        <v>0</v>
      </c>
      <c r="BH218" s="131">
        <f>Juniori!BH61</f>
        <v>0</v>
      </c>
      <c r="BI218" s="131">
        <f>Juniori!BI61</f>
        <v>0</v>
      </c>
      <c r="BJ218" s="131">
        <f>Juniori!BJ61</f>
        <v>0</v>
      </c>
      <c r="BK218" s="131">
        <f>Juniori!BK61</f>
        <v>0</v>
      </c>
      <c r="BL218" s="131">
        <f>Juniori!BL61</f>
        <v>0</v>
      </c>
      <c r="BM218" s="131">
        <f>Juniori!BM61</f>
        <v>0</v>
      </c>
      <c r="BN218" s="131">
        <f>Juniori!BN61</f>
        <v>0</v>
      </c>
      <c r="BO218" s="131">
        <f>Juniori!BO61</f>
        <v>0</v>
      </c>
      <c r="BP218" s="131">
        <f>Juniori!BP61</f>
        <v>0</v>
      </c>
      <c r="BQ218" s="131">
        <f>Juniori!BQ61</f>
        <v>0</v>
      </c>
      <c r="BR218" s="131">
        <f>Juniori!BR61</f>
        <v>0</v>
      </c>
      <c r="BS218" s="131">
        <f>Juniori!BS61</f>
        <v>0</v>
      </c>
      <c r="BT218" s="131">
        <f>Juniori!BT61</f>
        <v>0</v>
      </c>
      <c r="BU218" s="131">
        <f>Juniori!BU61</f>
        <v>0</v>
      </c>
      <c r="BV218" s="131">
        <f>Juniori!BV61</f>
        <v>0</v>
      </c>
      <c r="BW218" s="131">
        <f>Juniori!BW61</f>
        <v>0</v>
      </c>
      <c r="BX218" s="131">
        <f>Juniori!BX61</f>
        <v>0</v>
      </c>
      <c r="BY218" s="131">
        <f>Juniori!BY61</f>
        <v>0</v>
      </c>
      <c r="BZ218" s="131">
        <f>Juniori!BZ61</f>
        <v>0</v>
      </c>
      <c r="CA218" s="131">
        <f>Juniori!CA61</f>
        <v>0</v>
      </c>
      <c r="CB218" s="131">
        <f>Juniori!CB61</f>
        <v>0</v>
      </c>
      <c r="CC218" s="131">
        <f>Juniori!CC61</f>
        <v>0</v>
      </c>
      <c r="CD218" s="131">
        <f>Juniori!CD61</f>
        <v>0</v>
      </c>
      <c r="CE218" s="131">
        <f>Juniori!CE61</f>
        <v>0</v>
      </c>
      <c r="CF218" s="131">
        <f>Juniori!CF61</f>
        <v>0</v>
      </c>
      <c r="CG218" s="131">
        <f>Juniori!CG61</f>
        <v>0</v>
      </c>
      <c r="CH218" s="131">
        <f>Juniori!CH61</f>
        <v>0</v>
      </c>
      <c r="CI218" s="131">
        <f>Juniori!CI61</f>
        <v>0</v>
      </c>
      <c r="CJ218" s="131">
        <f>Juniori!CJ61</f>
        <v>0</v>
      </c>
      <c r="CK218" s="131">
        <f>Juniori!CK61</f>
        <v>0</v>
      </c>
      <c r="CL218" s="131">
        <f>Juniori!CL61</f>
        <v>0</v>
      </c>
      <c r="CM218" s="131">
        <f>Juniori!CM61</f>
        <v>0</v>
      </c>
      <c r="CN218" s="131">
        <f>Juniori!CN61</f>
        <v>0</v>
      </c>
      <c r="CO218" s="131">
        <f>Juniori!CO61</f>
        <v>0</v>
      </c>
      <c r="CP218" s="131">
        <f>Juniori!CP61</f>
        <v>0</v>
      </c>
      <c r="CQ218" s="131">
        <f>Juniori!CQ61</f>
        <v>0</v>
      </c>
      <c r="CR218" s="131">
        <f>Juniori!CR61</f>
        <v>0</v>
      </c>
      <c r="CS218" s="131">
        <f>Juniori!CS61</f>
        <v>0</v>
      </c>
      <c r="CT218" s="131">
        <f>Juniori!CT61</f>
        <v>0</v>
      </c>
      <c r="CU218" s="131">
        <f>Juniori!CU61</f>
        <v>0</v>
      </c>
      <c r="CV218" s="131">
        <f>Juniori!CV61</f>
        <v>0</v>
      </c>
      <c r="CW218" s="131">
        <f>Juniori!CW61</f>
        <v>0</v>
      </c>
      <c r="CX218" s="131">
        <f>Juniori!CX61</f>
        <v>0</v>
      </c>
      <c r="CY218" s="131">
        <f>Juniori!CY61</f>
        <v>0</v>
      </c>
      <c r="CZ218" s="131">
        <f>Juniori!CZ61</f>
        <v>0</v>
      </c>
      <c r="DA218" s="131">
        <f>Juniori!DA61</f>
        <v>0</v>
      </c>
      <c r="DB218" s="131">
        <f>Juniori!DB61</f>
        <v>0</v>
      </c>
      <c r="DC218" s="131">
        <f>Juniori!DC61</f>
        <v>0</v>
      </c>
      <c r="DD218" s="131">
        <f>Juniori!DD61</f>
        <v>0</v>
      </c>
      <c r="DE218" s="131">
        <f>Juniori!DE61</f>
        <v>0</v>
      </c>
      <c r="DF218" s="131">
        <f>Juniori!DF61</f>
        <v>0</v>
      </c>
      <c r="DG218" s="131">
        <f>Juniori!DG61</f>
        <v>0</v>
      </c>
      <c r="DH218" s="131">
        <f>Juniori!DH61</f>
        <v>0</v>
      </c>
      <c r="DI218" s="131">
        <f>Juniori!DI61</f>
        <v>0</v>
      </c>
      <c r="DJ218" s="131">
        <f>Juniori!DJ61</f>
        <v>0</v>
      </c>
      <c r="DK218" s="131">
        <f>Juniori!DK61</f>
        <v>0</v>
      </c>
      <c r="DL218" s="131">
        <f>Juniori!DL61</f>
        <v>0</v>
      </c>
      <c r="DM218" s="131">
        <f>Juniori!DM61</f>
        <v>0</v>
      </c>
      <c r="DN218" s="131">
        <f>Juniori!DN61</f>
        <v>0</v>
      </c>
      <c r="DO218" s="131">
        <f>Juniori!DO61</f>
        <v>0</v>
      </c>
      <c r="DP218" s="131">
        <f>Juniori!DP61</f>
        <v>0</v>
      </c>
      <c r="DQ218" s="131">
        <f>Juniori!DQ61</f>
        <v>0</v>
      </c>
      <c r="DR218" s="131">
        <f>Juniori!DR61</f>
        <v>0</v>
      </c>
      <c r="DS218" s="131">
        <f>Juniori!DS61</f>
        <v>0</v>
      </c>
      <c r="DT218" s="131">
        <f>Juniori!DT61</f>
        <v>0</v>
      </c>
      <c r="DU218" s="131">
        <f>Juniori!DU61</f>
        <v>0</v>
      </c>
      <c r="DV218" s="131">
        <f>Juniori!DV61</f>
        <v>0</v>
      </c>
      <c r="DW218" s="131">
        <f>Juniori!DW61</f>
        <v>0</v>
      </c>
      <c r="DX218" s="131">
        <f>Juniori!DX61</f>
        <v>0</v>
      </c>
      <c r="DY218" s="131">
        <f>Juniori!DY61</f>
        <v>0</v>
      </c>
      <c r="DZ218" s="131">
        <f>Juniori!DZ61</f>
        <v>0</v>
      </c>
      <c r="EA218" s="131">
        <f>Juniori!EA61</f>
        <v>0</v>
      </c>
      <c r="EB218" s="131">
        <f>Juniori!EB61</f>
        <v>0</v>
      </c>
      <c r="EC218" s="131">
        <f>Juniori!EC61</f>
        <v>0</v>
      </c>
      <c r="ED218" s="131">
        <f>Juniori!ED61</f>
        <v>0</v>
      </c>
      <c r="EE218" s="131">
        <f>Juniori!EE61</f>
        <v>0</v>
      </c>
      <c r="EF218" s="131">
        <f>Juniori!EF61</f>
        <v>0</v>
      </c>
      <c r="EG218" s="131">
        <f>Juniori!EG61</f>
        <v>0</v>
      </c>
      <c r="EH218" s="131">
        <f>Juniori!EH61</f>
        <v>0</v>
      </c>
      <c r="EI218" s="131">
        <f>Juniori!EI61</f>
        <v>0</v>
      </c>
      <c r="EJ218" s="131">
        <f>Juniori!EJ61</f>
        <v>0</v>
      </c>
      <c r="EK218" s="131">
        <f>Juniori!EK61</f>
        <v>0</v>
      </c>
      <c r="EL218" s="131">
        <f>Juniori!EL61</f>
        <v>0</v>
      </c>
      <c r="EM218" s="131">
        <f>Juniori!EM61</f>
        <v>0</v>
      </c>
      <c r="EN218" s="131">
        <f>Juniori!EN61</f>
        <v>0</v>
      </c>
      <c r="EO218" s="131">
        <f>Juniori!EO61</f>
        <v>0</v>
      </c>
      <c r="EP218" s="131">
        <f>Juniori!EP61</f>
        <v>0</v>
      </c>
      <c r="EQ218" s="131">
        <f>Juniori!EQ61</f>
        <v>0</v>
      </c>
      <c r="ER218" s="131">
        <f>Juniori!ER61</f>
        <v>0</v>
      </c>
      <c r="ES218" s="131">
        <f>Juniori!ES61</f>
        <v>0</v>
      </c>
      <c r="ET218" s="131">
        <f>Juniori!ET61</f>
        <v>0</v>
      </c>
      <c r="EU218" s="131">
        <f>Juniori!EU61</f>
        <v>0</v>
      </c>
      <c r="EV218" s="131">
        <f>Juniori!EV61</f>
        <v>0</v>
      </c>
      <c r="EW218" s="131">
        <f>Juniori!EW61</f>
        <v>0</v>
      </c>
      <c r="EX218" s="131">
        <f>Juniori!EX61</f>
        <v>0</v>
      </c>
      <c r="EY218" s="131">
        <f>Juniori!EY61</f>
        <v>0</v>
      </c>
      <c r="EZ218" s="131">
        <f>Juniori!EZ61</f>
        <v>0</v>
      </c>
      <c r="FA218" s="131">
        <f>Juniori!FA61</f>
        <v>0</v>
      </c>
      <c r="FB218" s="131">
        <f>Juniori!FB61</f>
        <v>0</v>
      </c>
      <c r="FC218" s="131">
        <f>Juniori!FC61</f>
        <v>0</v>
      </c>
      <c r="FD218" s="131">
        <f>Juniori!FD61</f>
        <v>0</v>
      </c>
      <c r="FE218" s="131">
        <f>Juniori!FE61</f>
        <v>0</v>
      </c>
      <c r="FF218" s="131">
        <f>Juniori!FF61</f>
        <v>0</v>
      </c>
      <c r="FG218" s="131">
        <f>Juniori!FG61</f>
        <v>0</v>
      </c>
      <c r="FH218" s="131">
        <f>Juniori!FH61</f>
        <v>0</v>
      </c>
      <c r="FI218" s="131">
        <f>Juniori!FI61</f>
        <v>0</v>
      </c>
      <c r="FJ218" s="131">
        <f>Juniori!FJ61</f>
        <v>0</v>
      </c>
      <c r="FK218" s="131">
        <f>Juniori!FK61</f>
        <v>0</v>
      </c>
      <c r="FL218" s="131">
        <f>Juniori!FL61</f>
        <v>0</v>
      </c>
      <c r="FM218" s="131">
        <f>Juniori!FM61</f>
        <v>0</v>
      </c>
      <c r="FN218" s="131">
        <f>Juniori!FN61</f>
        <v>0</v>
      </c>
      <c r="FO218" s="131">
        <f>Juniori!FO61</f>
        <v>0</v>
      </c>
      <c r="FP218" s="131">
        <f>Juniori!FP61</f>
        <v>0</v>
      </c>
      <c r="FQ218" s="131">
        <f>Juniori!FQ61</f>
        <v>0</v>
      </c>
      <c r="FR218" s="131">
        <f>Juniori!FR61</f>
        <v>0</v>
      </c>
      <c r="FS218" s="131">
        <f>Juniori!FS61</f>
        <v>0</v>
      </c>
      <c r="FT218" s="131">
        <f>Juniori!FT61</f>
        <v>0</v>
      </c>
      <c r="FU218" s="131">
        <f>Juniori!FU61</f>
        <v>0</v>
      </c>
      <c r="FV218" s="131">
        <f>Juniori!FV61</f>
        <v>0</v>
      </c>
      <c r="FW218" s="131">
        <f>Juniori!FW61</f>
        <v>0</v>
      </c>
      <c r="FX218" s="131">
        <f>Juniori!FX61</f>
        <v>0</v>
      </c>
      <c r="FY218" s="131">
        <f>Juniori!FY61</f>
        <v>0</v>
      </c>
      <c r="FZ218" s="131">
        <f>Juniori!FZ61</f>
        <v>0</v>
      </c>
      <c r="GA218" s="131">
        <f>Juniori!GA61</f>
        <v>0</v>
      </c>
      <c r="GB218" s="131">
        <f>Juniori!GB61</f>
        <v>0</v>
      </c>
      <c r="GC218" s="131">
        <f>Juniori!GC61</f>
        <v>0</v>
      </c>
      <c r="GD218" s="131">
        <f>Juniori!GD61</f>
        <v>0</v>
      </c>
      <c r="GE218" s="131">
        <f>Juniori!GE61</f>
        <v>0</v>
      </c>
      <c r="GF218" s="131">
        <f>Juniori!GF61</f>
        <v>0</v>
      </c>
      <c r="GG218" s="131">
        <f>Juniori!GG61</f>
        <v>0</v>
      </c>
      <c r="GH218" s="131">
        <f>Juniori!GH61</f>
        <v>0</v>
      </c>
      <c r="GI218" s="131">
        <f>Juniori!GI61</f>
        <v>0</v>
      </c>
      <c r="GJ218" s="131">
        <f>Juniori!GJ61</f>
        <v>0</v>
      </c>
      <c r="GK218" s="131">
        <f>Juniori!GK61</f>
        <v>0</v>
      </c>
      <c r="GL218" s="131">
        <f>Juniori!GL61</f>
        <v>0</v>
      </c>
      <c r="GM218" s="131">
        <f>Juniori!GM61</f>
        <v>0</v>
      </c>
      <c r="GN218" s="131">
        <f>Juniori!GN61</f>
        <v>0</v>
      </c>
      <c r="GO218" s="131">
        <f>Juniori!GO61</f>
        <v>0</v>
      </c>
      <c r="GP218" s="131">
        <f>Juniori!GP61</f>
        <v>0</v>
      </c>
      <c r="GQ218" s="131">
        <f>Juniori!GQ61</f>
        <v>0</v>
      </c>
      <c r="GR218" s="131">
        <f>Juniori!GR61</f>
        <v>0</v>
      </c>
      <c r="GS218" s="131">
        <f>Juniori!GS61</f>
        <v>0</v>
      </c>
      <c r="GT218" s="131">
        <f>Juniori!GT61</f>
        <v>0</v>
      </c>
      <c r="GU218" s="131">
        <f>Juniori!GU61</f>
        <v>0</v>
      </c>
      <c r="GV218" s="131">
        <f>Juniori!GV61</f>
        <v>0</v>
      </c>
      <c r="GW218" s="131">
        <f>Juniori!GW61</f>
        <v>0</v>
      </c>
      <c r="GX218" s="131">
        <f>Juniori!GX61</f>
        <v>0</v>
      </c>
      <c r="GY218" s="131">
        <f>Juniori!GY61</f>
        <v>0</v>
      </c>
      <c r="GZ218" s="131">
        <f>Juniori!GZ61</f>
        <v>0</v>
      </c>
      <c r="HA218" s="131">
        <f>Juniori!HA61</f>
        <v>0</v>
      </c>
      <c r="HB218" s="131">
        <f>Juniori!HB61</f>
        <v>0</v>
      </c>
      <c r="HC218" s="131">
        <f>Juniori!HC61</f>
        <v>0</v>
      </c>
      <c r="HD218" s="131">
        <f>Juniori!HD61</f>
        <v>0</v>
      </c>
      <c r="HE218" s="131">
        <f>Juniori!HE61</f>
        <v>0</v>
      </c>
      <c r="HF218" s="131">
        <f>Juniori!HF61</f>
        <v>0</v>
      </c>
      <c r="HG218" s="131">
        <f>Juniori!HG61</f>
        <v>0</v>
      </c>
      <c r="HH218" s="131">
        <f>Juniori!HH61</f>
        <v>0</v>
      </c>
      <c r="HI218" s="131">
        <f>Juniori!HI61</f>
        <v>0</v>
      </c>
      <c r="HJ218" s="131">
        <f>Juniori!HJ61</f>
        <v>0</v>
      </c>
      <c r="HK218" s="131">
        <f>Juniori!HK61</f>
        <v>0</v>
      </c>
      <c r="HL218" s="131">
        <f>Juniori!HL61</f>
        <v>0</v>
      </c>
      <c r="HM218" s="131">
        <f>Juniori!HM61</f>
        <v>0</v>
      </c>
      <c r="HN218" s="131">
        <f>Juniori!HN61</f>
        <v>0</v>
      </c>
      <c r="HO218" s="131">
        <f>Juniori!HO61</f>
        <v>0</v>
      </c>
      <c r="HP218" s="131">
        <f>Juniori!HP61</f>
        <v>0</v>
      </c>
      <c r="HQ218" s="131">
        <f>Juniori!HQ61</f>
        <v>0</v>
      </c>
      <c r="HR218" s="131">
        <f>Juniori!HR61</f>
        <v>0</v>
      </c>
      <c r="HS218" s="131">
        <f>Juniori!HS61</f>
        <v>0</v>
      </c>
      <c r="HT218" s="131">
        <f>Juniori!HT61</f>
        <v>0</v>
      </c>
      <c r="HU218" s="131">
        <f>Juniori!HU61</f>
        <v>0</v>
      </c>
      <c r="HV218" s="131">
        <f>Juniori!HV61</f>
        <v>0</v>
      </c>
      <c r="HW218" s="131">
        <f>Juniori!HW61</f>
        <v>0</v>
      </c>
      <c r="HX218" s="131">
        <f>Juniori!HX61</f>
        <v>0</v>
      </c>
      <c r="HY218" s="131">
        <f>Juniori!HY61</f>
        <v>0</v>
      </c>
      <c r="HZ218" s="131">
        <f>Juniori!HZ61</f>
        <v>0</v>
      </c>
      <c r="IA218" s="131">
        <f>Juniori!IA61</f>
        <v>0</v>
      </c>
      <c r="IB218" s="131">
        <f>Juniori!IB61</f>
        <v>0</v>
      </c>
      <c r="IC218" s="131">
        <f>Juniori!IC61</f>
        <v>0</v>
      </c>
      <c r="ID218" s="131">
        <f>Juniori!ID61</f>
        <v>0</v>
      </c>
      <c r="IE218" s="131">
        <f>Juniori!IE61</f>
        <v>0</v>
      </c>
      <c r="IF218" s="131">
        <f>Juniori!IF61</f>
        <v>0</v>
      </c>
      <c r="IG218" s="131">
        <f>Juniori!IG61</f>
        <v>0</v>
      </c>
      <c r="IH218" s="131">
        <f>Juniori!IH61</f>
        <v>0</v>
      </c>
      <c r="II218" s="131">
        <f>Juniori!II61</f>
        <v>0</v>
      </c>
      <c r="IJ218" s="131">
        <f>Juniori!IJ61</f>
        <v>0</v>
      </c>
      <c r="IK218" s="131">
        <f>Juniori!IK61</f>
        <v>0</v>
      </c>
      <c r="IL218" s="131">
        <f>Juniori!IL61</f>
        <v>0</v>
      </c>
      <c r="IM218" s="131">
        <f>Juniori!IM61</f>
        <v>0</v>
      </c>
      <c r="IN218" s="131">
        <f>Juniori!IN61</f>
        <v>0</v>
      </c>
      <c r="IO218" s="131">
        <f>Juniori!IO61</f>
        <v>0</v>
      </c>
      <c r="IP218" s="131">
        <f>Juniori!IP61</f>
        <v>0</v>
      </c>
      <c r="IQ218" s="131">
        <f>Juniori!IQ61</f>
        <v>0</v>
      </c>
      <c r="IR218" s="131">
        <f>Juniori!IR61</f>
        <v>0</v>
      </c>
      <c r="IS218" s="131">
        <f>Juniori!IS61</f>
        <v>0</v>
      </c>
      <c r="IT218" s="131">
        <f>Juniori!IT61</f>
        <v>0</v>
      </c>
      <c r="IU218" s="131">
        <f>Juniori!IU61</f>
        <v>0</v>
      </c>
      <c r="IV218" s="131">
        <f>Juniori!IV61</f>
        <v>0</v>
      </c>
      <c r="IW218" s="131">
        <f>Juniori!IW61</f>
        <v>0</v>
      </c>
      <c r="IX218" s="131">
        <f>Juniori!IX61</f>
        <v>0</v>
      </c>
      <c r="IY218" s="131">
        <f>Juniori!IY61</f>
        <v>0</v>
      </c>
      <c r="IZ218" s="131">
        <f>Juniori!IZ61</f>
        <v>0</v>
      </c>
      <c r="JA218" s="131">
        <f>Juniori!JA61</f>
        <v>0</v>
      </c>
      <c r="JB218" s="131">
        <f>Juniori!JB61</f>
        <v>0</v>
      </c>
      <c r="JC218" s="131">
        <f>Juniori!JC61</f>
        <v>0</v>
      </c>
      <c r="JD218" s="131">
        <f>Juniori!JD61</f>
        <v>0</v>
      </c>
      <c r="JE218" s="131">
        <f>Juniori!JE61</f>
        <v>0</v>
      </c>
      <c r="JF218" s="131">
        <f>Juniori!JF61</f>
        <v>0</v>
      </c>
      <c r="JG218" s="131">
        <f>Juniori!JG61</f>
        <v>0</v>
      </c>
      <c r="JH218" s="131">
        <f>Juniori!JH61</f>
        <v>0</v>
      </c>
      <c r="JI218" s="131">
        <f>Juniori!JI61</f>
        <v>0</v>
      </c>
      <c r="JJ218" s="131">
        <f>Juniori!JJ61</f>
        <v>0</v>
      </c>
      <c r="JK218" s="131">
        <f>Juniori!JK61</f>
        <v>0</v>
      </c>
      <c r="JL218" s="131">
        <f>Juniori!JL61</f>
        <v>0</v>
      </c>
      <c r="JM218" s="131">
        <f>Juniori!JM61</f>
        <v>0</v>
      </c>
      <c r="JN218" s="131">
        <f>Juniori!JN61</f>
        <v>0</v>
      </c>
      <c r="JO218" s="131">
        <f>Juniori!JO61</f>
        <v>0</v>
      </c>
      <c r="JP218" s="131">
        <f>Juniori!JP61</f>
        <v>0</v>
      </c>
      <c r="JQ218" s="131">
        <f>Juniori!JQ61</f>
        <v>0</v>
      </c>
      <c r="JR218" s="131">
        <f>Juniori!JR61</f>
        <v>0</v>
      </c>
      <c r="JS218" s="131">
        <f>Juniori!JS61</f>
        <v>0</v>
      </c>
      <c r="JT218" s="131">
        <f>Juniori!JT61</f>
        <v>0</v>
      </c>
      <c r="JU218" s="131">
        <f>Juniori!JU61</f>
        <v>0</v>
      </c>
      <c r="JV218" s="131">
        <f>Juniori!JV61</f>
        <v>0</v>
      </c>
      <c r="JW218" s="131">
        <f>Juniori!JW61</f>
        <v>0</v>
      </c>
      <c r="JX218" s="131">
        <f>Juniori!JX61</f>
        <v>0</v>
      </c>
      <c r="JY218" s="131">
        <f>Juniori!JY61</f>
        <v>0</v>
      </c>
      <c r="JZ218" s="131">
        <f>Juniori!JZ61</f>
        <v>0</v>
      </c>
      <c r="KA218" s="131">
        <f>Juniori!KA61</f>
        <v>0</v>
      </c>
      <c r="KB218" s="131">
        <f>Juniori!KB61</f>
        <v>0</v>
      </c>
      <c r="KC218" s="131">
        <f>Juniori!KC61</f>
        <v>0</v>
      </c>
      <c r="KD218" s="131">
        <f>Juniori!KD61</f>
        <v>0</v>
      </c>
      <c r="KE218" s="131">
        <f>Juniori!KE61</f>
        <v>0</v>
      </c>
      <c r="KF218" s="131">
        <f>Juniori!KF61</f>
        <v>0</v>
      </c>
      <c r="KG218" s="131">
        <f>Juniori!KG61</f>
        <v>0</v>
      </c>
      <c r="KH218" s="131">
        <f>Juniori!KH61</f>
        <v>0</v>
      </c>
      <c r="KI218" s="131">
        <f>Juniori!KI61</f>
        <v>0</v>
      </c>
      <c r="KJ218" s="131">
        <f>Juniori!KJ61</f>
        <v>0</v>
      </c>
      <c r="KK218" s="131">
        <f>Juniori!KK61</f>
        <v>0</v>
      </c>
      <c r="KL218" s="131">
        <f>Juniori!KL61</f>
        <v>0</v>
      </c>
      <c r="KM218" s="131">
        <f>Juniori!KM61</f>
        <v>0</v>
      </c>
      <c r="KN218" s="131" t="str">
        <f>Juniori!KN61</f>
        <v>x</v>
      </c>
      <c r="KO218" s="131">
        <f>Juniori!KO61</f>
        <v>0</v>
      </c>
      <c r="KP218" s="131">
        <f>Juniori!KP61</f>
        <v>0</v>
      </c>
      <c r="KQ218" s="131">
        <f>Juniori!KQ61</f>
        <v>0</v>
      </c>
      <c r="KR218" s="131">
        <f>Juniori!KR61</f>
        <v>0</v>
      </c>
      <c r="KS218" s="131">
        <f>Juniori!KS61</f>
        <v>0</v>
      </c>
      <c r="KT218" s="131">
        <f>Juniori!KT61</f>
        <v>0</v>
      </c>
      <c r="KU218" s="131">
        <f>Juniori!KU61</f>
        <v>0</v>
      </c>
      <c r="KV218" s="131">
        <f>Juniori!KV61</f>
        <v>0</v>
      </c>
      <c r="KW218" s="131">
        <f>Juniori!KW61</f>
        <v>0</v>
      </c>
      <c r="KX218" s="131">
        <f>Juniori!KX61</f>
        <v>0</v>
      </c>
      <c r="KY218" s="131">
        <f>Juniori!KY61</f>
        <v>0</v>
      </c>
      <c r="KZ218" s="131">
        <f>Juniori!KZ61</f>
        <v>0</v>
      </c>
      <c r="LA218" s="131">
        <f>Juniori!LA61</f>
        <v>0</v>
      </c>
      <c r="LB218" s="131">
        <f>Juniori!LB61</f>
        <v>0</v>
      </c>
      <c r="LC218" s="131">
        <f>Juniori!LC61</f>
        <v>0</v>
      </c>
      <c r="LD218" s="131">
        <f>Juniori!LD61</f>
        <v>0</v>
      </c>
      <c r="LE218" s="131">
        <f>Juniori!LE61</f>
        <v>0</v>
      </c>
      <c r="LF218" s="131">
        <f>Juniori!LF61</f>
        <v>0</v>
      </c>
      <c r="LG218" s="131">
        <f>Juniori!LG61</f>
        <v>0</v>
      </c>
      <c r="LH218" s="131">
        <f>Juniori!LH61</f>
        <v>0</v>
      </c>
      <c r="LI218" s="131">
        <f>Juniori!LI61</f>
        <v>0</v>
      </c>
      <c r="LJ218" s="131">
        <f>Juniori!LJ61</f>
        <v>0</v>
      </c>
      <c r="LK218" s="131">
        <f>Juniori!LK61</f>
        <v>0</v>
      </c>
      <c r="LL218" s="131">
        <f>Juniori!LL61</f>
        <v>0</v>
      </c>
      <c r="LM218" s="131">
        <f>Juniori!LM61</f>
        <v>0</v>
      </c>
      <c r="LN218" s="131">
        <f>Juniori!LN61</f>
        <v>0</v>
      </c>
      <c r="LO218" s="131">
        <f>Juniori!LO61</f>
        <v>0</v>
      </c>
      <c r="LP218" s="131">
        <f>Juniori!LP61</f>
        <v>0</v>
      </c>
      <c r="LQ218" s="131">
        <f>Juniori!LQ61</f>
        <v>0</v>
      </c>
      <c r="LR218" s="131">
        <f>Juniori!LR61</f>
        <v>0</v>
      </c>
      <c r="LS218" s="131">
        <f>Juniori!LS61</f>
        <v>0</v>
      </c>
      <c r="LT218" s="131">
        <f>Juniori!LT61</f>
        <v>0</v>
      </c>
      <c r="LU218" s="131">
        <f>Juniori!LU61</f>
        <v>0</v>
      </c>
      <c r="LV218" s="131">
        <f>Juniori!LV61</f>
        <v>0</v>
      </c>
      <c r="LW218" s="131">
        <f>Juniori!LW61</f>
        <v>0</v>
      </c>
      <c r="LX218" s="131">
        <f>Juniori!LX61</f>
        <v>0</v>
      </c>
      <c r="LY218" s="131">
        <f>Juniori!LY61</f>
        <v>0</v>
      </c>
      <c r="LZ218" s="131">
        <f>Juniori!LZ61</f>
        <v>0</v>
      </c>
      <c r="MA218" s="131">
        <f>Juniori!MA61</f>
        <v>0</v>
      </c>
      <c r="MB218" s="131">
        <f>Juniori!MB61</f>
        <v>0</v>
      </c>
      <c r="MC218" s="131">
        <f>Juniori!MC61</f>
        <v>0</v>
      </c>
      <c r="MD218" s="131">
        <f>Juniori!MD61</f>
        <v>0</v>
      </c>
      <c r="ME218" s="131">
        <f>Juniori!ME61</f>
        <v>0</v>
      </c>
    </row>
    <row r="219" spans="1:343" s="1" customFormat="1" ht="18" customHeight="1" x14ac:dyDescent="0.2">
      <c r="A219" s="12">
        <v>142</v>
      </c>
      <c r="B219" s="11" t="s">
        <v>542</v>
      </c>
      <c r="C219" s="1">
        <v>10238</v>
      </c>
      <c r="D219" s="1">
        <v>2010</v>
      </c>
      <c r="E219" s="4" t="s">
        <v>541</v>
      </c>
      <c r="F219" s="1">
        <v>9417</v>
      </c>
      <c r="G219" s="9" t="s">
        <v>220</v>
      </c>
      <c r="H219" s="4" t="s">
        <v>83</v>
      </c>
      <c r="I219" s="1">
        <f t="shared" si="14"/>
        <v>0</v>
      </c>
      <c r="J219" s="39"/>
      <c r="K219" s="131">
        <f>Juniori!K62</f>
        <v>0</v>
      </c>
      <c r="L219" s="131">
        <f>Juniori!L62</f>
        <v>0</v>
      </c>
      <c r="M219" s="131">
        <f>Juniori!M62</f>
        <v>0</v>
      </c>
      <c r="N219" s="131">
        <f>Juniori!N62</f>
        <v>0</v>
      </c>
      <c r="O219" s="131">
        <f>Juniori!O62</f>
        <v>0</v>
      </c>
      <c r="P219" s="131">
        <f>Juniori!P62</f>
        <v>0</v>
      </c>
      <c r="Q219" s="131">
        <f>Juniori!Q62</f>
        <v>0</v>
      </c>
      <c r="R219" s="131">
        <f>Juniori!R62</f>
        <v>0</v>
      </c>
      <c r="S219" s="131">
        <f>Juniori!S62</f>
        <v>0</v>
      </c>
      <c r="T219" s="131">
        <f>Juniori!T62</f>
        <v>0</v>
      </c>
      <c r="U219" s="131">
        <f>Juniori!U62</f>
        <v>0</v>
      </c>
      <c r="V219" s="131">
        <f>Juniori!V62</f>
        <v>0</v>
      </c>
      <c r="W219" s="131">
        <f>Juniori!W62</f>
        <v>0</v>
      </c>
      <c r="X219" s="131">
        <f>Juniori!X62</f>
        <v>0</v>
      </c>
      <c r="Y219" s="131">
        <f>Juniori!Y62</f>
        <v>0</v>
      </c>
      <c r="Z219" s="131">
        <f>Juniori!Z62</f>
        <v>0</v>
      </c>
      <c r="AA219" s="131">
        <f>Juniori!AA62</f>
        <v>0</v>
      </c>
      <c r="AB219" s="131">
        <f>Juniori!AB62</f>
        <v>0</v>
      </c>
      <c r="AC219" s="131">
        <f>Juniori!AC62</f>
        <v>0</v>
      </c>
      <c r="AD219" s="131">
        <f>Juniori!AD62</f>
        <v>0</v>
      </c>
      <c r="AE219" s="131">
        <f>Juniori!AE62</f>
        <v>0</v>
      </c>
      <c r="AF219" s="131">
        <f>Juniori!AF62</f>
        <v>0</v>
      </c>
      <c r="AG219" s="131">
        <f>Juniori!AG62</f>
        <v>0</v>
      </c>
      <c r="AH219" s="131">
        <f>Juniori!AH62</f>
        <v>0</v>
      </c>
      <c r="AI219" s="131">
        <f>Juniori!AI62</f>
        <v>0</v>
      </c>
      <c r="AJ219" s="131">
        <f>Juniori!AJ62</f>
        <v>0</v>
      </c>
      <c r="AK219" s="131">
        <f>Juniori!AK62</f>
        <v>0</v>
      </c>
      <c r="AL219" s="131">
        <f>Juniori!AL62</f>
        <v>0</v>
      </c>
      <c r="AM219" s="131">
        <f>Juniori!AM62</f>
        <v>0</v>
      </c>
      <c r="AN219" s="131">
        <f>Juniori!AN62</f>
        <v>0</v>
      </c>
      <c r="AO219" s="131">
        <f>Juniori!AO62</f>
        <v>0</v>
      </c>
      <c r="AP219" s="131">
        <f>Juniori!AP62</f>
        <v>0</v>
      </c>
      <c r="AQ219" s="131">
        <f>Juniori!AQ62</f>
        <v>0</v>
      </c>
      <c r="AR219" s="131">
        <f>Juniori!AR62</f>
        <v>0</v>
      </c>
      <c r="AS219" s="131">
        <f>Juniori!AS62</f>
        <v>0</v>
      </c>
      <c r="AT219" s="131">
        <f>Juniori!AT62</f>
        <v>0</v>
      </c>
      <c r="AU219" s="131">
        <f>Juniori!AU62</f>
        <v>0</v>
      </c>
      <c r="AV219" s="131">
        <f>Juniori!AV62</f>
        <v>0</v>
      </c>
      <c r="AW219" s="131">
        <f>Juniori!AW62</f>
        <v>0</v>
      </c>
      <c r="AX219" s="131">
        <f>Juniori!AX62</f>
        <v>0</v>
      </c>
      <c r="AY219" s="131">
        <f>Juniori!AY62</f>
        <v>0</v>
      </c>
      <c r="AZ219" s="131">
        <f>Juniori!AZ62</f>
        <v>0</v>
      </c>
      <c r="BA219" s="131">
        <f>Juniori!BA62</f>
        <v>0</v>
      </c>
      <c r="BB219" s="131">
        <f>Juniori!BB62</f>
        <v>0</v>
      </c>
      <c r="BC219" s="131">
        <f>Juniori!BC62</f>
        <v>0</v>
      </c>
      <c r="BD219" s="131">
        <f>Juniori!BD62</f>
        <v>0</v>
      </c>
      <c r="BE219" s="131">
        <f>Juniori!BE62</f>
        <v>0</v>
      </c>
      <c r="BF219" s="131">
        <f>Juniori!BF62</f>
        <v>0</v>
      </c>
      <c r="BG219" s="131">
        <f>Juniori!BG62</f>
        <v>0</v>
      </c>
      <c r="BH219" s="131">
        <f>Juniori!BH62</f>
        <v>0</v>
      </c>
      <c r="BI219" s="131">
        <f>Juniori!BI62</f>
        <v>0</v>
      </c>
      <c r="BJ219" s="131">
        <f>Juniori!BJ62</f>
        <v>0</v>
      </c>
      <c r="BK219" s="131">
        <f>Juniori!BK62</f>
        <v>0</v>
      </c>
      <c r="BL219" s="131">
        <f>Juniori!BL62</f>
        <v>0</v>
      </c>
      <c r="BM219" s="131">
        <f>Juniori!BM62</f>
        <v>0</v>
      </c>
      <c r="BN219" s="131">
        <f>Juniori!BN62</f>
        <v>0</v>
      </c>
      <c r="BO219" s="131">
        <f>Juniori!BO62</f>
        <v>0</v>
      </c>
      <c r="BP219" s="131">
        <f>Juniori!BP62</f>
        <v>0</v>
      </c>
      <c r="BQ219" s="131">
        <f>Juniori!BQ62</f>
        <v>0</v>
      </c>
      <c r="BR219" s="131">
        <f>Juniori!BR62</f>
        <v>0</v>
      </c>
      <c r="BS219" s="131">
        <f>Juniori!BS62</f>
        <v>0</v>
      </c>
      <c r="BT219" s="131">
        <f>Juniori!BT62</f>
        <v>0</v>
      </c>
      <c r="BU219" s="131">
        <f>Juniori!BU62</f>
        <v>0</v>
      </c>
      <c r="BV219" s="131">
        <f>Juniori!BV62</f>
        <v>0</v>
      </c>
      <c r="BW219" s="131">
        <f>Juniori!BW62</f>
        <v>0</v>
      </c>
      <c r="BX219" s="131">
        <f>Juniori!BX62</f>
        <v>0</v>
      </c>
      <c r="BY219" s="131">
        <f>Juniori!BY62</f>
        <v>0</v>
      </c>
      <c r="BZ219" s="131">
        <f>Juniori!BZ62</f>
        <v>0</v>
      </c>
      <c r="CA219" s="131">
        <f>Juniori!CA62</f>
        <v>0</v>
      </c>
      <c r="CB219" s="131">
        <f>Juniori!CB62</f>
        <v>0</v>
      </c>
      <c r="CC219" s="131">
        <f>Juniori!CC62</f>
        <v>0</v>
      </c>
      <c r="CD219" s="131">
        <f>Juniori!CD62</f>
        <v>0</v>
      </c>
      <c r="CE219" s="131">
        <f>Juniori!CE62</f>
        <v>0</v>
      </c>
      <c r="CF219" s="131">
        <f>Juniori!CF62</f>
        <v>0</v>
      </c>
      <c r="CG219" s="131">
        <f>Juniori!CG62</f>
        <v>0</v>
      </c>
      <c r="CH219" s="131">
        <f>Juniori!CH62</f>
        <v>0</v>
      </c>
      <c r="CI219" s="131">
        <f>Juniori!CI62</f>
        <v>0</v>
      </c>
      <c r="CJ219" s="131">
        <f>Juniori!CJ62</f>
        <v>0</v>
      </c>
      <c r="CK219" s="131">
        <f>Juniori!CK62</f>
        <v>0</v>
      </c>
      <c r="CL219" s="131">
        <f>Juniori!CL62</f>
        <v>0</v>
      </c>
      <c r="CM219" s="131">
        <f>Juniori!CM62</f>
        <v>0</v>
      </c>
      <c r="CN219" s="131">
        <f>Juniori!CN62</f>
        <v>0</v>
      </c>
      <c r="CO219" s="131">
        <f>Juniori!CO62</f>
        <v>0</v>
      </c>
      <c r="CP219" s="131">
        <f>Juniori!CP62</f>
        <v>0</v>
      </c>
      <c r="CQ219" s="131">
        <f>Juniori!CQ62</f>
        <v>0</v>
      </c>
      <c r="CR219" s="131">
        <f>Juniori!CR62</f>
        <v>0</v>
      </c>
      <c r="CS219" s="131">
        <f>Juniori!CS62</f>
        <v>0</v>
      </c>
      <c r="CT219" s="131">
        <f>Juniori!CT62</f>
        <v>0</v>
      </c>
      <c r="CU219" s="131">
        <f>Juniori!CU62</f>
        <v>0</v>
      </c>
      <c r="CV219" s="131">
        <f>Juniori!CV62</f>
        <v>0</v>
      </c>
      <c r="CW219" s="131">
        <f>Juniori!CW62</f>
        <v>0</v>
      </c>
      <c r="CX219" s="131">
        <f>Juniori!CX62</f>
        <v>0</v>
      </c>
      <c r="CY219" s="131">
        <f>Juniori!CY62</f>
        <v>0</v>
      </c>
      <c r="CZ219" s="131">
        <f>Juniori!CZ62</f>
        <v>0</v>
      </c>
      <c r="DA219" s="131">
        <f>Juniori!DA62</f>
        <v>0</v>
      </c>
      <c r="DB219" s="131">
        <f>Juniori!DB62</f>
        <v>0</v>
      </c>
      <c r="DC219" s="131">
        <f>Juniori!DC62</f>
        <v>0</v>
      </c>
      <c r="DD219" s="131">
        <f>Juniori!DD62</f>
        <v>0</v>
      </c>
      <c r="DE219" s="131">
        <f>Juniori!DE62</f>
        <v>0</v>
      </c>
      <c r="DF219" s="131">
        <f>Juniori!DF62</f>
        <v>0</v>
      </c>
      <c r="DG219" s="131">
        <f>Juniori!DG62</f>
        <v>0</v>
      </c>
      <c r="DH219" s="131">
        <f>Juniori!DH62</f>
        <v>0</v>
      </c>
      <c r="DI219" s="131">
        <f>Juniori!DI62</f>
        <v>0</v>
      </c>
      <c r="DJ219" s="131">
        <f>Juniori!DJ62</f>
        <v>0</v>
      </c>
      <c r="DK219" s="131">
        <f>Juniori!DK62</f>
        <v>0</v>
      </c>
      <c r="DL219" s="131">
        <f>Juniori!DL62</f>
        <v>0</v>
      </c>
      <c r="DM219" s="131">
        <f>Juniori!DM62</f>
        <v>0</v>
      </c>
      <c r="DN219" s="131">
        <f>Juniori!DN62</f>
        <v>0</v>
      </c>
      <c r="DO219" s="131">
        <f>Juniori!DO62</f>
        <v>0</v>
      </c>
      <c r="DP219" s="131">
        <f>Juniori!DP62</f>
        <v>0</v>
      </c>
      <c r="DQ219" s="131">
        <f>Juniori!DQ62</f>
        <v>0</v>
      </c>
      <c r="DR219" s="131">
        <f>Juniori!DR62</f>
        <v>0</v>
      </c>
      <c r="DS219" s="131">
        <f>Juniori!DS62</f>
        <v>0</v>
      </c>
      <c r="DT219" s="131">
        <f>Juniori!DT62</f>
        <v>0</v>
      </c>
      <c r="DU219" s="131">
        <f>Juniori!DU62</f>
        <v>0</v>
      </c>
      <c r="DV219" s="131">
        <f>Juniori!DV62</f>
        <v>0</v>
      </c>
      <c r="DW219" s="131">
        <f>Juniori!DW62</f>
        <v>0</v>
      </c>
      <c r="DX219" s="131">
        <f>Juniori!DX62</f>
        <v>0</v>
      </c>
      <c r="DY219" s="131">
        <f>Juniori!DY62</f>
        <v>0</v>
      </c>
      <c r="DZ219" s="131">
        <f>Juniori!DZ62</f>
        <v>0</v>
      </c>
      <c r="EA219" s="131">
        <f>Juniori!EA62</f>
        <v>0</v>
      </c>
      <c r="EB219" s="131">
        <f>Juniori!EB62</f>
        <v>0</v>
      </c>
      <c r="EC219" s="131">
        <f>Juniori!EC62</f>
        <v>0</v>
      </c>
      <c r="ED219" s="131">
        <f>Juniori!ED62</f>
        <v>0</v>
      </c>
      <c r="EE219" s="131">
        <f>Juniori!EE62</f>
        <v>0</v>
      </c>
      <c r="EF219" s="131">
        <f>Juniori!EF62</f>
        <v>0</v>
      </c>
      <c r="EG219" s="131">
        <f>Juniori!EG62</f>
        <v>0</v>
      </c>
      <c r="EH219" s="131">
        <f>Juniori!EH62</f>
        <v>0</v>
      </c>
      <c r="EI219" s="131">
        <f>Juniori!EI62</f>
        <v>0</v>
      </c>
      <c r="EJ219" s="131">
        <f>Juniori!EJ62</f>
        <v>0</v>
      </c>
      <c r="EK219" s="131">
        <f>Juniori!EK62</f>
        <v>0</v>
      </c>
      <c r="EL219" s="131">
        <f>Juniori!EL62</f>
        <v>0</v>
      </c>
      <c r="EM219" s="131">
        <f>Juniori!EM62</f>
        <v>0</v>
      </c>
      <c r="EN219" s="131">
        <f>Juniori!EN62</f>
        <v>0</v>
      </c>
      <c r="EO219" s="131">
        <f>Juniori!EO62</f>
        <v>0</v>
      </c>
      <c r="EP219" s="131">
        <f>Juniori!EP62</f>
        <v>0</v>
      </c>
      <c r="EQ219" s="131">
        <f>Juniori!EQ62</f>
        <v>0</v>
      </c>
      <c r="ER219" s="131">
        <f>Juniori!ER62</f>
        <v>0</v>
      </c>
      <c r="ES219" s="131">
        <f>Juniori!ES62</f>
        <v>0</v>
      </c>
      <c r="ET219" s="131">
        <f>Juniori!ET62</f>
        <v>0</v>
      </c>
      <c r="EU219" s="131">
        <f>Juniori!EU62</f>
        <v>0</v>
      </c>
      <c r="EV219" s="131">
        <f>Juniori!EV62</f>
        <v>0</v>
      </c>
      <c r="EW219" s="131">
        <f>Juniori!EW62</f>
        <v>0</v>
      </c>
      <c r="EX219" s="131">
        <f>Juniori!EX62</f>
        <v>0</v>
      </c>
      <c r="EY219" s="131">
        <f>Juniori!EY62</f>
        <v>0</v>
      </c>
      <c r="EZ219" s="131">
        <f>Juniori!EZ62</f>
        <v>0</v>
      </c>
      <c r="FA219" s="131">
        <f>Juniori!FA62</f>
        <v>0</v>
      </c>
      <c r="FB219" s="131">
        <f>Juniori!FB62</f>
        <v>0</v>
      </c>
      <c r="FC219" s="131">
        <f>Juniori!FC62</f>
        <v>0</v>
      </c>
      <c r="FD219" s="131">
        <f>Juniori!FD62</f>
        <v>0</v>
      </c>
      <c r="FE219" s="131">
        <f>Juniori!FE62</f>
        <v>0</v>
      </c>
      <c r="FF219" s="131">
        <f>Juniori!FF62</f>
        <v>0</v>
      </c>
      <c r="FG219" s="131">
        <f>Juniori!FG62</f>
        <v>0</v>
      </c>
      <c r="FH219" s="131">
        <f>Juniori!FH62</f>
        <v>0</v>
      </c>
      <c r="FI219" s="131">
        <f>Juniori!FI62</f>
        <v>0</v>
      </c>
      <c r="FJ219" s="131">
        <f>Juniori!FJ62</f>
        <v>0</v>
      </c>
      <c r="FK219" s="131">
        <f>Juniori!FK62</f>
        <v>0</v>
      </c>
      <c r="FL219" s="131">
        <f>Juniori!FL62</f>
        <v>0</v>
      </c>
      <c r="FM219" s="131">
        <f>Juniori!FM62</f>
        <v>0</v>
      </c>
      <c r="FN219" s="131">
        <f>Juniori!FN62</f>
        <v>0</v>
      </c>
      <c r="FO219" s="131">
        <f>Juniori!FO62</f>
        <v>0</v>
      </c>
      <c r="FP219" s="131">
        <f>Juniori!FP62</f>
        <v>0</v>
      </c>
      <c r="FQ219" s="131">
        <f>Juniori!FQ62</f>
        <v>0</v>
      </c>
      <c r="FR219" s="131">
        <f>Juniori!FR62</f>
        <v>0</v>
      </c>
      <c r="FS219" s="131">
        <f>Juniori!FS62</f>
        <v>0</v>
      </c>
      <c r="FT219" s="131">
        <f>Juniori!FT62</f>
        <v>0</v>
      </c>
      <c r="FU219" s="131">
        <f>Juniori!FU62</f>
        <v>0</v>
      </c>
      <c r="FV219" s="131">
        <f>Juniori!FV62</f>
        <v>0</v>
      </c>
      <c r="FW219" s="131">
        <f>Juniori!FW62</f>
        <v>0</v>
      </c>
      <c r="FX219" s="131">
        <f>Juniori!FX62</f>
        <v>0</v>
      </c>
      <c r="FY219" s="131">
        <f>Juniori!FY62</f>
        <v>0</v>
      </c>
      <c r="FZ219" s="131">
        <f>Juniori!FZ62</f>
        <v>0</v>
      </c>
      <c r="GA219" s="131">
        <f>Juniori!GA62</f>
        <v>0</v>
      </c>
      <c r="GB219" s="131">
        <f>Juniori!GB62</f>
        <v>0</v>
      </c>
      <c r="GC219" s="131">
        <f>Juniori!GC62</f>
        <v>0</v>
      </c>
      <c r="GD219" s="131">
        <f>Juniori!GD62</f>
        <v>0</v>
      </c>
      <c r="GE219" s="131">
        <f>Juniori!GE62</f>
        <v>0</v>
      </c>
      <c r="GF219" s="131">
        <f>Juniori!GF62</f>
        <v>0</v>
      </c>
      <c r="GG219" s="131">
        <f>Juniori!GG62</f>
        <v>0</v>
      </c>
      <c r="GH219" s="131">
        <f>Juniori!GH62</f>
        <v>0</v>
      </c>
      <c r="GI219" s="131">
        <f>Juniori!GI62</f>
        <v>0</v>
      </c>
      <c r="GJ219" s="131">
        <f>Juniori!GJ62</f>
        <v>0</v>
      </c>
      <c r="GK219" s="131">
        <f>Juniori!GK62</f>
        <v>0</v>
      </c>
      <c r="GL219" s="131">
        <f>Juniori!GL62</f>
        <v>0</v>
      </c>
      <c r="GM219" s="131">
        <f>Juniori!GM62</f>
        <v>0</v>
      </c>
      <c r="GN219" s="131">
        <f>Juniori!GN62</f>
        <v>0</v>
      </c>
      <c r="GO219" s="131">
        <f>Juniori!GO62</f>
        <v>0</v>
      </c>
      <c r="GP219" s="131">
        <f>Juniori!GP62</f>
        <v>0</v>
      </c>
      <c r="GQ219" s="131">
        <f>Juniori!GQ62</f>
        <v>0</v>
      </c>
      <c r="GR219" s="131">
        <f>Juniori!GR62</f>
        <v>0</v>
      </c>
      <c r="GS219" s="131">
        <f>Juniori!GS62</f>
        <v>0</v>
      </c>
      <c r="GT219" s="131">
        <f>Juniori!GT62</f>
        <v>0</v>
      </c>
      <c r="GU219" s="131">
        <f>Juniori!GU62</f>
        <v>0</v>
      </c>
      <c r="GV219" s="131">
        <f>Juniori!GV62</f>
        <v>0</v>
      </c>
      <c r="GW219" s="131">
        <f>Juniori!GW62</f>
        <v>0</v>
      </c>
      <c r="GX219" s="131">
        <f>Juniori!GX62</f>
        <v>0</v>
      </c>
      <c r="GY219" s="131">
        <f>Juniori!GY62</f>
        <v>0</v>
      </c>
      <c r="GZ219" s="131">
        <f>Juniori!GZ62</f>
        <v>0</v>
      </c>
      <c r="HA219" s="131">
        <f>Juniori!HA62</f>
        <v>0</v>
      </c>
      <c r="HB219" s="131">
        <f>Juniori!HB62</f>
        <v>0</v>
      </c>
      <c r="HC219" s="131">
        <f>Juniori!HC62</f>
        <v>0</v>
      </c>
      <c r="HD219" s="131">
        <f>Juniori!HD62</f>
        <v>0</v>
      </c>
      <c r="HE219" s="131">
        <f>Juniori!HE62</f>
        <v>0</v>
      </c>
      <c r="HF219" s="131">
        <f>Juniori!HF62</f>
        <v>0</v>
      </c>
      <c r="HG219" s="131">
        <f>Juniori!HG62</f>
        <v>0</v>
      </c>
      <c r="HH219" s="131">
        <f>Juniori!HH62</f>
        <v>0</v>
      </c>
      <c r="HI219" s="131">
        <f>Juniori!HI62</f>
        <v>0</v>
      </c>
      <c r="HJ219" s="131">
        <f>Juniori!HJ62</f>
        <v>0</v>
      </c>
      <c r="HK219" s="131">
        <f>Juniori!HK62</f>
        <v>0</v>
      </c>
      <c r="HL219" s="131">
        <f>Juniori!HL62</f>
        <v>0</v>
      </c>
      <c r="HM219" s="131">
        <f>Juniori!HM62</f>
        <v>0</v>
      </c>
      <c r="HN219" s="131">
        <f>Juniori!HN62</f>
        <v>0</v>
      </c>
      <c r="HO219" s="131">
        <f>Juniori!HO62</f>
        <v>0</v>
      </c>
      <c r="HP219" s="131">
        <f>Juniori!HP62</f>
        <v>0</v>
      </c>
      <c r="HQ219" s="131">
        <f>Juniori!HQ62</f>
        <v>0</v>
      </c>
      <c r="HR219" s="131">
        <f>Juniori!HR62</f>
        <v>0</v>
      </c>
      <c r="HS219" s="131">
        <f>Juniori!HS62</f>
        <v>0</v>
      </c>
      <c r="HT219" s="131">
        <f>Juniori!HT62</f>
        <v>0</v>
      </c>
      <c r="HU219" s="131">
        <f>Juniori!HU62</f>
        <v>0</v>
      </c>
      <c r="HV219" s="131">
        <f>Juniori!HV62</f>
        <v>0</v>
      </c>
      <c r="HW219" s="131">
        <f>Juniori!HW62</f>
        <v>0</v>
      </c>
      <c r="HX219" s="131">
        <f>Juniori!HX62</f>
        <v>0</v>
      </c>
      <c r="HY219" s="131">
        <f>Juniori!HY62</f>
        <v>0</v>
      </c>
      <c r="HZ219" s="131">
        <f>Juniori!HZ62</f>
        <v>0</v>
      </c>
      <c r="IA219" s="131">
        <f>Juniori!IA62</f>
        <v>0</v>
      </c>
      <c r="IB219" s="131">
        <f>Juniori!IB62</f>
        <v>0</v>
      </c>
      <c r="IC219" s="131">
        <f>Juniori!IC62</f>
        <v>0</v>
      </c>
      <c r="ID219" s="131">
        <f>Juniori!ID62</f>
        <v>0</v>
      </c>
      <c r="IE219" s="131">
        <f>Juniori!IE62</f>
        <v>0</v>
      </c>
      <c r="IF219" s="131">
        <f>Juniori!IF62</f>
        <v>0</v>
      </c>
      <c r="IG219" s="131">
        <f>Juniori!IG62</f>
        <v>0</v>
      </c>
      <c r="IH219" s="131">
        <f>Juniori!IH62</f>
        <v>0</v>
      </c>
      <c r="II219" s="131">
        <f>Juniori!II62</f>
        <v>0</v>
      </c>
      <c r="IJ219" s="131">
        <f>Juniori!IJ62</f>
        <v>0</v>
      </c>
      <c r="IK219" s="131">
        <f>Juniori!IK62</f>
        <v>0</v>
      </c>
      <c r="IL219" s="131">
        <f>Juniori!IL62</f>
        <v>0</v>
      </c>
      <c r="IM219" s="131">
        <f>Juniori!IM62</f>
        <v>0</v>
      </c>
      <c r="IN219" s="131">
        <f>Juniori!IN62</f>
        <v>0</v>
      </c>
      <c r="IO219" s="131">
        <f>Juniori!IO62</f>
        <v>0</v>
      </c>
      <c r="IP219" s="131">
        <f>Juniori!IP62</f>
        <v>0</v>
      </c>
      <c r="IQ219" s="131">
        <f>Juniori!IQ62</f>
        <v>0</v>
      </c>
      <c r="IR219" s="131">
        <f>Juniori!IR62</f>
        <v>0</v>
      </c>
      <c r="IS219" s="131">
        <f>Juniori!IS62</f>
        <v>0</v>
      </c>
      <c r="IT219" s="131">
        <f>Juniori!IT62</f>
        <v>0</v>
      </c>
      <c r="IU219" s="131">
        <f>Juniori!IU62</f>
        <v>0</v>
      </c>
      <c r="IV219" s="131">
        <f>Juniori!IV62</f>
        <v>0</v>
      </c>
      <c r="IW219" s="131">
        <f>Juniori!IW62</f>
        <v>0</v>
      </c>
      <c r="IX219" s="131">
        <f>Juniori!IX62</f>
        <v>0</v>
      </c>
      <c r="IY219" s="131">
        <f>Juniori!IY62</f>
        <v>0</v>
      </c>
      <c r="IZ219" s="131">
        <f>Juniori!IZ62</f>
        <v>0</v>
      </c>
      <c r="JA219" s="131">
        <f>Juniori!JA62</f>
        <v>0</v>
      </c>
      <c r="JB219" s="131">
        <f>Juniori!JB62</f>
        <v>0</v>
      </c>
      <c r="JC219" s="131">
        <f>Juniori!JC62</f>
        <v>0</v>
      </c>
      <c r="JD219" s="131">
        <f>Juniori!JD62</f>
        <v>0</v>
      </c>
      <c r="JE219" s="131">
        <f>Juniori!JE62</f>
        <v>0</v>
      </c>
      <c r="JF219" s="131">
        <f>Juniori!JF62</f>
        <v>0</v>
      </c>
      <c r="JG219" s="131">
        <f>Juniori!JG62</f>
        <v>0</v>
      </c>
      <c r="JH219" s="131">
        <f>Juniori!JH62</f>
        <v>0</v>
      </c>
      <c r="JI219" s="131">
        <f>Juniori!JI62</f>
        <v>0</v>
      </c>
      <c r="JJ219" s="131">
        <f>Juniori!JJ62</f>
        <v>0</v>
      </c>
      <c r="JK219" s="131">
        <f>Juniori!JK62</f>
        <v>0</v>
      </c>
      <c r="JL219" s="131">
        <f>Juniori!JL62</f>
        <v>0</v>
      </c>
      <c r="JM219" s="131">
        <f>Juniori!JM62</f>
        <v>0</v>
      </c>
      <c r="JN219" s="131">
        <f>Juniori!JN62</f>
        <v>0</v>
      </c>
      <c r="JO219" s="131">
        <f>Juniori!JO62</f>
        <v>0</v>
      </c>
      <c r="JP219" s="131">
        <f>Juniori!JP62</f>
        <v>0</v>
      </c>
      <c r="JQ219" s="131">
        <f>Juniori!JQ62</f>
        <v>0</v>
      </c>
      <c r="JR219" s="131">
        <f>Juniori!JR62</f>
        <v>0</v>
      </c>
      <c r="JS219" s="131">
        <f>Juniori!JS62</f>
        <v>0</v>
      </c>
      <c r="JT219" s="131">
        <f>Juniori!JT62</f>
        <v>0</v>
      </c>
      <c r="JU219" s="131">
        <f>Juniori!JU62</f>
        <v>0</v>
      </c>
      <c r="JV219" s="131">
        <f>Juniori!JV62</f>
        <v>0</v>
      </c>
      <c r="JW219" s="131">
        <f>Juniori!JW62</f>
        <v>0</v>
      </c>
      <c r="JX219" s="131">
        <f>Juniori!JX62</f>
        <v>0</v>
      </c>
      <c r="JY219" s="131">
        <f>Juniori!JY62</f>
        <v>0</v>
      </c>
      <c r="JZ219" s="131">
        <f>Juniori!JZ62</f>
        <v>0</v>
      </c>
      <c r="KA219" s="131">
        <f>Juniori!KA62</f>
        <v>0</v>
      </c>
      <c r="KB219" s="131">
        <f>Juniori!KB62</f>
        <v>0</v>
      </c>
      <c r="KC219" s="131">
        <f>Juniori!KC62</f>
        <v>0</v>
      </c>
      <c r="KD219" s="131">
        <f>Juniori!KD62</f>
        <v>0</v>
      </c>
      <c r="KE219" s="131">
        <f>Juniori!KE62</f>
        <v>0</v>
      </c>
      <c r="KF219" s="131">
        <f>Juniori!KF62</f>
        <v>0</v>
      </c>
      <c r="KG219" s="131">
        <f>Juniori!KG62</f>
        <v>0</v>
      </c>
      <c r="KH219" s="131">
        <f>Juniori!KH62</f>
        <v>0</v>
      </c>
      <c r="KI219" s="131">
        <f>Juniori!KI62</f>
        <v>0</v>
      </c>
      <c r="KJ219" s="131">
        <f>Juniori!KJ62</f>
        <v>0</v>
      </c>
      <c r="KK219" s="131">
        <f>Juniori!KK62</f>
        <v>0</v>
      </c>
      <c r="KL219" s="131">
        <f>Juniori!KL62</f>
        <v>0</v>
      </c>
      <c r="KM219" s="131">
        <f>Juniori!KM62</f>
        <v>0</v>
      </c>
      <c r="KN219" s="131" t="str">
        <f>Juniori!KN62</f>
        <v>x</v>
      </c>
      <c r="KO219" s="131">
        <f>Juniori!KO62</f>
        <v>0</v>
      </c>
      <c r="KP219" s="131">
        <f>Juniori!KP62</f>
        <v>0</v>
      </c>
      <c r="KQ219" s="131">
        <f>Juniori!KQ62</f>
        <v>0</v>
      </c>
      <c r="KR219" s="131">
        <f>Juniori!KR62</f>
        <v>0</v>
      </c>
      <c r="KS219" s="131">
        <f>Juniori!KS62</f>
        <v>0</v>
      </c>
      <c r="KT219" s="131">
        <f>Juniori!KT62</f>
        <v>0</v>
      </c>
      <c r="KU219" s="131" t="str">
        <f>Juniori!KU62</f>
        <v>x</v>
      </c>
      <c r="KV219" s="131">
        <f>Juniori!KV62</f>
        <v>0</v>
      </c>
      <c r="KW219" s="131">
        <f>Juniori!KW62</f>
        <v>0</v>
      </c>
      <c r="KX219" s="131">
        <f>Juniori!KX62</f>
        <v>0</v>
      </c>
      <c r="KY219" s="131">
        <f>Juniori!KY62</f>
        <v>0</v>
      </c>
      <c r="KZ219" s="131">
        <f>Juniori!KZ62</f>
        <v>0</v>
      </c>
      <c r="LA219" s="131">
        <f>Juniori!LA62</f>
        <v>0</v>
      </c>
      <c r="LB219" s="131">
        <f>Juniori!LB62</f>
        <v>0</v>
      </c>
      <c r="LC219" s="131">
        <f>Juniori!LC62</f>
        <v>0</v>
      </c>
      <c r="LD219" s="131">
        <f>Juniori!LD62</f>
        <v>0</v>
      </c>
      <c r="LE219" s="131">
        <f>Juniori!LE62</f>
        <v>0</v>
      </c>
      <c r="LF219" s="131">
        <f>Juniori!LF62</f>
        <v>0</v>
      </c>
      <c r="LG219" s="131">
        <f>Juniori!LG62</f>
        <v>0</v>
      </c>
      <c r="LH219" s="131">
        <f>Juniori!LH62</f>
        <v>0</v>
      </c>
      <c r="LI219" s="131">
        <f>Juniori!LI62</f>
        <v>0</v>
      </c>
      <c r="LJ219" s="131">
        <f>Juniori!LJ62</f>
        <v>0</v>
      </c>
      <c r="LK219" s="131">
        <f>Juniori!LK62</f>
        <v>0</v>
      </c>
      <c r="LL219" s="131">
        <f>Juniori!LL62</f>
        <v>0</v>
      </c>
      <c r="LM219" s="131">
        <f>Juniori!LM62</f>
        <v>0</v>
      </c>
      <c r="LN219" s="131">
        <f>Juniori!LN62</f>
        <v>0</v>
      </c>
      <c r="LO219" s="131">
        <f>Juniori!LO62</f>
        <v>0</v>
      </c>
      <c r="LP219" s="131">
        <f>Juniori!LP62</f>
        <v>0</v>
      </c>
      <c r="LQ219" s="131">
        <f>Juniori!LQ62</f>
        <v>0</v>
      </c>
      <c r="LR219" s="131">
        <f>Juniori!LR62</f>
        <v>0</v>
      </c>
      <c r="LS219" s="131">
        <f>Juniori!LS62</f>
        <v>0</v>
      </c>
      <c r="LT219" s="131">
        <f>Juniori!LT62</f>
        <v>0</v>
      </c>
      <c r="LU219" s="131">
        <f>Juniori!LU62</f>
        <v>0</v>
      </c>
      <c r="LV219" s="131">
        <f>Juniori!LV62</f>
        <v>0</v>
      </c>
      <c r="LW219" s="131">
        <f>Juniori!LW62</f>
        <v>0</v>
      </c>
      <c r="LX219" s="131">
        <f>Juniori!LX62</f>
        <v>0</v>
      </c>
      <c r="LY219" s="131">
        <f>Juniori!LY62</f>
        <v>0</v>
      </c>
      <c r="LZ219" s="131">
        <f>Juniori!LZ62</f>
        <v>0</v>
      </c>
      <c r="MA219" s="131">
        <f>Juniori!MA62</f>
        <v>0</v>
      </c>
      <c r="MB219" s="131">
        <f>Juniori!MB62</f>
        <v>0</v>
      </c>
      <c r="MC219" s="131">
        <f>Juniori!MC62</f>
        <v>0</v>
      </c>
      <c r="MD219" s="131">
        <f>Juniori!MD62</f>
        <v>0</v>
      </c>
      <c r="ME219" s="131">
        <f>Juniori!ME62</f>
        <v>0</v>
      </c>
    </row>
    <row r="220" spans="1:343" s="1" customFormat="1" ht="18" customHeight="1" x14ac:dyDescent="0.2">
      <c r="A220" s="12">
        <v>142</v>
      </c>
      <c r="B220" s="11" t="s">
        <v>544</v>
      </c>
      <c r="C220" s="1">
        <v>11923</v>
      </c>
      <c r="D220" s="1">
        <v>2012</v>
      </c>
      <c r="E220" s="4" t="s">
        <v>543</v>
      </c>
      <c r="F220" s="1">
        <v>9255</v>
      </c>
      <c r="G220" s="9" t="s">
        <v>225</v>
      </c>
      <c r="H220" s="4" t="s">
        <v>208</v>
      </c>
      <c r="I220" s="1">
        <f t="shared" si="14"/>
        <v>0</v>
      </c>
      <c r="J220" s="39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6" t="s">
        <v>241</v>
      </c>
      <c r="KO220" s="131"/>
      <c r="KP220" s="131"/>
      <c r="KQ220" s="131"/>
      <c r="KR220" s="131"/>
      <c r="KS220" s="131"/>
      <c r="KT220" s="131"/>
      <c r="KU220" s="136" t="s">
        <v>241</v>
      </c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</row>
    <row r="221" spans="1:343" s="1" customFormat="1" ht="18" customHeight="1" x14ac:dyDescent="0.2">
      <c r="A221" s="12">
        <v>142</v>
      </c>
      <c r="B221" s="11" t="s">
        <v>231</v>
      </c>
      <c r="C221" s="1">
        <v>9363</v>
      </c>
      <c r="D221" s="1">
        <v>2011</v>
      </c>
      <c r="E221" s="4" t="s">
        <v>547</v>
      </c>
      <c r="F221" s="1">
        <v>8946</v>
      </c>
      <c r="G221" s="9" t="s">
        <v>225</v>
      </c>
      <c r="H221" s="4" t="s">
        <v>364</v>
      </c>
      <c r="I221" s="1">
        <f t="shared" si="14"/>
        <v>0</v>
      </c>
      <c r="J221" s="39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6" t="s">
        <v>241</v>
      </c>
      <c r="KO221" s="131"/>
      <c r="KP221" s="131"/>
      <c r="KQ221" s="131"/>
      <c r="KR221" s="131"/>
      <c r="KS221" s="131"/>
      <c r="KT221" s="131"/>
      <c r="KU221" s="136" t="s">
        <v>241</v>
      </c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</row>
    <row r="222" spans="1:343" s="1" customFormat="1" ht="18" customHeight="1" x14ac:dyDescent="0.2">
      <c r="A222" s="12">
        <v>142</v>
      </c>
      <c r="B222" s="11" t="s">
        <v>549</v>
      </c>
      <c r="C222" s="1">
        <v>11147</v>
      </c>
      <c r="D222" s="1">
        <v>2015</v>
      </c>
      <c r="E222" s="4" t="s">
        <v>548</v>
      </c>
      <c r="F222" s="1">
        <v>9372</v>
      </c>
      <c r="G222" s="9" t="s">
        <v>225</v>
      </c>
      <c r="H222" s="4" t="s">
        <v>83</v>
      </c>
      <c r="I222" s="1">
        <f t="shared" si="14"/>
        <v>0</v>
      </c>
      <c r="J222" s="39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6" t="s">
        <v>241</v>
      </c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</row>
    <row r="223" spans="1:343" s="1" customFormat="1" ht="18" customHeight="1" x14ac:dyDescent="0.2">
      <c r="A223" s="12">
        <v>142</v>
      </c>
      <c r="B223" s="11" t="s">
        <v>553</v>
      </c>
      <c r="C223" s="1">
        <v>12103</v>
      </c>
      <c r="D223" s="1">
        <v>2018</v>
      </c>
      <c r="E223" s="4" t="s">
        <v>552</v>
      </c>
      <c r="F223" s="1">
        <v>4762</v>
      </c>
      <c r="G223" s="9" t="s">
        <v>222</v>
      </c>
      <c r="H223" s="4" t="s">
        <v>554</v>
      </c>
      <c r="I223" s="1">
        <f t="shared" si="14"/>
        <v>0</v>
      </c>
      <c r="J223" s="39"/>
      <c r="K223" s="131">
        <f>Seniori!K119</f>
        <v>0</v>
      </c>
      <c r="L223" s="131">
        <f>Seniori!L119</f>
        <v>0</v>
      </c>
      <c r="M223" s="131">
        <f>Seniori!M119</f>
        <v>0</v>
      </c>
      <c r="N223" s="131">
        <f>Seniori!N119</f>
        <v>0</v>
      </c>
      <c r="O223" s="131">
        <f>Seniori!O119</f>
        <v>0</v>
      </c>
      <c r="P223" s="131">
        <f>Seniori!P119</f>
        <v>0</v>
      </c>
      <c r="Q223" s="131">
        <f>Seniori!Q119</f>
        <v>0</v>
      </c>
      <c r="R223" s="131">
        <f>Seniori!R119</f>
        <v>0</v>
      </c>
      <c r="S223" s="131">
        <f>Seniori!S119</f>
        <v>0</v>
      </c>
      <c r="T223" s="131">
        <f>Seniori!T119</f>
        <v>0</v>
      </c>
      <c r="U223" s="131">
        <f>Seniori!U119</f>
        <v>0</v>
      </c>
      <c r="V223" s="131">
        <f>Seniori!V119</f>
        <v>0</v>
      </c>
      <c r="W223" s="131">
        <f>Seniori!W119</f>
        <v>0</v>
      </c>
      <c r="X223" s="131">
        <f>Seniori!X119</f>
        <v>0</v>
      </c>
      <c r="Y223" s="131">
        <f>Seniori!Y119</f>
        <v>0</v>
      </c>
      <c r="Z223" s="131">
        <f>Seniori!Z119</f>
        <v>0</v>
      </c>
      <c r="AA223" s="131">
        <f>Seniori!AA119</f>
        <v>0</v>
      </c>
      <c r="AB223" s="131">
        <f>Seniori!AB119</f>
        <v>0</v>
      </c>
      <c r="AC223" s="131">
        <f>Seniori!AC119</f>
        <v>0</v>
      </c>
      <c r="AD223" s="131">
        <f>Seniori!AD119</f>
        <v>0</v>
      </c>
      <c r="AE223" s="131">
        <f>Seniori!AE119</f>
        <v>0</v>
      </c>
      <c r="AF223" s="131">
        <f>Seniori!AF119</f>
        <v>0</v>
      </c>
      <c r="AG223" s="131">
        <f>Seniori!AG119</f>
        <v>0</v>
      </c>
      <c r="AH223" s="131">
        <f>Seniori!AH119</f>
        <v>0</v>
      </c>
      <c r="AI223" s="131">
        <f>Seniori!AI119</f>
        <v>0</v>
      </c>
      <c r="AJ223" s="131">
        <f>Seniori!AJ119</f>
        <v>0</v>
      </c>
      <c r="AK223" s="131">
        <f>Seniori!AK119</f>
        <v>0</v>
      </c>
      <c r="AL223" s="131">
        <f>Seniori!AL119</f>
        <v>0</v>
      </c>
      <c r="AM223" s="131">
        <f>Seniori!AM119</f>
        <v>0</v>
      </c>
      <c r="AN223" s="131">
        <f>Seniori!AN119</f>
        <v>0</v>
      </c>
      <c r="AO223" s="131">
        <f>Seniori!AO119</f>
        <v>0</v>
      </c>
      <c r="AP223" s="131">
        <f>Seniori!AP119</f>
        <v>0</v>
      </c>
      <c r="AQ223" s="131">
        <f>Seniori!AQ119</f>
        <v>0</v>
      </c>
      <c r="AR223" s="131">
        <f>Seniori!AR119</f>
        <v>0</v>
      </c>
      <c r="AS223" s="131">
        <f>Seniori!AS119</f>
        <v>0</v>
      </c>
      <c r="AT223" s="131">
        <f>Seniori!AT119</f>
        <v>0</v>
      </c>
      <c r="AU223" s="131">
        <f>Seniori!AU119</f>
        <v>0</v>
      </c>
      <c r="AV223" s="131">
        <f>Seniori!AV119</f>
        <v>0</v>
      </c>
      <c r="AW223" s="131">
        <f>Seniori!AW119</f>
        <v>0</v>
      </c>
      <c r="AX223" s="131">
        <f>Seniori!AX119</f>
        <v>0</v>
      </c>
      <c r="AY223" s="131">
        <f>Seniori!AY119</f>
        <v>0</v>
      </c>
      <c r="AZ223" s="131">
        <f>Seniori!AZ119</f>
        <v>0</v>
      </c>
      <c r="BA223" s="131">
        <f>Seniori!BA119</f>
        <v>0</v>
      </c>
      <c r="BB223" s="131">
        <f>Seniori!BB119</f>
        <v>0</v>
      </c>
      <c r="BC223" s="131">
        <f>Seniori!BC119</f>
        <v>0</v>
      </c>
      <c r="BD223" s="131">
        <f>Seniori!BD119</f>
        <v>0</v>
      </c>
      <c r="BE223" s="131">
        <f>Seniori!BE119</f>
        <v>0</v>
      </c>
      <c r="BF223" s="131">
        <f>Seniori!BF119</f>
        <v>0</v>
      </c>
      <c r="BG223" s="131">
        <f>Seniori!BG119</f>
        <v>0</v>
      </c>
      <c r="BH223" s="131">
        <f>Seniori!BH119</f>
        <v>0</v>
      </c>
      <c r="BI223" s="131">
        <f>Seniori!BI119</f>
        <v>0</v>
      </c>
      <c r="BJ223" s="131">
        <f>Seniori!BJ119</f>
        <v>0</v>
      </c>
      <c r="BK223" s="131">
        <f>Seniori!BK119</f>
        <v>0</v>
      </c>
      <c r="BL223" s="131">
        <f>Seniori!BL119</f>
        <v>0</v>
      </c>
      <c r="BM223" s="131">
        <f>Seniori!BM119</f>
        <v>0</v>
      </c>
      <c r="BN223" s="131">
        <f>Seniori!BN119</f>
        <v>0</v>
      </c>
      <c r="BO223" s="131">
        <f>Seniori!BO119</f>
        <v>0</v>
      </c>
      <c r="BP223" s="131">
        <f>Seniori!BP119</f>
        <v>0</v>
      </c>
      <c r="BQ223" s="131">
        <f>Seniori!BQ119</f>
        <v>0</v>
      </c>
      <c r="BR223" s="131">
        <f>Seniori!BR119</f>
        <v>0</v>
      </c>
      <c r="BS223" s="131">
        <f>Seniori!BS119</f>
        <v>0</v>
      </c>
      <c r="BT223" s="131">
        <f>Seniori!BT119</f>
        <v>0</v>
      </c>
      <c r="BU223" s="131">
        <f>Seniori!BU119</f>
        <v>0</v>
      </c>
      <c r="BV223" s="131">
        <f>Seniori!BV119</f>
        <v>0</v>
      </c>
      <c r="BW223" s="131">
        <f>Seniori!BW119</f>
        <v>0</v>
      </c>
      <c r="BX223" s="131">
        <f>Seniori!BX119</f>
        <v>0</v>
      </c>
      <c r="BY223" s="131">
        <f>Seniori!BY119</f>
        <v>0</v>
      </c>
      <c r="BZ223" s="131">
        <f>Seniori!BZ119</f>
        <v>0</v>
      </c>
      <c r="CA223" s="131">
        <f>Seniori!CA119</f>
        <v>0</v>
      </c>
      <c r="CB223" s="131">
        <f>Seniori!CB119</f>
        <v>0</v>
      </c>
      <c r="CC223" s="131">
        <f>Seniori!CC119</f>
        <v>0</v>
      </c>
      <c r="CD223" s="131">
        <f>Seniori!CD119</f>
        <v>0</v>
      </c>
      <c r="CE223" s="131">
        <f>Seniori!CE119</f>
        <v>0</v>
      </c>
      <c r="CF223" s="131">
        <f>Seniori!CF119</f>
        <v>0</v>
      </c>
      <c r="CG223" s="131">
        <f>Seniori!CG119</f>
        <v>0</v>
      </c>
      <c r="CH223" s="131">
        <f>Seniori!CH119</f>
        <v>0</v>
      </c>
      <c r="CI223" s="131">
        <f>Seniori!CI119</f>
        <v>0</v>
      </c>
      <c r="CJ223" s="131">
        <f>Seniori!CJ119</f>
        <v>0</v>
      </c>
      <c r="CK223" s="131">
        <f>Seniori!CK119</f>
        <v>0</v>
      </c>
      <c r="CL223" s="131">
        <f>Seniori!CL119</f>
        <v>0</v>
      </c>
      <c r="CM223" s="131">
        <f>Seniori!CM119</f>
        <v>0</v>
      </c>
      <c r="CN223" s="131">
        <f>Seniori!CN119</f>
        <v>0</v>
      </c>
      <c r="CO223" s="131">
        <f>Seniori!CO119</f>
        <v>0</v>
      </c>
      <c r="CP223" s="131">
        <f>Seniori!CP119</f>
        <v>0</v>
      </c>
      <c r="CQ223" s="131">
        <f>Seniori!CQ119</f>
        <v>0</v>
      </c>
      <c r="CR223" s="131">
        <f>Seniori!CR119</f>
        <v>0</v>
      </c>
      <c r="CS223" s="131">
        <f>Seniori!CS119</f>
        <v>0</v>
      </c>
      <c r="CT223" s="131">
        <f>Seniori!CT119</f>
        <v>0</v>
      </c>
      <c r="CU223" s="131">
        <f>Seniori!CU119</f>
        <v>0</v>
      </c>
      <c r="CV223" s="131">
        <f>Seniori!CV119</f>
        <v>0</v>
      </c>
      <c r="CW223" s="131">
        <f>Seniori!CW119</f>
        <v>0</v>
      </c>
      <c r="CX223" s="131">
        <f>Seniori!CX119</f>
        <v>0</v>
      </c>
      <c r="CY223" s="131">
        <f>Seniori!CY119</f>
        <v>0</v>
      </c>
      <c r="CZ223" s="131">
        <f>Seniori!CZ119</f>
        <v>0</v>
      </c>
      <c r="DA223" s="131">
        <f>Seniori!DA119</f>
        <v>0</v>
      </c>
      <c r="DB223" s="131">
        <f>Seniori!DB119</f>
        <v>0</v>
      </c>
      <c r="DC223" s="131">
        <f>Seniori!DC119</f>
        <v>0</v>
      </c>
      <c r="DD223" s="131">
        <f>Seniori!DD119</f>
        <v>0</v>
      </c>
      <c r="DE223" s="131">
        <f>Seniori!DE119</f>
        <v>0</v>
      </c>
      <c r="DF223" s="131">
        <f>Seniori!DF119</f>
        <v>0</v>
      </c>
      <c r="DG223" s="131">
        <f>Seniori!DG119</f>
        <v>0</v>
      </c>
      <c r="DH223" s="131">
        <f>Seniori!DH119</f>
        <v>0</v>
      </c>
      <c r="DI223" s="131">
        <f>Seniori!DI119</f>
        <v>0</v>
      </c>
      <c r="DJ223" s="131">
        <f>Seniori!DJ119</f>
        <v>0</v>
      </c>
      <c r="DK223" s="131">
        <f>Seniori!DK119</f>
        <v>0</v>
      </c>
      <c r="DL223" s="131">
        <f>Seniori!DL119</f>
        <v>0</v>
      </c>
      <c r="DM223" s="131">
        <f>Seniori!DM119</f>
        <v>0</v>
      </c>
      <c r="DN223" s="131">
        <f>Seniori!DN119</f>
        <v>0</v>
      </c>
      <c r="DO223" s="131">
        <f>Seniori!DO119</f>
        <v>0</v>
      </c>
      <c r="DP223" s="131">
        <f>Seniori!DP119</f>
        <v>0</v>
      </c>
      <c r="DQ223" s="131">
        <f>Seniori!DQ119</f>
        <v>0</v>
      </c>
      <c r="DR223" s="131">
        <f>Seniori!DR119</f>
        <v>0</v>
      </c>
      <c r="DS223" s="131">
        <f>Seniori!DS119</f>
        <v>0</v>
      </c>
      <c r="DT223" s="131">
        <f>Seniori!DT119</f>
        <v>0</v>
      </c>
      <c r="DU223" s="131">
        <f>Seniori!DU119</f>
        <v>0</v>
      </c>
      <c r="DV223" s="131">
        <f>Seniori!DV119</f>
        <v>0</v>
      </c>
      <c r="DW223" s="131">
        <f>Seniori!DW119</f>
        <v>0</v>
      </c>
      <c r="DX223" s="131">
        <f>Seniori!DX119</f>
        <v>0</v>
      </c>
      <c r="DY223" s="131">
        <f>Seniori!DY119</f>
        <v>0</v>
      </c>
      <c r="DZ223" s="131">
        <f>Seniori!DZ119</f>
        <v>0</v>
      </c>
      <c r="EA223" s="131">
        <f>Seniori!EA119</f>
        <v>0</v>
      </c>
      <c r="EB223" s="131">
        <f>Seniori!EB119</f>
        <v>0</v>
      </c>
      <c r="EC223" s="131">
        <f>Seniori!EC119</f>
        <v>0</v>
      </c>
      <c r="ED223" s="131">
        <f>Seniori!ED119</f>
        <v>0</v>
      </c>
      <c r="EE223" s="131">
        <f>Seniori!EE119</f>
        <v>0</v>
      </c>
      <c r="EF223" s="131">
        <f>Seniori!EF119</f>
        <v>0</v>
      </c>
      <c r="EG223" s="131">
        <f>Seniori!EG119</f>
        <v>0</v>
      </c>
      <c r="EH223" s="131">
        <f>Seniori!EH119</f>
        <v>0</v>
      </c>
      <c r="EI223" s="131">
        <f>Seniori!EI119</f>
        <v>0</v>
      </c>
      <c r="EJ223" s="131">
        <f>Seniori!EJ119</f>
        <v>0</v>
      </c>
      <c r="EK223" s="131">
        <f>Seniori!EK119</f>
        <v>0</v>
      </c>
      <c r="EL223" s="131">
        <f>Seniori!EL119</f>
        <v>0</v>
      </c>
      <c r="EM223" s="131">
        <f>Seniori!EM119</f>
        <v>0</v>
      </c>
      <c r="EN223" s="131">
        <f>Seniori!EN119</f>
        <v>0</v>
      </c>
      <c r="EO223" s="131">
        <f>Seniori!EO119</f>
        <v>0</v>
      </c>
      <c r="EP223" s="131">
        <f>Seniori!EP119</f>
        <v>0</v>
      </c>
      <c r="EQ223" s="131">
        <f>Seniori!EQ119</f>
        <v>0</v>
      </c>
      <c r="ER223" s="131">
        <f>Seniori!ER119</f>
        <v>0</v>
      </c>
      <c r="ES223" s="131">
        <f>Seniori!ES119</f>
        <v>0</v>
      </c>
      <c r="ET223" s="131">
        <f>Seniori!ET119</f>
        <v>0</v>
      </c>
      <c r="EU223" s="131">
        <f>Seniori!EU119</f>
        <v>0</v>
      </c>
      <c r="EV223" s="131">
        <f>Seniori!EV119</f>
        <v>0</v>
      </c>
      <c r="EW223" s="131">
        <f>Seniori!EW119</f>
        <v>0</v>
      </c>
      <c r="EX223" s="131">
        <f>Seniori!EX119</f>
        <v>0</v>
      </c>
      <c r="EY223" s="131">
        <f>Seniori!EY119</f>
        <v>0</v>
      </c>
      <c r="EZ223" s="131">
        <f>Seniori!EZ119</f>
        <v>0</v>
      </c>
      <c r="FA223" s="131">
        <f>Seniori!FA119</f>
        <v>0</v>
      </c>
      <c r="FB223" s="131">
        <f>Seniori!FB119</f>
        <v>0</v>
      </c>
      <c r="FC223" s="131">
        <f>Seniori!FC119</f>
        <v>0</v>
      </c>
      <c r="FD223" s="131">
        <f>Seniori!FD119</f>
        <v>0</v>
      </c>
      <c r="FE223" s="131">
        <f>Seniori!FE119</f>
        <v>0</v>
      </c>
      <c r="FF223" s="131">
        <f>Seniori!FF119</f>
        <v>0</v>
      </c>
      <c r="FG223" s="131">
        <f>Seniori!FG119</f>
        <v>0</v>
      </c>
      <c r="FH223" s="131">
        <f>Seniori!FH119</f>
        <v>0</v>
      </c>
      <c r="FI223" s="131">
        <f>Seniori!FI119</f>
        <v>0</v>
      </c>
      <c r="FJ223" s="131">
        <f>Seniori!FJ119</f>
        <v>0</v>
      </c>
      <c r="FK223" s="131">
        <f>Seniori!FK119</f>
        <v>0</v>
      </c>
      <c r="FL223" s="131">
        <f>Seniori!FL119</f>
        <v>0</v>
      </c>
      <c r="FM223" s="131">
        <f>Seniori!FM119</f>
        <v>0</v>
      </c>
      <c r="FN223" s="131">
        <f>Seniori!FN119</f>
        <v>0</v>
      </c>
      <c r="FO223" s="131">
        <f>Seniori!FO119</f>
        <v>0</v>
      </c>
      <c r="FP223" s="131">
        <f>Seniori!FP119</f>
        <v>0</v>
      </c>
      <c r="FQ223" s="131">
        <f>Seniori!FQ119</f>
        <v>0</v>
      </c>
      <c r="FR223" s="131">
        <f>Seniori!FR119</f>
        <v>0</v>
      </c>
      <c r="FS223" s="131">
        <f>Seniori!FS119</f>
        <v>0</v>
      </c>
      <c r="FT223" s="131">
        <f>Seniori!FT119</f>
        <v>0</v>
      </c>
      <c r="FU223" s="131">
        <f>Seniori!FU119</f>
        <v>0</v>
      </c>
      <c r="FV223" s="131">
        <f>Seniori!FV119</f>
        <v>0</v>
      </c>
      <c r="FW223" s="131">
        <f>Seniori!FW119</f>
        <v>0</v>
      </c>
      <c r="FX223" s="131">
        <f>Seniori!FX119</f>
        <v>0</v>
      </c>
      <c r="FY223" s="131">
        <f>Seniori!FY119</f>
        <v>0</v>
      </c>
      <c r="FZ223" s="131">
        <f>Seniori!FZ119</f>
        <v>0</v>
      </c>
      <c r="GA223" s="131">
        <f>Seniori!GA119</f>
        <v>0</v>
      </c>
      <c r="GB223" s="131">
        <f>Seniori!GB119</f>
        <v>0</v>
      </c>
      <c r="GC223" s="131">
        <f>Seniori!GC119</f>
        <v>0</v>
      </c>
      <c r="GD223" s="131">
        <f>Seniori!GD119</f>
        <v>0</v>
      </c>
      <c r="GE223" s="131">
        <f>Seniori!GE119</f>
        <v>0</v>
      </c>
      <c r="GF223" s="131">
        <f>Seniori!GF119</f>
        <v>0</v>
      </c>
      <c r="GG223" s="131">
        <f>Seniori!GG119</f>
        <v>0</v>
      </c>
      <c r="GH223" s="131">
        <f>Seniori!GH119</f>
        <v>0</v>
      </c>
      <c r="GI223" s="131">
        <f>Seniori!GI119</f>
        <v>0</v>
      </c>
      <c r="GJ223" s="131">
        <f>Seniori!GJ119</f>
        <v>0</v>
      </c>
      <c r="GK223" s="131">
        <f>Seniori!GK119</f>
        <v>0</v>
      </c>
      <c r="GL223" s="131">
        <f>Seniori!GL119</f>
        <v>0</v>
      </c>
      <c r="GM223" s="131">
        <f>Seniori!GM119</f>
        <v>0</v>
      </c>
      <c r="GN223" s="131">
        <f>Seniori!GN119</f>
        <v>0</v>
      </c>
      <c r="GO223" s="131">
        <f>Seniori!GO119</f>
        <v>0</v>
      </c>
      <c r="GP223" s="131">
        <f>Seniori!GP119</f>
        <v>0</v>
      </c>
      <c r="GQ223" s="131">
        <f>Seniori!GQ119</f>
        <v>0</v>
      </c>
      <c r="GR223" s="131">
        <f>Seniori!GR119</f>
        <v>0</v>
      </c>
      <c r="GS223" s="131">
        <f>Seniori!GS119</f>
        <v>0</v>
      </c>
      <c r="GT223" s="131">
        <f>Seniori!GT119</f>
        <v>0</v>
      </c>
      <c r="GU223" s="131">
        <f>Seniori!GU119</f>
        <v>0</v>
      </c>
      <c r="GV223" s="131">
        <f>Seniori!GV119</f>
        <v>0</v>
      </c>
      <c r="GW223" s="131">
        <f>Seniori!GW119</f>
        <v>0</v>
      </c>
      <c r="GX223" s="131">
        <f>Seniori!GX119</f>
        <v>0</v>
      </c>
      <c r="GY223" s="131">
        <f>Seniori!GY119</f>
        <v>0</v>
      </c>
      <c r="GZ223" s="131">
        <f>Seniori!GZ119</f>
        <v>0</v>
      </c>
      <c r="HA223" s="131">
        <f>Seniori!HA119</f>
        <v>0</v>
      </c>
      <c r="HB223" s="131">
        <f>Seniori!HB119</f>
        <v>0</v>
      </c>
      <c r="HC223" s="131">
        <f>Seniori!HC119</f>
        <v>0</v>
      </c>
      <c r="HD223" s="131">
        <f>Seniori!HD119</f>
        <v>0</v>
      </c>
      <c r="HE223" s="131">
        <f>Seniori!HE119</f>
        <v>0</v>
      </c>
      <c r="HF223" s="131">
        <f>Seniori!HF119</f>
        <v>0</v>
      </c>
      <c r="HG223" s="131">
        <f>Seniori!HG119</f>
        <v>0</v>
      </c>
      <c r="HH223" s="131">
        <f>Seniori!HH119</f>
        <v>0</v>
      </c>
      <c r="HI223" s="131">
        <f>Seniori!HI119</f>
        <v>0</v>
      </c>
      <c r="HJ223" s="131">
        <f>Seniori!HJ119</f>
        <v>0</v>
      </c>
      <c r="HK223" s="131">
        <f>Seniori!HK119</f>
        <v>0</v>
      </c>
      <c r="HL223" s="131">
        <f>Seniori!HL119</f>
        <v>0</v>
      </c>
      <c r="HM223" s="131">
        <f>Seniori!HM119</f>
        <v>0</v>
      </c>
      <c r="HN223" s="131">
        <f>Seniori!HN119</f>
        <v>0</v>
      </c>
      <c r="HO223" s="131">
        <f>Seniori!HO119</f>
        <v>0</v>
      </c>
      <c r="HP223" s="131">
        <f>Seniori!HP119</f>
        <v>0</v>
      </c>
      <c r="HQ223" s="131">
        <f>Seniori!HQ119</f>
        <v>0</v>
      </c>
      <c r="HR223" s="131">
        <f>Seniori!HR119</f>
        <v>0</v>
      </c>
      <c r="HS223" s="131">
        <f>Seniori!HS119</f>
        <v>0</v>
      </c>
      <c r="HT223" s="131">
        <f>Seniori!HT119</f>
        <v>0</v>
      </c>
      <c r="HU223" s="131">
        <f>Seniori!HU119</f>
        <v>0</v>
      </c>
      <c r="HV223" s="131">
        <f>Seniori!HV119</f>
        <v>0</v>
      </c>
      <c r="HW223" s="131">
        <f>Seniori!HW119</f>
        <v>0</v>
      </c>
      <c r="HX223" s="131">
        <f>Seniori!HX119</f>
        <v>0</v>
      </c>
      <c r="HY223" s="131">
        <f>Seniori!HY119</f>
        <v>0</v>
      </c>
      <c r="HZ223" s="131">
        <f>Seniori!HZ119</f>
        <v>0</v>
      </c>
      <c r="IA223" s="131">
        <f>Seniori!IA119</f>
        <v>0</v>
      </c>
      <c r="IB223" s="131">
        <f>Seniori!IB119</f>
        <v>0</v>
      </c>
      <c r="IC223" s="131">
        <f>Seniori!IC119</f>
        <v>0</v>
      </c>
      <c r="ID223" s="131">
        <f>Seniori!ID119</f>
        <v>0</v>
      </c>
      <c r="IE223" s="131">
        <f>Seniori!IE119</f>
        <v>0</v>
      </c>
      <c r="IF223" s="131">
        <f>Seniori!IF119</f>
        <v>0</v>
      </c>
      <c r="IG223" s="131">
        <f>Seniori!IG119</f>
        <v>0</v>
      </c>
      <c r="IH223" s="131">
        <f>Seniori!IH119</f>
        <v>0</v>
      </c>
      <c r="II223" s="131">
        <f>Seniori!II119</f>
        <v>0</v>
      </c>
      <c r="IJ223" s="131">
        <f>Seniori!IJ119</f>
        <v>0</v>
      </c>
      <c r="IK223" s="131">
        <f>Seniori!IK119</f>
        <v>0</v>
      </c>
      <c r="IL223" s="131">
        <f>Seniori!IL119</f>
        <v>0</v>
      </c>
      <c r="IM223" s="131">
        <f>Seniori!IM119</f>
        <v>0</v>
      </c>
      <c r="IN223" s="131">
        <f>Seniori!IN119</f>
        <v>0</v>
      </c>
      <c r="IO223" s="131">
        <f>Seniori!IO119</f>
        <v>0</v>
      </c>
      <c r="IP223" s="131">
        <f>Seniori!IP119</f>
        <v>0</v>
      </c>
      <c r="IQ223" s="131">
        <f>Seniori!IQ119</f>
        <v>0</v>
      </c>
      <c r="IR223" s="131">
        <f>Seniori!IR119</f>
        <v>0</v>
      </c>
      <c r="IS223" s="131">
        <f>Seniori!IS119</f>
        <v>0</v>
      </c>
      <c r="IT223" s="131">
        <f>Seniori!IT119</f>
        <v>0</v>
      </c>
      <c r="IU223" s="131">
        <f>Seniori!IU119</f>
        <v>0</v>
      </c>
      <c r="IV223" s="131">
        <f>Seniori!IV119</f>
        <v>0</v>
      </c>
      <c r="IW223" s="131">
        <f>Seniori!IW119</f>
        <v>0</v>
      </c>
      <c r="IX223" s="131">
        <f>Seniori!IX119</f>
        <v>0</v>
      </c>
      <c r="IY223" s="131">
        <f>Seniori!IY119</f>
        <v>0</v>
      </c>
      <c r="IZ223" s="131">
        <f>Seniori!IZ119</f>
        <v>0</v>
      </c>
      <c r="JA223" s="131">
        <f>Seniori!JA119</f>
        <v>0</v>
      </c>
      <c r="JB223" s="131">
        <f>Seniori!JB119</f>
        <v>0</v>
      </c>
      <c r="JC223" s="131">
        <f>Seniori!JC119</f>
        <v>0</v>
      </c>
      <c r="JD223" s="131">
        <f>Seniori!JD119</f>
        <v>0</v>
      </c>
      <c r="JE223" s="131">
        <f>Seniori!JE119</f>
        <v>0</v>
      </c>
      <c r="JF223" s="131">
        <f>Seniori!JF119</f>
        <v>0</v>
      </c>
      <c r="JG223" s="131">
        <f>Seniori!JG119</f>
        <v>0</v>
      </c>
      <c r="JH223" s="131">
        <f>Seniori!JH119</f>
        <v>0</v>
      </c>
      <c r="JI223" s="131">
        <f>Seniori!JI119</f>
        <v>0</v>
      </c>
      <c r="JJ223" s="131">
        <f>Seniori!JJ119</f>
        <v>0</v>
      </c>
      <c r="JK223" s="131">
        <f>Seniori!JK119</f>
        <v>0</v>
      </c>
      <c r="JL223" s="131">
        <f>Seniori!JL119</f>
        <v>0</v>
      </c>
      <c r="JM223" s="131">
        <f>Seniori!JM119</f>
        <v>0</v>
      </c>
      <c r="JN223" s="131">
        <f>Seniori!JN119</f>
        <v>0</v>
      </c>
      <c r="JO223" s="131">
        <f>Seniori!JO119</f>
        <v>0</v>
      </c>
      <c r="JP223" s="131">
        <f>Seniori!JP119</f>
        <v>0</v>
      </c>
      <c r="JQ223" s="131">
        <f>Seniori!JQ119</f>
        <v>0</v>
      </c>
      <c r="JR223" s="131">
        <f>Seniori!JR119</f>
        <v>0</v>
      </c>
      <c r="JS223" s="131">
        <f>Seniori!JS119</f>
        <v>0</v>
      </c>
      <c r="JT223" s="131">
        <f>Seniori!JT119</f>
        <v>0</v>
      </c>
      <c r="JU223" s="131">
        <f>Seniori!JU119</f>
        <v>0</v>
      </c>
      <c r="JV223" s="131">
        <f>Seniori!JV119</f>
        <v>0</v>
      </c>
      <c r="JW223" s="131">
        <f>Seniori!JW119</f>
        <v>0</v>
      </c>
      <c r="JX223" s="131">
        <f>Seniori!JX119</f>
        <v>0</v>
      </c>
      <c r="JY223" s="131">
        <f>Seniori!JY119</f>
        <v>0</v>
      </c>
      <c r="JZ223" s="131">
        <f>Seniori!JZ119</f>
        <v>0</v>
      </c>
      <c r="KA223" s="131">
        <f>Seniori!KA119</f>
        <v>0</v>
      </c>
      <c r="KB223" s="131">
        <f>Seniori!KB119</f>
        <v>0</v>
      </c>
      <c r="KC223" s="131">
        <f>Seniori!KC119</f>
        <v>0</v>
      </c>
      <c r="KD223" s="131">
        <f>Seniori!KD119</f>
        <v>0</v>
      </c>
      <c r="KE223" s="131">
        <f>Seniori!KE119</f>
        <v>0</v>
      </c>
      <c r="KF223" s="131">
        <f>Seniori!KF119</f>
        <v>0</v>
      </c>
      <c r="KG223" s="131">
        <f>Seniori!KG119</f>
        <v>0</v>
      </c>
      <c r="KH223" s="131">
        <f>Seniori!KH119</f>
        <v>0</v>
      </c>
      <c r="KI223" s="131">
        <f>Seniori!KI119</f>
        <v>0</v>
      </c>
      <c r="KJ223" s="131">
        <f>Seniori!KJ119</f>
        <v>0</v>
      </c>
      <c r="KK223" s="131">
        <f>Seniori!KK119</f>
        <v>0</v>
      </c>
      <c r="KL223" s="131">
        <f>Seniori!KL119</f>
        <v>0</v>
      </c>
      <c r="KM223" s="131">
        <f>Seniori!KM119</f>
        <v>0</v>
      </c>
      <c r="KN223" s="131">
        <f>Seniori!KN119</f>
        <v>0</v>
      </c>
      <c r="KO223" s="131" t="str">
        <f>Seniori!KO119</f>
        <v>x</v>
      </c>
      <c r="KP223" s="131">
        <f>Seniori!KP119</f>
        <v>0</v>
      </c>
      <c r="KQ223" s="131">
        <f>Seniori!KQ119</f>
        <v>0</v>
      </c>
      <c r="KR223" s="131">
        <f>Seniori!KR119</f>
        <v>0</v>
      </c>
      <c r="KS223" s="131">
        <f>Seniori!KS119</f>
        <v>0</v>
      </c>
      <c r="KT223" s="131">
        <f>Seniori!KT119</f>
        <v>0</v>
      </c>
      <c r="KU223" s="131">
        <f>Seniori!KU119</f>
        <v>0</v>
      </c>
      <c r="KV223" s="131" t="str">
        <f>Seniori!KV119</f>
        <v>x</v>
      </c>
      <c r="KW223" s="131">
        <f>Seniori!KW119</f>
        <v>0</v>
      </c>
      <c r="KX223" s="131">
        <f>Seniori!KX119</f>
        <v>0</v>
      </c>
      <c r="KY223" s="131">
        <f>Seniori!KY119</f>
        <v>0</v>
      </c>
      <c r="KZ223" s="131">
        <f>Seniori!KZ119</f>
        <v>0</v>
      </c>
      <c r="LA223" s="131">
        <f>Seniori!LA119</f>
        <v>0</v>
      </c>
      <c r="LB223" s="131">
        <f>Seniori!LB119</f>
        <v>0</v>
      </c>
      <c r="LC223" s="131">
        <f>Seniori!LC119</f>
        <v>0</v>
      </c>
      <c r="LD223" s="131">
        <f>Seniori!LD119</f>
        <v>0</v>
      </c>
      <c r="LE223" s="131">
        <f>Seniori!LE119</f>
        <v>0</v>
      </c>
      <c r="LF223" s="131">
        <f>Seniori!LF119</f>
        <v>0</v>
      </c>
      <c r="LG223" s="131">
        <f>Seniori!LG119</f>
        <v>0</v>
      </c>
      <c r="LH223" s="131">
        <f>Seniori!LH119</f>
        <v>0</v>
      </c>
      <c r="LI223" s="131">
        <f>Seniori!LI119</f>
        <v>0</v>
      </c>
      <c r="LJ223" s="131">
        <f>Seniori!LJ119</f>
        <v>0</v>
      </c>
      <c r="LK223" s="131">
        <f>Seniori!LK119</f>
        <v>0</v>
      </c>
      <c r="LL223" s="131">
        <f>Seniori!LL119</f>
        <v>0</v>
      </c>
      <c r="LM223" s="131">
        <f>Seniori!LM119</f>
        <v>0</v>
      </c>
      <c r="LN223" s="131">
        <f>Seniori!LN119</f>
        <v>0</v>
      </c>
      <c r="LO223" s="131">
        <f>Seniori!LO119</f>
        <v>0</v>
      </c>
      <c r="LP223" s="131">
        <f>Seniori!LP119</f>
        <v>0</v>
      </c>
      <c r="LQ223" s="131">
        <f>Seniori!LQ119</f>
        <v>0</v>
      </c>
      <c r="LR223" s="131">
        <f>Seniori!LR119</f>
        <v>0</v>
      </c>
      <c r="LS223" s="131">
        <f>Seniori!LS119</f>
        <v>0</v>
      </c>
      <c r="LT223" s="131">
        <f>Seniori!LT119</f>
        <v>0</v>
      </c>
      <c r="LU223" s="131">
        <f>Seniori!LU119</f>
        <v>0</v>
      </c>
      <c r="LV223" s="131">
        <f>Seniori!LV119</f>
        <v>0</v>
      </c>
      <c r="LW223" s="131">
        <f>Seniori!LW119</f>
        <v>0</v>
      </c>
      <c r="LX223" s="131">
        <f>Seniori!LX119</f>
        <v>0</v>
      </c>
      <c r="LY223" s="131">
        <f>Seniori!LY119</f>
        <v>0</v>
      </c>
      <c r="LZ223" s="131">
        <f>Seniori!LZ119</f>
        <v>0</v>
      </c>
      <c r="MA223" s="131">
        <f>Seniori!MA119</f>
        <v>0</v>
      </c>
      <c r="MB223" s="131">
        <f>Seniori!MB119</f>
        <v>0</v>
      </c>
      <c r="MC223" s="131">
        <f>Seniori!MC119</f>
        <v>0</v>
      </c>
      <c r="MD223" s="131">
        <f>Seniori!MD119</f>
        <v>0</v>
      </c>
      <c r="ME223" s="131">
        <f>Seniori!ME119</f>
        <v>0</v>
      </c>
    </row>
    <row r="224" spans="1:343" s="1" customFormat="1" ht="18" customHeight="1" x14ac:dyDescent="0.2">
      <c r="A224" s="12">
        <v>142</v>
      </c>
      <c r="B224" s="11" t="s">
        <v>559</v>
      </c>
      <c r="C224" s="1">
        <v>8731</v>
      </c>
      <c r="E224" s="4" t="s">
        <v>558</v>
      </c>
      <c r="F224" s="1">
        <v>8919</v>
      </c>
      <c r="G224" s="9" t="s">
        <v>220</v>
      </c>
      <c r="H224" s="4" t="s">
        <v>560</v>
      </c>
      <c r="I224" s="1">
        <f t="shared" si="14"/>
        <v>0</v>
      </c>
      <c r="J224" s="39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6" t="s">
        <v>241</v>
      </c>
      <c r="LB224" s="131"/>
      <c r="LC224" s="131"/>
      <c r="LD224" s="131"/>
      <c r="LE224" s="136" t="s">
        <v>241</v>
      </c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</row>
    <row r="225" spans="1:343" s="1" customFormat="1" ht="18" customHeight="1" x14ac:dyDescent="0.2">
      <c r="A225" s="12">
        <v>142</v>
      </c>
      <c r="B225" s="11" t="s">
        <v>563</v>
      </c>
      <c r="C225" s="1">
        <v>9004</v>
      </c>
      <c r="E225" s="4" t="s">
        <v>564</v>
      </c>
      <c r="F225" s="1">
        <v>8105</v>
      </c>
      <c r="G225" s="9" t="s">
        <v>220</v>
      </c>
      <c r="H225" s="4" t="s">
        <v>95</v>
      </c>
      <c r="I225" s="1">
        <f t="shared" si="14"/>
        <v>0</v>
      </c>
      <c r="J225" s="39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6"/>
      <c r="LB225" s="136" t="s">
        <v>241</v>
      </c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</row>
    <row r="226" spans="1:343" s="1" customFormat="1" ht="18" customHeight="1" x14ac:dyDescent="0.2">
      <c r="A226" s="12">
        <v>142</v>
      </c>
      <c r="B226" s="11" t="s">
        <v>566</v>
      </c>
      <c r="C226" s="1">
        <v>12111</v>
      </c>
      <c r="E226" s="4" t="s">
        <v>565</v>
      </c>
      <c r="F226" s="1">
        <v>9423</v>
      </c>
      <c r="G226" s="9" t="s">
        <v>225</v>
      </c>
      <c r="H226" s="4" t="s">
        <v>567</v>
      </c>
      <c r="I226" s="1">
        <f t="shared" si="14"/>
        <v>0</v>
      </c>
      <c r="J226" s="39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6"/>
      <c r="LB226" s="136" t="s">
        <v>241</v>
      </c>
      <c r="LC226" s="131"/>
      <c r="LD226" s="131"/>
      <c r="LE226" s="131"/>
      <c r="LF226" s="136" t="s">
        <v>241</v>
      </c>
      <c r="LG226" s="136"/>
      <c r="LH226" s="136"/>
      <c r="LI226" s="136"/>
      <c r="LJ226" s="136"/>
      <c r="LK226" s="136"/>
      <c r="LL226" s="136"/>
      <c r="LM226" s="136"/>
      <c r="LN226" s="136"/>
      <c r="LO226" s="136"/>
      <c r="LP226" s="136"/>
      <c r="LQ226" s="136"/>
      <c r="LR226" s="136"/>
      <c r="LS226" s="136"/>
      <c r="LT226" s="136"/>
      <c r="LU226" s="136"/>
      <c r="LV226" s="136"/>
      <c r="LW226" s="136"/>
      <c r="LX226" s="136"/>
      <c r="LY226" s="136"/>
      <c r="LZ226" s="136"/>
      <c r="MA226" s="136"/>
      <c r="MB226" s="136"/>
      <c r="MC226" s="136"/>
      <c r="MD226" s="136"/>
      <c r="ME226" s="136"/>
    </row>
    <row r="227" spans="1:343" s="1" customFormat="1" ht="18" customHeight="1" x14ac:dyDescent="0.2">
      <c r="A227" s="12">
        <v>142</v>
      </c>
      <c r="B227" s="11" t="s">
        <v>574</v>
      </c>
      <c r="C227" s="1">
        <v>10277</v>
      </c>
      <c r="E227" s="4" t="s">
        <v>192</v>
      </c>
      <c r="F227" s="1">
        <v>7987</v>
      </c>
      <c r="G227" s="9" t="s">
        <v>220</v>
      </c>
      <c r="H227" s="4" t="s">
        <v>92</v>
      </c>
      <c r="I227" s="1">
        <f t="shared" si="14"/>
        <v>0</v>
      </c>
      <c r="J227" s="39">
        <f>Tabuľka3[[#This Row],[Stĺpec9]]</f>
        <v>0</v>
      </c>
      <c r="K227" s="131">
        <f>Juniori!K21</f>
        <v>0</v>
      </c>
      <c r="L227" s="131">
        <f>Juniori!L21</f>
        <v>0</v>
      </c>
      <c r="M227" s="131">
        <f>Juniori!M21</f>
        <v>0</v>
      </c>
      <c r="N227" s="131">
        <f>Juniori!N21</f>
        <v>0</v>
      </c>
      <c r="O227" s="131">
        <f>Juniori!O21</f>
        <v>0</v>
      </c>
      <c r="P227" s="131">
        <f>Juniori!P21</f>
        <v>0</v>
      </c>
      <c r="Q227" s="131">
        <f>Juniori!Q21</f>
        <v>0</v>
      </c>
      <c r="R227" s="131">
        <f>Juniori!R21</f>
        <v>0</v>
      </c>
      <c r="S227" s="131">
        <f>Juniori!S21</f>
        <v>0</v>
      </c>
      <c r="T227" s="131">
        <f>Juniori!T21</f>
        <v>0</v>
      </c>
      <c r="U227" s="131">
        <f>Juniori!U21</f>
        <v>0</v>
      </c>
      <c r="V227" s="131">
        <f>Juniori!V21</f>
        <v>0</v>
      </c>
      <c r="W227" s="131">
        <f>Juniori!W21</f>
        <v>0</v>
      </c>
      <c r="X227" s="131">
        <f>Juniori!X21</f>
        <v>0</v>
      </c>
      <c r="Y227" s="131">
        <f>Juniori!Y21</f>
        <v>0</v>
      </c>
      <c r="Z227" s="131">
        <f>Juniori!Z21</f>
        <v>0</v>
      </c>
      <c r="AA227" s="131">
        <f>Juniori!AA21</f>
        <v>0</v>
      </c>
      <c r="AB227" s="131">
        <f>Juniori!AB21</f>
        <v>0</v>
      </c>
      <c r="AC227" s="131">
        <f>Juniori!AC21</f>
        <v>0</v>
      </c>
      <c r="AD227" s="131">
        <f>Juniori!AD21</f>
        <v>0</v>
      </c>
      <c r="AE227" s="131">
        <f>Juniori!AE21</f>
        <v>0</v>
      </c>
      <c r="AF227" s="131">
        <f>Juniori!AF21</f>
        <v>0</v>
      </c>
      <c r="AG227" s="131">
        <f>Juniori!AG21</f>
        <v>0</v>
      </c>
      <c r="AH227" s="131">
        <f>Juniori!AH21</f>
        <v>0</v>
      </c>
      <c r="AI227" s="131">
        <f>Juniori!AI21</f>
        <v>0</v>
      </c>
      <c r="AJ227" s="131">
        <f>Juniori!AJ21</f>
        <v>0</v>
      </c>
      <c r="AK227" s="131">
        <f>Juniori!AK21</f>
        <v>0</v>
      </c>
      <c r="AL227" s="131">
        <f>Juniori!AL21</f>
        <v>0</v>
      </c>
      <c r="AM227" s="131">
        <f>Juniori!AM21</f>
        <v>0</v>
      </c>
      <c r="AN227" s="131">
        <f>Juniori!AN21</f>
        <v>0</v>
      </c>
      <c r="AO227" s="131">
        <f>Juniori!AO21</f>
        <v>0</v>
      </c>
      <c r="AP227" s="131">
        <f>Juniori!AP21</f>
        <v>0</v>
      </c>
      <c r="AQ227" s="131">
        <f>Juniori!AQ21</f>
        <v>0</v>
      </c>
      <c r="AR227" s="131">
        <f>Juniori!AR21</f>
        <v>0</v>
      </c>
      <c r="AS227" s="131">
        <f>Juniori!AS21</f>
        <v>0</v>
      </c>
      <c r="AT227" s="131">
        <f>Juniori!AT21</f>
        <v>0</v>
      </c>
      <c r="AU227" s="131">
        <f>Juniori!AU21</f>
        <v>0</v>
      </c>
      <c r="AV227" s="131">
        <f>Juniori!AV21</f>
        <v>0</v>
      </c>
      <c r="AW227" s="131">
        <f>Juniori!AW21</f>
        <v>0</v>
      </c>
      <c r="AX227" s="131">
        <f>Juniori!AX21</f>
        <v>0</v>
      </c>
      <c r="AY227" s="131">
        <f>Juniori!AY21</f>
        <v>0</v>
      </c>
      <c r="AZ227" s="131">
        <f>Juniori!AZ21</f>
        <v>0</v>
      </c>
      <c r="BA227" s="131">
        <f>Juniori!BA21</f>
        <v>0</v>
      </c>
      <c r="BB227" s="131">
        <f>Juniori!BB21</f>
        <v>0</v>
      </c>
      <c r="BC227" s="131">
        <f>Juniori!BC21</f>
        <v>0</v>
      </c>
      <c r="BD227" s="131">
        <f>Juniori!BD21</f>
        <v>0</v>
      </c>
      <c r="BE227" s="131">
        <f>Juniori!BE21</f>
        <v>0</v>
      </c>
      <c r="BF227" s="131">
        <f>Juniori!BF21</f>
        <v>0</v>
      </c>
      <c r="BG227" s="131">
        <f>Juniori!BG21</f>
        <v>0</v>
      </c>
      <c r="BH227" s="131">
        <f>Juniori!BH21</f>
        <v>0</v>
      </c>
      <c r="BI227" s="131">
        <f>Juniori!BI21</f>
        <v>0</v>
      </c>
      <c r="BJ227" s="131">
        <f>Juniori!BJ21</f>
        <v>0</v>
      </c>
      <c r="BK227" s="131">
        <f>Juniori!BK21</f>
        <v>0</v>
      </c>
      <c r="BL227" s="131">
        <f>Juniori!BL21</f>
        <v>0</v>
      </c>
      <c r="BM227" s="131">
        <f>Juniori!BM21</f>
        <v>0</v>
      </c>
      <c r="BN227" s="131">
        <f>Juniori!BN21</f>
        <v>0</v>
      </c>
      <c r="BO227" s="131">
        <f>Juniori!BO21</f>
        <v>0</v>
      </c>
      <c r="BP227" s="131">
        <f>Juniori!BP21</f>
        <v>0</v>
      </c>
      <c r="BQ227" s="131">
        <f>Juniori!BQ21</f>
        <v>0</v>
      </c>
      <c r="BR227" s="131">
        <f>Juniori!BR21</f>
        <v>0</v>
      </c>
      <c r="BS227" s="131">
        <f>Juniori!BS21</f>
        <v>0</v>
      </c>
      <c r="BT227" s="131">
        <f>Juniori!BT21</f>
        <v>0</v>
      </c>
      <c r="BU227" s="131">
        <f>Juniori!BU21</f>
        <v>0</v>
      </c>
      <c r="BV227" s="131">
        <f>Juniori!BV21</f>
        <v>0</v>
      </c>
      <c r="BW227" s="131">
        <f>Juniori!BW21</f>
        <v>0</v>
      </c>
      <c r="BX227" s="131">
        <f>Juniori!BX21</f>
        <v>0</v>
      </c>
      <c r="BY227" s="131">
        <f>Juniori!BY21</f>
        <v>0</v>
      </c>
      <c r="BZ227" s="131">
        <f>Juniori!BZ21</f>
        <v>0</v>
      </c>
      <c r="CA227" s="131">
        <f>Juniori!CA21</f>
        <v>0</v>
      </c>
      <c r="CB227" s="131">
        <f>Juniori!CB21</f>
        <v>0</v>
      </c>
      <c r="CC227" s="131">
        <f>Juniori!CC21</f>
        <v>0</v>
      </c>
      <c r="CD227" s="131">
        <f>Juniori!CD21</f>
        <v>0</v>
      </c>
      <c r="CE227" s="131">
        <f>Juniori!CE21</f>
        <v>0</v>
      </c>
      <c r="CF227" s="131">
        <f>Juniori!CF21</f>
        <v>0</v>
      </c>
      <c r="CG227" s="131">
        <f>Juniori!CG21</f>
        <v>0</v>
      </c>
      <c r="CH227" s="131">
        <f>Juniori!CH21</f>
        <v>0</v>
      </c>
      <c r="CI227" s="131">
        <f>Juniori!CI21</f>
        <v>0</v>
      </c>
      <c r="CJ227" s="131">
        <f>Juniori!CJ21</f>
        <v>0</v>
      </c>
      <c r="CK227" s="131">
        <f>Juniori!CK21</f>
        <v>0</v>
      </c>
      <c r="CL227" s="131">
        <f>Juniori!CL21</f>
        <v>0</v>
      </c>
      <c r="CM227" s="131">
        <f>Juniori!CM21</f>
        <v>0</v>
      </c>
      <c r="CN227" s="131">
        <f>Juniori!CN21</f>
        <v>0</v>
      </c>
      <c r="CO227" s="131">
        <f>Juniori!CO21</f>
        <v>0</v>
      </c>
      <c r="CP227" s="131">
        <f>Juniori!CP21</f>
        <v>0</v>
      </c>
      <c r="CQ227" s="131">
        <f>Juniori!CQ21</f>
        <v>0</v>
      </c>
      <c r="CR227" s="131">
        <f>Juniori!CR21</f>
        <v>0</v>
      </c>
      <c r="CS227" s="131">
        <f>Juniori!CS21</f>
        <v>0</v>
      </c>
      <c r="CT227" s="131">
        <f>Juniori!CT21</f>
        <v>0</v>
      </c>
      <c r="CU227" s="131">
        <f>Juniori!CU21</f>
        <v>0</v>
      </c>
      <c r="CV227" s="131">
        <f>Juniori!CV21</f>
        <v>0</v>
      </c>
      <c r="CW227" s="131">
        <f>Juniori!CW21</f>
        <v>0</v>
      </c>
      <c r="CX227" s="131">
        <f>Juniori!CX21</f>
        <v>0</v>
      </c>
      <c r="CY227" s="131">
        <f>Juniori!CY21</f>
        <v>0</v>
      </c>
      <c r="CZ227" s="131">
        <f>Juniori!CZ21</f>
        <v>0</v>
      </c>
      <c r="DA227" s="131">
        <f>Juniori!DA21</f>
        <v>0</v>
      </c>
      <c r="DB227" s="131">
        <f>Juniori!DB21</f>
        <v>0</v>
      </c>
      <c r="DC227" s="131">
        <f>Juniori!DC21</f>
        <v>0</v>
      </c>
      <c r="DD227" s="131">
        <f>Juniori!DD21</f>
        <v>0</v>
      </c>
      <c r="DE227" s="131">
        <f>Juniori!DE21</f>
        <v>0</v>
      </c>
      <c r="DF227" s="131">
        <f>Juniori!DF21</f>
        <v>0</v>
      </c>
      <c r="DG227" s="131">
        <f>Juniori!DG21</f>
        <v>0</v>
      </c>
      <c r="DH227" s="131">
        <f>Juniori!DH21</f>
        <v>0</v>
      </c>
      <c r="DI227" s="131">
        <f>Juniori!DI21</f>
        <v>0</v>
      </c>
      <c r="DJ227" s="131">
        <f>Juniori!DJ21</f>
        <v>0</v>
      </c>
      <c r="DK227" s="131">
        <f>Juniori!DK21</f>
        <v>0</v>
      </c>
      <c r="DL227" s="131">
        <f>Juniori!DL21</f>
        <v>0</v>
      </c>
      <c r="DM227" s="131">
        <f>Juniori!DM21</f>
        <v>0</v>
      </c>
      <c r="DN227" s="131">
        <f>Juniori!DN21</f>
        <v>0</v>
      </c>
      <c r="DO227" s="131">
        <f>Juniori!DO21</f>
        <v>0</v>
      </c>
      <c r="DP227" s="131">
        <f>Juniori!DP21</f>
        <v>0</v>
      </c>
      <c r="DQ227" s="131">
        <f>Juniori!DQ21</f>
        <v>0</v>
      </c>
      <c r="DR227" s="131">
        <f>Juniori!DR21</f>
        <v>0</v>
      </c>
      <c r="DS227" s="131">
        <f>Juniori!DS21</f>
        <v>0</v>
      </c>
      <c r="DT227" s="131">
        <f>Juniori!DT21</f>
        <v>0</v>
      </c>
      <c r="DU227" s="131">
        <f>Juniori!DU21</f>
        <v>0</v>
      </c>
      <c r="DV227" s="131">
        <f>Juniori!DV21</f>
        <v>0</v>
      </c>
      <c r="DW227" s="131">
        <f>Juniori!DW21</f>
        <v>0</v>
      </c>
      <c r="DX227" s="131">
        <f>Juniori!DX21</f>
        <v>0</v>
      </c>
      <c r="DY227" s="131">
        <f>Juniori!DY21</f>
        <v>0</v>
      </c>
      <c r="DZ227" s="131">
        <f>Juniori!DZ21</f>
        <v>0</v>
      </c>
      <c r="EA227" s="131">
        <f>Juniori!EA21</f>
        <v>0</v>
      </c>
      <c r="EB227" s="131">
        <f>Juniori!EB21</f>
        <v>0</v>
      </c>
      <c r="EC227" s="131">
        <f>Juniori!EC21</f>
        <v>0</v>
      </c>
      <c r="ED227" s="131">
        <f>Juniori!ED21</f>
        <v>0</v>
      </c>
      <c r="EE227" s="131">
        <f>Juniori!EE21</f>
        <v>0</v>
      </c>
      <c r="EF227" s="131">
        <f>Juniori!EF21</f>
        <v>0</v>
      </c>
      <c r="EG227" s="131">
        <f>Juniori!EG21</f>
        <v>0</v>
      </c>
      <c r="EH227" s="131">
        <f>Juniori!EH21</f>
        <v>0</v>
      </c>
      <c r="EI227" s="131">
        <f>Juniori!EI21</f>
        <v>0</v>
      </c>
      <c r="EJ227" s="131">
        <f>Juniori!EJ21</f>
        <v>0</v>
      </c>
      <c r="EK227" s="131">
        <f>Juniori!EK21</f>
        <v>0</v>
      </c>
      <c r="EL227" s="131">
        <f>Juniori!EL21</f>
        <v>0</v>
      </c>
      <c r="EM227" s="131">
        <f>Juniori!EM21</f>
        <v>0</v>
      </c>
      <c r="EN227" s="131">
        <f>Juniori!EN21</f>
        <v>0</v>
      </c>
      <c r="EO227" s="131">
        <f>Juniori!EO21</f>
        <v>0</v>
      </c>
      <c r="EP227" s="131">
        <f>Juniori!EP21</f>
        <v>0</v>
      </c>
      <c r="EQ227" s="131">
        <f>Juniori!EQ21</f>
        <v>0</v>
      </c>
      <c r="ER227" s="131">
        <f>Juniori!ER21</f>
        <v>0</v>
      </c>
      <c r="ES227" s="131">
        <f>Juniori!ES21</f>
        <v>0</v>
      </c>
      <c r="ET227" s="131">
        <f>Juniori!ET21</f>
        <v>0</v>
      </c>
      <c r="EU227" s="131">
        <f>Juniori!EU21</f>
        <v>0</v>
      </c>
      <c r="EV227" s="131">
        <f>Juniori!EV21</f>
        <v>0</v>
      </c>
      <c r="EW227" s="131">
        <f>Juniori!EW21</f>
        <v>0</v>
      </c>
      <c r="EX227" s="131">
        <f>Juniori!EX21</f>
        <v>0</v>
      </c>
      <c r="EY227" s="131">
        <f>Juniori!EY21</f>
        <v>0</v>
      </c>
      <c r="EZ227" s="131">
        <f>Juniori!EZ21</f>
        <v>0</v>
      </c>
      <c r="FA227" s="131">
        <f>Juniori!FA21</f>
        <v>0</v>
      </c>
      <c r="FB227" s="131">
        <f>Juniori!FB21</f>
        <v>0</v>
      </c>
      <c r="FC227" s="131">
        <f>Juniori!FC21</f>
        <v>0</v>
      </c>
      <c r="FD227" s="131">
        <f>Juniori!FD21</f>
        <v>0</v>
      </c>
      <c r="FE227" s="131">
        <f>Juniori!FE21</f>
        <v>0</v>
      </c>
      <c r="FF227" s="131">
        <f>Juniori!FF21</f>
        <v>0</v>
      </c>
      <c r="FG227" s="131">
        <f>Juniori!FG21</f>
        <v>0</v>
      </c>
      <c r="FH227" s="131">
        <f>Juniori!FH21</f>
        <v>0</v>
      </c>
      <c r="FI227" s="131">
        <f>Juniori!FI21</f>
        <v>0</v>
      </c>
      <c r="FJ227" s="131">
        <f>Juniori!FJ21</f>
        <v>0</v>
      </c>
      <c r="FK227" s="131">
        <f>Juniori!FK21</f>
        <v>0</v>
      </c>
      <c r="FL227" s="131">
        <f>Juniori!FL21</f>
        <v>0</v>
      </c>
      <c r="FM227" s="131">
        <f>Juniori!FM21</f>
        <v>0</v>
      </c>
      <c r="FN227" s="131">
        <f>Juniori!FN21</f>
        <v>0</v>
      </c>
      <c r="FO227" s="131">
        <f>Juniori!FO21</f>
        <v>0</v>
      </c>
      <c r="FP227" s="131">
        <f>Juniori!FP21</f>
        <v>0</v>
      </c>
      <c r="FQ227" s="131">
        <f>Juniori!FQ21</f>
        <v>0</v>
      </c>
      <c r="FR227" s="131">
        <f>Juniori!FR21</f>
        <v>0</v>
      </c>
      <c r="FS227" s="131">
        <f>Juniori!FS21</f>
        <v>0</v>
      </c>
      <c r="FT227" s="131">
        <f>Juniori!FT21</f>
        <v>0</v>
      </c>
      <c r="FU227" s="131">
        <f>Juniori!FU21</f>
        <v>0</v>
      </c>
      <c r="FV227" s="131">
        <f>Juniori!FV21</f>
        <v>0</v>
      </c>
      <c r="FW227" s="131">
        <f>Juniori!FW21</f>
        <v>0</v>
      </c>
      <c r="FX227" s="131">
        <f>Juniori!FX21</f>
        <v>0</v>
      </c>
      <c r="FY227" s="131">
        <f>Juniori!FY21</f>
        <v>0</v>
      </c>
      <c r="FZ227" s="131">
        <f>Juniori!FZ21</f>
        <v>0</v>
      </c>
      <c r="GA227" s="131">
        <f>Juniori!GA21</f>
        <v>0</v>
      </c>
      <c r="GB227" s="131">
        <f>Juniori!GB21</f>
        <v>0</v>
      </c>
      <c r="GC227" s="131">
        <f>Juniori!GC21</f>
        <v>0</v>
      </c>
      <c r="GD227" s="131">
        <f>Juniori!GD21</f>
        <v>0</v>
      </c>
      <c r="GE227" s="131">
        <f>Juniori!GE21</f>
        <v>0</v>
      </c>
      <c r="GF227" s="131">
        <f>Juniori!GF21</f>
        <v>0</v>
      </c>
      <c r="GG227" s="131">
        <f>Juniori!GG21</f>
        <v>0</v>
      </c>
      <c r="GH227" s="131">
        <f>Juniori!GH21</f>
        <v>0</v>
      </c>
      <c r="GI227" s="131">
        <f>Juniori!GI21</f>
        <v>0</v>
      </c>
      <c r="GJ227" s="131">
        <f>Juniori!GJ21</f>
        <v>0</v>
      </c>
      <c r="GK227" s="131">
        <f>Juniori!GK21</f>
        <v>0</v>
      </c>
      <c r="GL227" s="131">
        <f>Juniori!GL21</f>
        <v>0</v>
      </c>
      <c r="GM227" s="131">
        <f>Juniori!GM21</f>
        <v>0</v>
      </c>
      <c r="GN227" s="131">
        <f>Juniori!GN21</f>
        <v>0</v>
      </c>
      <c r="GO227" s="131">
        <f>Juniori!GO21</f>
        <v>0</v>
      </c>
      <c r="GP227" s="131">
        <f>Juniori!GP21</f>
        <v>0</v>
      </c>
      <c r="GQ227" s="131">
        <f>Juniori!GQ21</f>
        <v>0</v>
      </c>
      <c r="GR227" s="131">
        <f>Juniori!GR21</f>
        <v>0</v>
      </c>
      <c r="GS227" s="131">
        <f>Juniori!GS21</f>
        <v>0</v>
      </c>
      <c r="GT227" s="131">
        <f>Juniori!GT21</f>
        <v>0</v>
      </c>
      <c r="GU227" s="131">
        <f>Juniori!GU21</f>
        <v>0</v>
      </c>
      <c r="GV227" s="131">
        <f>Juniori!GV21</f>
        <v>0</v>
      </c>
      <c r="GW227" s="131">
        <f>Juniori!GW21</f>
        <v>0</v>
      </c>
      <c r="GX227" s="131">
        <f>Juniori!GX21</f>
        <v>0</v>
      </c>
      <c r="GY227" s="131">
        <f>Juniori!GY21</f>
        <v>0</v>
      </c>
      <c r="GZ227" s="131">
        <f>Juniori!GZ21</f>
        <v>0</v>
      </c>
      <c r="HA227" s="131">
        <f>Juniori!HA21</f>
        <v>0</v>
      </c>
      <c r="HB227" s="131">
        <f>Juniori!HB21</f>
        <v>0</v>
      </c>
      <c r="HC227" s="131">
        <f>Juniori!HC21</f>
        <v>0</v>
      </c>
      <c r="HD227" s="131">
        <f>Juniori!HD21</f>
        <v>0</v>
      </c>
      <c r="HE227" s="131">
        <f>Juniori!HE21</f>
        <v>0</v>
      </c>
      <c r="HF227" s="131">
        <f>Juniori!HF21</f>
        <v>0</v>
      </c>
      <c r="HG227" s="131">
        <f>Juniori!HG21</f>
        <v>0</v>
      </c>
      <c r="HH227" s="131">
        <f>Juniori!HH21</f>
        <v>0</v>
      </c>
      <c r="HI227" s="131">
        <f>Juniori!HI21</f>
        <v>0</v>
      </c>
      <c r="HJ227" s="131">
        <f>Juniori!HJ21</f>
        <v>0</v>
      </c>
      <c r="HK227" s="131">
        <f>Juniori!HK21</f>
        <v>0</v>
      </c>
      <c r="HL227" s="131">
        <f>Juniori!HL21</f>
        <v>0</v>
      </c>
      <c r="HM227" s="131">
        <f>Juniori!HM21</f>
        <v>0</v>
      </c>
      <c r="HN227" s="131">
        <f>Juniori!HN21</f>
        <v>0</v>
      </c>
      <c r="HO227" s="131">
        <f>Juniori!HO21</f>
        <v>0</v>
      </c>
      <c r="HP227" s="131">
        <f>Juniori!HP21</f>
        <v>0</v>
      </c>
      <c r="HQ227" s="131">
        <f>Juniori!HQ21</f>
        <v>0</v>
      </c>
      <c r="HR227" s="131">
        <f>Juniori!HR21</f>
        <v>0</v>
      </c>
      <c r="HS227" s="131">
        <f>Juniori!HS21</f>
        <v>0</v>
      </c>
      <c r="HT227" s="131">
        <f>Juniori!HT21</f>
        <v>0</v>
      </c>
      <c r="HU227" s="131">
        <f>Juniori!HU21</f>
        <v>0</v>
      </c>
      <c r="HV227" s="131">
        <f>Juniori!HV21</f>
        <v>0</v>
      </c>
      <c r="HW227" s="131">
        <f>Juniori!HW21</f>
        <v>0</v>
      </c>
      <c r="HX227" s="131">
        <f>Juniori!HX21</f>
        <v>0</v>
      </c>
      <c r="HY227" s="131">
        <f>Juniori!HY21</f>
        <v>0</v>
      </c>
      <c r="HZ227" s="131">
        <f>Juniori!HZ21</f>
        <v>0</v>
      </c>
      <c r="IA227" s="131">
        <f>Juniori!IA21</f>
        <v>0</v>
      </c>
      <c r="IB227" s="131">
        <f>Juniori!IB21</f>
        <v>0</v>
      </c>
      <c r="IC227" s="131">
        <f>Juniori!IC21</f>
        <v>0</v>
      </c>
      <c r="ID227" s="131">
        <f>Juniori!ID21</f>
        <v>0</v>
      </c>
      <c r="IE227" s="131">
        <f>Juniori!IE21</f>
        <v>0</v>
      </c>
      <c r="IF227" s="131">
        <f>Juniori!IF21</f>
        <v>0</v>
      </c>
      <c r="IG227" s="131">
        <f>Juniori!IG21</f>
        <v>0</v>
      </c>
      <c r="IH227" s="131">
        <f>Juniori!IH21</f>
        <v>0</v>
      </c>
      <c r="II227" s="131">
        <f>Juniori!II21</f>
        <v>0</v>
      </c>
      <c r="IJ227" s="131">
        <f>Juniori!IJ21</f>
        <v>0</v>
      </c>
      <c r="IK227" s="131">
        <f>Juniori!IK21</f>
        <v>0</v>
      </c>
      <c r="IL227" s="131">
        <f>Juniori!IL21</f>
        <v>0</v>
      </c>
      <c r="IM227" s="131">
        <f>Juniori!IM21</f>
        <v>0</v>
      </c>
      <c r="IN227" s="131">
        <f>Juniori!IN21</f>
        <v>0</v>
      </c>
      <c r="IO227" s="131">
        <f>Juniori!IO21</f>
        <v>0</v>
      </c>
      <c r="IP227" s="131">
        <f>Juniori!IP21</f>
        <v>0</v>
      </c>
      <c r="IQ227" s="131">
        <f>Juniori!IQ21</f>
        <v>0</v>
      </c>
      <c r="IR227" s="131">
        <f>Juniori!IR21</f>
        <v>0</v>
      </c>
      <c r="IS227" s="131">
        <f>Juniori!IS21</f>
        <v>0</v>
      </c>
      <c r="IT227" s="131">
        <f>Juniori!IT21</f>
        <v>0</v>
      </c>
      <c r="IU227" s="131">
        <f>Juniori!IU21</f>
        <v>0</v>
      </c>
      <c r="IV227" s="131">
        <f>Juniori!IV21</f>
        <v>0</v>
      </c>
      <c r="IW227" s="131">
        <f>Juniori!IW21</f>
        <v>0</v>
      </c>
      <c r="IX227" s="131">
        <f>Juniori!IX21</f>
        <v>0</v>
      </c>
      <c r="IY227" s="131">
        <f>Juniori!IY21</f>
        <v>0</v>
      </c>
      <c r="IZ227" s="131">
        <f>Juniori!IZ21</f>
        <v>0</v>
      </c>
      <c r="JA227" s="131">
        <f>Juniori!JA21</f>
        <v>0</v>
      </c>
      <c r="JB227" s="131">
        <f>Juniori!JB21</f>
        <v>0</v>
      </c>
      <c r="JC227" s="131">
        <f>Juniori!JC21</f>
        <v>0</v>
      </c>
      <c r="JD227" s="131">
        <f>Juniori!JD21</f>
        <v>0</v>
      </c>
      <c r="JE227" s="131">
        <f>Juniori!JE21</f>
        <v>0</v>
      </c>
      <c r="JF227" s="131">
        <f>Juniori!JF21</f>
        <v>0</v>
      </c>
      <c r="JG227" s="131">
        <f>Juniori!JG21</f>
        <v>0</v>
      </c>
      <c r="JH227" s="131">
        <f>Juniori!JH21</f>
        <v>0</v>
      </c>
      <c r="JI227" s="131">
        <f>Juniori!JI21</f>
        <v>0</v>
      </c>
      <c r="JJ227" s="131">
        <f>Juniori!JJ21</f>
        <v>0</v>
      </c>
      <c r="JK227" s="131">
        <f>Juniori!JK21</f>
        <v>0</v>
      </c>
      <c r="JL227" s="131">
        <f>Juniori!JL21</f>
        <v>0</v>
      </c>
      <c r="JM227" s="131">
        <f>Juniori!JM21</f>
        <v>0</v>
      </c>
      <c r="JN227" s="131">
        <f>Juniori!JN21</f>
        <v>0</v>
      </c>
      <c r="JO227" s="131">
        <f>Juniori!JO21</f>
        <v>0</v>
      </c>
      <c r="JP227" s="131">
        <f>Juniori!JP21</f>
        <v>0</v>
      </c>
      <c r="JQ227" s="131">
        <f>Juniori!JQ21</f>
        <v>0</v>
      </c>
      <c r="JR227" s="131">
        <f>Juniori!JR21</f>
        <v>0</v>
      </c>
      <c r="JS227" s="131">
        <f>Juniori!JS21</f>
        <v>0</v>
      </c>
      <c r="JT227" s="131">
        <f>Juniori!JT21</f>
        <v>0</v>
      </c>
      <c r="JU227" s="131">
        <f>Juniori!JU21</f>
        <v>0</v>
      </c>
      <c r="JV227" s="131">
        <f>Juniori!JV21</f>
        <v>0</v>
      </c>
      <c r="JW227" s="131">
        <f>Juniori!JW21</f>
        <v>0</v>
      </c>
      <c r="JX227" s="131">
        <f>Juniori!JX21</f>
        <v>0</v>
      </c>
      <c r="JY227" s="131">
        <f>Juniori!JY21</f>
        <v>0</v>
      </c>
      <c r="JZ227" s="131">
        <f>Juniori!JZ21</f>
        <v>0</v>
      </c>
      <c r="KA227" s="131">
        <f>Juniori!KA21</f>
        <v>0</v>
      </c>
      <c r="KB227" s="131">
        <f>Juniori!KB21</f>
        <v>0</v>
      </c>
      <c r="KC227" s="131">
        <f>Juniori!KC21</f>
        <v>0</v>
      </c>
      <c r="KD227" s="131">
        <f>Juniori!KD21</f>
        <v>0</v>
      </c>
      <c r="KE227" s="131">
        <f>Juniori!KE21</f>
        <v>0</v>
      </c>
      <c r="KF227" s="131">
        <f>Juniori!KF21</f>
        <v>0</v>
      </c>
      <c r="KG227" s="131">
        <f>Juniori!KG21</f>
        <v>0</v>
      </c>
      <c r="KH227" s="131">
        <f>Juniori!KH21</f>
        <v>0</v>
      </c>
      <c r="KI227" s="131">
        <f>Juniori!KI21</f>
        <v>0</v>
      </c>
      <c r="KJ227" s="131">
        <f>Juniori!KJ21</f>
        <v>0</v>
      </c>
      <c r="KK227" s="131">
        <f>Juniori!KK21</f>
        <v>0</v>
      </c>
      <c r="KL227" s="131">
        <f>Juniori!KL21</f>
        <v>0</v>
      </c>
      <c r="KM227" s="131">
        <f>Juniori!KM21</f>
        <v>0</v>
      </c>
      <c r="KN227" s="131">
        <f>Juniori!KN21</f>
        <v>0</v>
      </c>
      <c r="KO227" s="131">
        <f>Juniori!KO21</f>
        <v>0</v>
      </c>
      <c r="KP227" s="131">
        <f>Juniori!KP21</f>
        <v>0</v>
      </c>
      <c r="KQ227" s="131">
        <f>Juniori!KQ21</f>
        <v>0</v>
      </c>
      <c r="KR227" s="131">
        <f>Juniori!KR21</f>
        <v>0</v>
      </c>
      <c r="KS227" s="131">
        <f>Juniori!KS21</f>
        <v>0</v>
      </c>
      <c r="KT227" s="131">
        <f>Juniori!KT21</f>
        <v>0</v>
      </c>
      <c r="KU227" s="131">
        <f>Juniori!KU21</f>
        <v>0</v>
      </c>
      <c r="KV227" s="131">
        <f>Juniori!KV21</f>
        <v>0</v>
      </c>
      <c r="KW227" s="131">
        <f>Juniori!KW21</f>
        <v>0</v>
      </c>
      <c r="KX227" s="131">
        <f>Juniori!KX21</f>
        <v>0</v>
      </c>
      <c r="KY227" s="131">
        <f>Juniori!KY21</f>
        <v>0</v>
      </c>
      <c r="KZ227" s="131">
        <f>Juniori!KZ21</f>
        <v>0</v>
      </c>
      <c r="LA227" s="131">
        <f>Juniori!LA21</f>
        <v>0</v>
      </c>
      <c r="LB227" s="131">
        <f>Juniori!LB21</f>
        <v>0</v>
      </c>
      <c r="LC227" s="131" t="str">
        <f>Juniori!LC21</f>
        <v>x</v>
      </c>
      <c r="LD227" s="131">
        <f>Juniori!LD21</f>
        <v>0</v>
      </c>
      <c r="LE227" s="131">
        <f>Juniori!LE21</f>
        <v>0</v>
      </c>
      <c r="LF227" s="131">
        <f>Juniori!LF21</f>
        <v>0</v>
      </c>
      <c r="LG227" s="131" t="str">
        <f>Juniori!LG21</f>
        <v>x</v>
      </c>
      <c r="LH227" s="131">
        <f>Juniori!LH21</f>
        <v>0</v>
      </c>
      <c r="LI227" s="131">
        <f>Juniori!LI21</f>
        <v>0</v>
      </c>
      <c r="LJ227" s="131">
        <f>Juniori!LJ21</f>
        <v>0</v>
      </c>
      <c r="LK227" s="131">
        <f>Juniori!LK21</f>
        <v>0</v>
      </c>
      <c r="LL227" s="131">
        <f>Juniori!LL21</f>
        <v>0</v>
      </c>
      <c r="LM227" s="131">
        <f>Juniori!LM21</f>
        <v>0</v>
      </c>
      <c r="LN227" s="131">
        <f>Juniori!LN21</f>
        <v>0</v>
      </c>
      <c r="LO227" s="131">
        <f>Juniori!LO21</f>
        <v>0</v>
      </c>
      <c r="LP227" s="131">
        <f>Juniori!LP21</f>
        <v>0</v>
      </c>
      <c r="LQ227" s="131">
        <f>Juniori!LQ21</f>
        <v>0</v>
      </c>
      <c r="LR227" s="131">
        <f>Juniori!LR21</f>
        <v>0</v>
      </c>
      <c r="LS227" s="131">
        <f>Juniori!LS21</f>
        <v>0</v>
      </c>
      <c r="LT227" s="131">
        <f>Juniori!LT21</f>
        <v>0</v>
      </c>
      <c r="LU227" s="131">
        <f>Juniori!LU21</f>
        <v>0</v>
      </c>
      <c r="LV227" s="131">
        <f>Juniori!LV21</f>
        <v>0</v>
      </c>
      <c r="LW227" s="131">
        <f>Juniori!LW21</f>
        <v>0</v>
      </c>
      <c r="LX227" s="131">
        <f>Juniori!LX21</f>
        <v>0</v>
      </c>
      <c r="LY227" s="131">
        <f>Juniori!LY21</f>
        <v>0</v>
      </c>
      <c r="LZ227" s="131">
        <f>Juniori!LZ21</f>
        <v>0</v>
      </c>
      <c r="MA227" s="131">
        <f>Juniori!MA21</f>
        <v>0</v>
      </c>
      <c r="MB227" s="131">
        <f>Juniori!MB21</f>
        <v>0</v>
      </c>
      <c r="MC227" s="131">
        <f>Juniori!MC21</f>
        <v>0</v>
      </c>
      <c r="MD227" s="131">
        <f>Juniori!MD21</f>
        <v>0</v>
      </c>
      <c r="ME227" s="131">
        <f>Juniori!ME21</f>
        <v>0</v>
      </c>
    </row>
    <row r="228" spans="1:343" s="1" customFormat="1" ht="18" customHeight="1" x14ac:dyDescent="0.2">
      <c r="A228" s="12">
        <v>142</v>
      </c>
      <c r="B228" s="11" t="s">
        <v>581</v>
      </c>
      <c r="C228" s="1">
        <v>8991</v>
      </c>
      <c r="E228" s="4" t="s">
        <v>213</v>
      </c>
      <c r="F228" s="1">
        <v>8872</v>
      </c>
      <c r="G228" s="9" t="s">
        <v>225</v>
      </c>
      <c r="H228" s="4" t="s">
        <v>34</v>
      </c>
      <c r="I228" s="1">
        <f t="shared" si="14"/>
        <v>0</v>
      </c>
      <c r="J228" s="39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 t="s">
        <v>241</v>
      </c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</row>
    <row r="229" spans="1:343" s="1" customFormat="1" ht="18" customHeight="1" x14ac:dyDescent="0.2">
      <c r="A229" s="12">
        <v>142</v>
      </c>
      <c r="B229" s="11" t="s">
        <v>587</v>
      </c>
      <c r="C229" s="1">
        <v>12088</v>
      </c>
      <c r="E229" s="4" t="s">
        <v>586</v>
      </c>
      <c r="F229" s="1">
        <v>9422</v>
      </c>
      <c r="G229" s="9" t="s">
        <v>225</v>
      </c>
      <c r="H229" s="4" t="s">
        <v>34</v>
      </c>
      <c r="I229" s="1">
        <f t="shared" si="14"/>
        <v>0</v>
      </c>
      <c r="J229" s="12">
        <f>Tabuľka3[[#This Row],[Stĺpec9]]</f>
        <v>0</v>
      </c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 t="s">
        <v>241</v>
      </c>
      <c r="LZ229" s="131"/>
      <c r="MA229" s="131"/>
      <c r="MB229" s="131"/>
      <c r="MC229" s="131"/>
      <c r="MD229" s="131"/>
      <c r="ME229" s="131"/>
    </row>
    <row r="230" spans="1:343" s="1" customFormat="1" ht="18" customHeight="1" x14ac:dyDescent="0.2">
      <c r="A230" s="12">
        <v>142</v>
      </c>
      <c r="B230" s="11" t="s">
        <v>589</v>
      </c>
      <c r="C230" s="1">
        <v>10208</v>
      </c>
      <c r="E230" s="4" t="s">
        <v>588</v>
      </c>
      <c r="F230" s="1">
        <v>9424</v>
      </c>
      <c r="G230" s="9" t="s">
        <v>225</v>
      </c>
      <c r="H230" s="4" t="s">
        <v>590</v>
      </c>
      <c r="I230" s="1">
        <f t="shared" si="14"/>
        <v>0</v>
      </c>
      <c r="J230" s="39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 t="s">
        <v>241</v>
      </c>
      <c r="LZ230" s="131"/>
      <c r="MA230" s="131"/>
      <c r="MB230" s="131"/>
      <c r="MC230" s="131"/>
      <c r="MD230" s="131"/>
      <c r="ME230" s="131"/>
    </row>
    <row r="231" spans="1:343" s="91" customFormat="1" ht="18" customHeight="1" x14ac:dyDescent="0.2">
      <c r="A231" s="152">
        <v>142</v>
      </c>
      <c r="B231" s="161" t="s">
        <v>183</v>
      </c>
      <c r="C231" s="91">
        <v>6647</v>
      </c>
      <c r="D231" s="91">
        <v>2004</v>
      </c>
      <c r="E231" s="154" t="s">
        <v>182</v>
      </c>
      <c r="F231" s="91">
        <v>6668</v>
      </c>
      <c r="G231" s="156" t="s">
        <v>224</v>
      </c>
      <c r="H231" s="155" t="s">
        <v>121</v>
      </c>
      <c r="I231" s="1">
        <f t="shared" si="14"/>
        <v>0</v>
      </c>
      <c r="J231" s="12">
        <f>Tabuľka3[[#This Row],[Stĺpec9]]</f>
        <v>0</v>
      </c>
      <c r="K231" s="91">
        <f>'Mladí jazdci'!K27</f>
        <v>0</v>
      </c>
      <c r="L231" s="91">
        <f>'Mladí jazdci'!L27</f>
        <v>0</v>
      </c>
      <c r="M231" s="91">
        <f>'Mladí jazdci'!M27</f>
        <v>0</v>
      </c>
      <c r="N231" s="91">
        <f>'Mladí jazdci'!N27</f>
        <v>0</v>
      </c>
      <c r="O231" s="91">
        <f>'Mladí jazdci'!O27</f>
        <v>0</v>
      </c>
      <c r="P231" s="91">
        <f>'Mladí jazdci'!P27</f>
        <v>0</v>
      </c>
      <c r="Q231" s="91">
        <f>'Mladí jazdci'!Q27</f>
        <v>0</v>
      </c>
      <c r="R231" s="91">
        <f>'Mladí jazdci'!R27</f>
        <v>0</v>
      </c>
      <c r="S231" s="91">
        <f>'Mladí jazdci'!S27</f>
        <v>0</v>
      </c>
      <c r="T231" s="91">
        <f>'Mladí jazdci'!T27</f>
        <v>0</v>
      </c>
      <c r="U231" s="91">
        <f>'Mladí jazdci'!U27</f>
        <v>0</v>
      </c>
      <c r="V231" s="91">
        <f>'Mladí jazdci'!V27</f>
        <v>0</v>
      </c>
      <c r="W231" s="91">
        <f>'Mladí jazdci'!W27</f>
        <v>0</v>
      </c>
      <c r="X231" s="91">
        <f>'Mladí jazdci'!X27</f>
        <v>0</v>
      </c>
      <c r="Y231" s="91">
        <f>'Mladí jazdci'!Y27</f>
        <v>0</v>
      </c>
      <c r="Z231" s="91">
        <f>'Mladí jazdci'!Z27</f>
        <v>0</v>
      </c>
      <c r="AA231" s="91">
        <f>'Mladí jazdci'!AA27</f>
        <v>0</v>
      </c>
      <c r="AB231" s="91">
        <f>'Mladí jazdci'!AB27</f>
        <v>0</v>
      </c>
      <c r="AC231" s="91">
        <f>'Mladí jazdci'!AC27</f>
        <v>0</v>
      </c>
      <c r="AD231" s="91">
        <f>'Mladí jazdci'!AD27</f>
        <v>0</v>
      </c>
      <c r="AE231" s="91">
        <f>'Mladí jazdci'!AE27</f>
        <v>0</v>
      </c>
      <c r="AF231" s="91">
        <f>'Mladí jazdci'!AF27</f>
        <v>0</v>
      </c>
      <c r="AG231" s="91">
        <f>'Mladí jazdci'!AG27</f>
        <v>0</v>
      </c>
      <c r="AH231" s="91">
        <f>'Mladí jazdci'!AH27</f>
        <v>0</v>
      </c>
      <c r="AI231" s="91" t="str">
        <f>'Mladí jazdci'!AI27</f>
        <v>x</v>
      </c>
      <c r="AJ231" s="91">
        <f>'Mladí jazdci'!AJ27</f>
        <v>0</v>
      </c>
      <c r="AK231" s="91" t="str">
        <f>'Mladí jazdci'!AK27</f>
        <v>x</v>
      </c>
      <c r="AL231" s="91">
        <f>'Mladí jazdci'!AL27</f>
        <v>0</v>
      </c>
      <c r="AM231" s="91">
        <f>'Mladí jazdci'!AM27</f>
        <v>0</v>
      </c>
      <c r="AN231" s="91">
        <f>'Mladí jazdci'!AN27</f>
        <v>0</v>
      </c>
      <c r="AO231" s="91">
        <f>'Mladí jazdci'!AO27</f>
        <v>0</v>
      </c>
      <c r="AP231" s="91">
        <f>'Mladí jazdci'!AP27</f>
        <v>0</v>
      </c>
      <c r="AQ231" s="91">
        <f>'Mladí jazdci'!AQ27</f>
        <v>0</v>
      </c>
      <c r="AR231" s="91">
        <f>'Mladí jazdci'!AR27</f>
        <v>0</v>
      </c>
      <c r="AS231" s="91">
        <f>'Mladí jazdci'!AS27</f>
        <v>0</v>
      </c>
      <c r="AT231" s="91">
        <f>'Mladí jazdci'!AT27</f>
        <v>0</v>
      </c>
      <c r="AU231" s="91">
        <f>'Mladí jazdci'!AU27</f>
        <v>0</v>
      </c>
      <c r="AV231" s="91">
        <f>'Mladí jazdci'!AV27</f>
        <v>0</v>
      </c>
      <c r="AW231" s="91">
        <f>'Mladí jazdci'!AW27</f>
        <v>0</v>
      </c>
      <c r="AX231" s="91">
        <f>'Mladí jazdci'!AX27</f>
        <v>0</v>
      </c>
      <c r="AY231" s="91">
        <f>'Mladí jazdci'!AY27</f>
        <v>0</v>
      </c>
      <c r="AZ231" s="91">
        <f>'Mladí jazdci'!AZ27</f>
        <v>0</v>
      </c>
      <c r="BA231" s="91">
        <f>'Mladí jazdci'!BA27</f>
        <v>0</v>
      </c>
      <c r="BB231" s="91">
        <f>'Mladí jazdci'!BB27</f>
        <v>0</v>
      </c>
      <c r="BC231" s="91">
        <f>'Mladí jazdci'!BC27</f>
        <v>0</v>
      </c>
      <c r="BD231" s="91">
        <f>'Mladí jazdci'!BD27</f>
        <v>0</v>
      </c>
      <c r="BE231" s="91">
        <f>'Mladí jazdci'!BE27</f>
        <v>0</v>
      </c>
      <c r="BF231" s="91">
        <f>'Mladí jazdci'!BF27</f>
        <v>0</v>
      </c>
      <c r="BG231" s="91">
        <f>'Mladí jazdci'!BG27</f>
        <v>0</v>
      </c>
      <c r="BH231" s="91">
        <f>'Mladí jazdci'!BH27</f>
        <v>0</v>
      </c>
      <c r="BI231" s="91" t="str">
        <f>'Mladí jazdci'!BI27</f>
        <v>x</v>
      </c>
      <c r="BJ231" s="91">
        <f>'Mladí jazdci'!BJ27</f>
        <v>0</v>
      </c>
      <c r="BK231" s="91" t="str">
        <f>'Mladí jazdci'!BK27</f>
        <v>x</v>
      </c>
      <c r="BL231" s="91">
        <f>'Mladí jazdci'!BL27</f>
        <v>0</v>
      </c>
      <c r="BM231" s="91">
        <f>'Mladí jazdci'!BM27</f>
        <v>0</v>
      </c>
      <c r="BN231" s="91">
        <f>'Mladí jazdci'!BN27</f>
        <v>0</v>
      </c>
      <c r="BO231" s="91">
        <f>'Mladí jazdci'!BO27</f>
        <v>0</v>
      </c>
      <c r="BP231" s="91">
        <f>'Mladí jazdci'!BP27</f>
        <v>0</v>
      </c>
      <c r="BQ231" s="91">
        <f>'Mladí jazdci'!BQ27</f>
        <v>0</v>
      </c>
      <c r="BR231" s="91">
        <f>'Mladí jazdci'!BR27</f>
        <v>0</v>
      </c>
      <c r="BS231" s="91">
        <f>'Mladí jazdci'!BS27</f>
        <v>0</v>
      </c>
      <c r="BT231" s="91">
        <f>'Mladí jazdci'!BT27</f>
        <v>0</v>
      </c>
      <c r="BU231" s="91">
        <f>'Mladí jazdci'!BU27</f>
        <v>0</v>
      </c>
      <c r="BV231" s="91">
        <f>'Mladí jazdci'!BV27</f>
        <v>0</v>
      </c>
      <c r="BW231" s="91">
        <f>'Mladí jazdci'!BW27</f>
        <v>0</v>
      </c>
      <c r="BX231" s="91">
        <f>'Mladí jazdci'!BX27</f>
        <v>0</v>
      </c>
      <c r="BY231" s="91">
        <f>'Mladí jazdci'!BY27</f>
        <v>0</v>
      </c>
      <c r="BZ231" s="91">
        <f>'Mladí jazdci'!BZ27</f>
        <v>0</v>
      </c>
      <c r="CA231" s="91">
        <f>'Mladí jazdci'!CA27</f>
        <v>0</v>
      </c>
      <c r="CB231" s="91">
        <f>'Mladí jazdci'!CB27</f>
        <v>0</v>
      </c>
      <c r="CC231" s="91">
        <f>'Mladí jazdci'!CC27</f>
        <v>0</v>
      </c>
      <c r="CD231" s="91">
        <f>'Mladí jazdci'!CD27</f>
        <v>0</v>
      </c>
      <c r="CE231" s="91">
        <f>'Mladí jazdci'!CE27</f>
        <v>0</v>
      </c>
      <c r="CF231" s="91">
        <f>'Mladí jazdci'!CF27</f>
        <v>0</v>
      </c>
      <c r="CG231" s="91">
        <f>'Mladí jazdci'!CG27</f>
        <v>0</v>
      </c>
      <c r="CH231" s="91">
        <f>'Mladí jazdci'!CH27</f>
        <v>0</v>
      </c>
      <c r="CI231" s="91">
        <f>'Mladí jazdci'!CI27</f>
        <v>0</v>
      </c>
      <c r="CJ231" s="91">
        <f>'Mladí jazdci'!CJ27</f>
        <v>0</v>
      </c>
      <c r="CK231" s="91">
        <f>'Mladí jazdci'!CK27</f>
        <v>0</v>
      </c>
      <c r="CL231" s="91">
        <f>'Mladí jazdci'!CL27</f>
        <v>0</v>
      </c>
      <c r="CM231" s="91">
        <f>'Mladí jazdci'!CM27</f>
        <v>0</v>
      </c>
      <c r="CN231" s="91">
        <f>'Mladí jazdci'!CN27</f>
        <v>0</v>
      </c>
      <c r="CO231" s="91">
        <f>'Mladí jazdci'!CO27</f>
        <v>0</v>
      </c>
      <c r="CP231" s="91">
        <f>'Mladí jazdci'!CP27</f>
        <v>0</v>
      </c>
      <c r="CQ231" s="91">
        <f>'Mladí jazdci'!CQ27</f>
        <v>0</v>
      </c>
      <c r="CR231" s="91">
        <f>'Mladí jazdci'!CR27</f>
        <v>0</v>
      </c>
      <c r="CS231" s="91">
        <f>'Mladí jazdci'!CS27</f>
        <v>0</v>
      </c>
      <c r="CT231" s="91">
        <f>'Mladí jazdci'!CT27</f>
        <v>0</v>
      </c>
      <c r="CU231" s="91">
        <f>'Mladí jazdci'!CU27</f>
        <v>0</v>
      </c>
      <c r="CV231" s="91">
        <f>'Mladí jazdci'!CV27</f>
        <v>0</v>
      </c>
      <c r="CW231" s="91">
        <f>'Mladí jazdci'!CW27</f>
        <v>0</v>
      </c>
      <c r="CX231" s="91">
        <f>'Mladí jazdci'!CX27</f>
        <v>0</v>
      </c>
      <c r="CY231" s="91">
        <f>'Mladí jazdci'!CY27</f>
        <v>0</v>
      </c>
      <c r="CZ231" s="91">
        <f>'Mladí jazdci'!CZ27</f>
        <v>0</v>
      </c>
      <c r="DA231" s="91">
        <f>'Mladí jazdci'!DA27</f>
        <v>0</v>
      </c>
      <c r="DB231" s="91">
        <f>'Mladí jazdci'!DB27</f>
        <v>0</v>
      </c>
      <c r="DC231" s="91">
        <f>'Mladí jazdci'!DC27</f>
        <v>0</v>
      </c>
      <c r="DD231" s="91">
        <f>'Mladí jazdci'!DD27</f>
        <v>0</v>
      </c>
      <c r="DE231" s="91">
        <f>'Mladí jazdci'!DE27</f>
        <v>0</v>
      </c>
      <c r="DF231" s="91">
        <f>'Mladí jazdci'!DF27</f>
        <v>0</v>
      </c>
      <c r="DG231" s="91">
        <f>'Mladí jazdci'!DG27</f>
        <v>0</v>
      </c>
      <c r="DH231" s="91">
        <f>'Mladí jazdci'!DH27</f>
        <v>0</v>
      </c>
      <c r="DI231" s="91">
        <f>'Mladí jazdci'!DI27</f>
        <v>0</v>
      </c>
      <c r="DJ231" s="91">
        <f>'Mladí jazdci'!DJ27</f>
        <v>0</v>
      </c>
      <c r="DK231" s="91">
        <f>'Mladí jazdci'!DK27</f>
        <v>0</v>
      </c>
      <c r="DL231" s="91">
        <f>'Mladí jazdci'!DL27</f>
        <v>0</v>
      </c>
      <c r="DM231" s="91">
        <f>'Mladí jazdci'!DM27</f>
        <v>0</v>
      </c>
      <c r="DN231" s="91">
        <f>'Mladí jazdci'!DN27</f>
        <v>0</v>
      </c>
      <c r="DO231" s="91">
        <f>'Mladí jazdci'!DO27</f>
        <v>0</v>
      </c>
      <c r="DP231" s="91">
        <f>'Mladí jazdci'!DP27</f>
        <v>0</v>
      </c>
      <c r="DQ231" s="91">
        <f>'Mladí jazdci'!DQ27</f>
        <v>0</v>
      </c>
      <c r="DR231" s="91">
        <f>'Mladí jazdci'!DR27</f>
        <v>0</v>
      </c>
      <c r="DS231" s="91">
        <f>'Mladí jazdci'!DS27</f>
        <v>0</v>
      </c>
      <c r="DT231" s="91">
        <f>'Mladí jazdci'!DT27</f>
        <v>0</v>
      </c>
      <c r="DU231" s="91">
        <f>'Mladí jazdci'!DU27</f>
        <v>0</v>
      </c>
      <c r="DV231" s="91">
        <f>'Mladí jazdci'!DV27</f>
        <v>0</v>
      </c>
      <c r="DW231" s="91">
        <f>'Mladí jazdci'!DW27</f>
        <v>0</v>
      </c>
      <c r="DX231" s="91">
        <f>'Mladí jazdci'!DX27</f>
        <v>0</v>
      </c>
      <c r="DY231" s="91">
        <f>'Mladí jazdci'!DY27</f>
        <v>0</v>
      </c>
      <c r="DZ231" s="91">
        <f>'Mladí jazdci'!DZ27</f>
        <v>0</v>
      </c>
      <c r="EA231" s="91">
        <f>'Mladí jazdci'!EA27</f>
        <v>0</v>
      </c>
      <c r="EB231" s="91">
        <f>'Mladí jazdci'!EB27</f>
        <v>0</v>
      </c>
      <c r="EC231" s="91">
        <f>'Mladí jazdci'!EC27</f>
        <v>0</v>
      </c>
      <c r="ED231" s="91">
        <f>'Mladí jazdci'!ED27</f>
        <v>0</v>
      </c>
      <c r="EE231" s="91">
        <f>'Mladí jazdci'!EE27</f>
        <v>0</v>
      </c>
      <c r="EF231" s="91">
        <f>'Mladí jazdci'!EF27</f>
        <v>0</v>
      </c>
      <c r="EG231" s="91">
        <f>'Mladí jazdci'!EG27</f>
        <v>0</v>
      </c>
      <c r="EH231" s="91">
        <f>'Mladí jazdci'!EH27</f>
        <v>0</v>
      </c>
      <c r="EI231" s="91">
        <f>'Mladí jazdci'!EI27</f>
        <v>0</v>
      </c>
      <c r="EJ231" s="91">
        <f>'Mladí jazdci'!EJ27</f>
        <v>0</v>
      </c>
      <c r="EK231" s="91">
        <f>'Mladí jazdci'!EK27</f>
        <v>0</v>
      </c>
      <c r="EL231" s="91">
        <f>'Mladí jazdci'!EL27</f>
        <v>0</v>
      </c>
      <c r="EM231" s="91">
        <f>'Mladí jazdci'!EM27</f>
        <v>0</v>
      </c>
      <c r="EN231" s="91">
        <f>'Mladí jazdci'!EN27</f>
        <v>0</v>
      </c>
      <c r="EO231" s="91">
        <f>'Mladí jazdci'!EO27</f>
        <v>0</v>
      </c>
      <c r="EP231" s="91">
        <f>'Mladí jazdci'!EP27</f>
        <v>0</v>
      </c>
      <c r="EQ231" s="91">
        <f>'Mladí jazdci'!EQ27</f>
        <v>0</v>
      </c>
      <c r="ER231" s="91">
        <f>'Mladí jazdci'!ER27</f>
        <v>0</v>
      </c>
      <c r="ES231" s="91">
        <f>'Mladí jazdci'!ES27</f>
        <v>0</v>
      </c>
      <c r="ET231" s="91">
        <f>'Mladí jazdci'!ET27</f>
        <v>0</v>
      </c>
      <c r="EU231" s="91">
        <f>'Mladí jazdci'!EU27</f>
        <v>0</v>
      </c>
      <c r="EV231" s="91">
        <f>'Mladí jazdci'!EV27</f>
        <v>0</v>
      </c>
      <c r="EW231" s="91">
        <f>'Mladí jazdci'!EW27</f>
        <v>0</v>
      </c>
      <c r="EX231" s="91">
        <f>'Mladí jazdci'!EX27</f>
        <v>0</v>
      </c>
      <c r="EY231" s="91">
        <f>'Mladí jazdci'!EY27</f>
        <v>0</v>
      </c>
      <c r="EZ231" s="91">
        <f>'Mladí jazdci'!EZ27</f>
        <v>0</v>
      </c>
      <c r="FA231" s="91">
        <f>'Mladí jazdci'!FA27</f>
        <v>0</v>
      </c>
      <c r="FB231" s="91">
        <f>'Mladí jazdci'!FB27</f>
        <v>0</v>
      </c>
      <c r="FC231" s="91">
        <f>'Mladí jazdci'!FC27</f>
        <v>0</v>
      </c>
      <c r="FD231" s="91">
        <f>'Mladí jazdci'!FD27</f>
        <v>0</v>
      </c>
      <c r="FE231" s="91">
        <f>'Mladí jazdci'!FE27</f>
        <v>0</v>
      </c>
      <c r="FF231" s="91">
        <f>'Mladí jazdci'!FF27</f>
        <v>0</v>
      </c>
      <c r="FG231" s="91">
        <f>'Mladí jazdci'!FG27</f>
        <v>0</v>
      </c>
      <c r="FH231" s="91">
        <f>'Mladí jazdci'!FH27</f>
        <v>0</v>
      </c>
      <c r="FI231" s="91">
        <f>'Mladí jazdci'!FI27</f>
        <v>0</v>
      </c>
      <c r="FJ231" s="91">
        <f>'Mladí jazdci'!FJ27</f>
        <v>0</v>
      </c>
      <c r="FK231" s="91">
        <f>'Mladí jazdci'!FK27</f>
        <v>0</v>
      </c>
      <c r="FL231" s="91">
        <f>'Mladí jazdci'!FL27</f>
        <v>0</v>
      </c>
      <c r="FM231" s="91">
        <f>'Mladí jazdci'!FM27</f>
        <v>0</v>
      </c>
      <c r="FN231" s="91">
        <f>'Mladí jazdci'!FN27</f>
        <v>0</v>
      </c>
      <c r="FO231" s="91">
        <f>'Mladí jazdci'!FO27</f>
        <v>0</v>
      </c>
      <c r="FP231" s="91">
        <f>'Mladí jazdci'!FP27</f>
        <v>0</v>
      </c>
      <c r="FQ231" s="91">
        <f>'Mladí jazdci'!FQ27</f>
        <v>0</v>
      </c>
      <c r="FR231" s="91">
        <f>'Mladí jazdci'!FR27</f>
        <v>0</v>
      </c>
      <c r="FS231" s="91">
        <f>'Mladí jazdci'!FS27</f>
        <v>0</v>
      </c>
      <c r="FT231" s="91">
        <f>'Mladí jazdci'!FT27</f>
        <v>0</v>
      </c>
      <c r="FU231" s="91">
        <f>'Mladí jazdci'!FU27</f>
        <v>0</v>
      </c>
      <c r="FV231" s="91">
        <f>'Mladí jazdci'!FV27</f>
        <v>0</v>
      </c>
      <c r="FW231" s="91">
        <f>'Mladí jazdci'!FW27</f>
        <v>0</v>
      </c>
      <c r="FX231" s="91">
        <f>'Mladí jazdci'!FX27</f>
        <v>0</v>
      </c>
      <c r="FY231" s="91">
        <f>'Mladí jazdci'!FY27</f>
        <v>0</v>
      </c>
      <c r="FZ231" s="91">
        <f>'Mladí jazdci'!FZ27</f>
        <v>0</v>
      </c>
      <c r="GA231" s="91">
        <f>'Mladí jazdci'!GA27</f>
        <v>0</v>
      </c>
      <c r="GB231" s="91">
        <f>'Mladí jazdci'!GB27</f>
        <v>0</v>
      </c>
      <c r="GC231" s="91">
        <f>'Mladí jazdci'!GC27</f>
        <v>0</v>
      </c>
      <c r="GD231" s="91">
        <f>'Mladí jazdci'!GD27</f>
        <v>0</v>
      </c>
      <c r="GE231" s="91">
        <f>'Mladí jazdci'!GE27</f>
        <v>0</v>
      </c>
      <c r="GF231" s="91">
        <f>'Mladí jazdci'!GF27</f>
        <v>0</v>
      </c>
      <c r="GG231" s="91">
        <f>'Mladí jazdci'!GG27</f>
        <v>0</v>
      </c>
      <c r="GH231" s="91">
        <f>'Mladí jazdci'!GH27</f>
        <v>0</v>
      </c>
      <c r="GI231" s="91">
        <f>'Mladí jazdci'!GI27</f>
        <v>0</v>
      </c>
      <c r="GJ231" s="91">
        <f>'Mladí jazdci'!GJ27</f>
        <v>0</v>
      </c>
      <c r="GK231" s="91">
        <f>'Mladí jazdci'!GK27</f>
        <v>0</v>
      </c>
      <c r="GL231" s="91">
        <f>'Mladí jazdci'!GL27</f>
        <v>0</v>
      </c>
      <c r="GM231" s="91">
        <f>'Mladí jazdci'!GM27</f>
        <v>0</v>
      </c>
      <c r="GN231" s="91">
        <f>'Mladí jazdci'!GN27</f>
        <v>0</v>
      </c>
      <c r="GO231" s="91">
        <f>'Mladí jazdci'!GO27</f>
        <v>0</v>
      </c>
      <c r="GP231" s="91">
        <f>'Mladí jazdci'!GP27</f>
        <v>0</v>
      </c>
      <c r="GQ231" s="91">
        <f>'Mladí jazdci'!GQ27</f>
        <v>0</v>
      </c>
      <c r="GR231" s="91">
        <f>'Mladí jazdci'!GR27</f>
        <v>0</v>
      </c>
      <c r="GS231" s="91">
        <f>'Mladí jazdci'!GS27</f>
        <v>0</v>
      </c>
      <c r="GT231" s="91">
        <f>'Mladí jazdci'!GT27</f>
        <v>0</v>
      </c>
      <c r="GU231" s="91">
        <f>'Mladí jazdci'!GU27</f>
        <v>0</v>
      </c>
      <c r="GV231" s="91">
        <f>'Mladí jazdci'!GV27</f>
        <v>0</v>
      </c>
      <c r="GW231" s="91">
        <f>'Mladí jazdci'!GW27</f>
        <v>0</v>
      </c>
      <c r="GX231" s="91">
        <f>'Mladí jazdci'!GX27</f>
        <v>0</v>
      </c>
      <c r="GY231" s="91">
        <f>'Mladí jazdci'!GY27</f>
        <v>0</v>
      </c>
      <c r="GZ231" s="91">
        <f>'Mladí jazdci'!GZ27</f>
        <v>0</v>
      </c>
      <c r="HA231" s="91">
        <f>'Mladí jazdci'!HA27</f>
        <v>0</v>
      </c>
      <c r="HB231" s="91">
        <f>'Mladí jazdci'!HB27</f>
        <v>0</v>
      </c>
      <c r="HC231" s="91">
        <f>'Mladí jazdci'!HC27</f>
        <v>0</v>
      </c>
      <c r="HD231" s="91">
        <f>'Mladí jazdci'!HD27</f>
        <v>0</v>
      </c>
      <c r="HE231" s="91">
        <f>'Mladí jazdci'!HE27</f>
        <v>0</v>
      </c>
      <c r="HF231" s="91">
        <f>'Mladí jazdci'!HF27</f>
        <v>0</v>
      </c>
      <c r="HG231" s="91">
        <f>'Mladí jazdci'!HG27</f>
        <v>0</v>
      </c>
      <c r="HH231" s="91">
        <f>'Mladí jazdci'!HH27</f>
        <v>0</v>
      </c>
      <c r="HI231" s="91">
        <f>'Mladí jazdci'!HI27</f>
        <v>0</v>
      </c>
      <c r="HJ231" s="91">
        <f>'Mladí jazdci'!HJ27</f>
        <v>0</v>
      </c>
      <c r="HK231" s="91">
        <f>'Mladí jazdci'!HK27</f>
        <v>0</v>
      </c>
      <c r="HL231" s="91">
        <f>'Mladí jazdci'!HL27</f>
        <v>0</v>
      </c>
      <c r="HM231" s="91">
        <f>'Mladí jazdci'!HM27</f>
        <v>0</v>
      </c>
      <c r="HN231" s="91">
        <f>'Mladí jazdci'!HN27</f>
        <v>0</v>
      </c>
      <c r="HO231" s="91">
        <f>'Mladí jazdci'!HO27</f>
        <v>0</v>
      </c>
      <c r="HP231" s="91">
        <f>'Mladí jazdci'!HP27</f>
        <v>0</v>
      </c>
      <c r="HQ231" s="91">
        <f>'Mladí jazdci'!HQ27</f>
        <v>0</v>
      </c>
      <c r="HR231" s="91">
        <f>'Mladí jazdci'!HR27</f>
        <v>0</v>
      </c>
      <c r="HS231" s="91">
        <f>'Mladí jazdci'!HS27</f>
        <v>0</v>
      </c>
      <c r="HT231" s="91">
        <f>'Mladí jazdci'!HT27</f>
        <v>0</v>
      </c>
      <c r="HU231" s="91">
        <f>'Mladí jazdci'!HU27</f>
        <v>0</v>
      </c>
      <c r="HV231" s="91">
        <f>'Mladí jazdci'!HV27</f>
        <v>0</v>
      </c>
      <c r="HW231" s="91">
        <f>'Mladí jazdci'!HW27</f>
        <v>0</v>
      </c>
      <c r="HX231" s="91">
        <f>'Mladí jazdci'!HX27</f>
        <v>0</v>
      </c>
      <c r="HY231" s="91">
        <f>'Mladí jazdci'!HY27</f>
        <v>0</v>
      </c>
      <c r="HZ231" s="91">
        <f>'Mladí jazdci'!HZ27</f>
        <v>0</v>
      </c>
      <c r="IA231" s="91">
        <f>'Mladí jazdci'!IA27</f>
        <v>0</v>
      </c>
      <c r="IB231" s="91">
        <f>'Mladí jazdci'!IB27</f>
        <v>0</v>
      </c>
      <c r="IC231" s="91">
        <f>'Mladí jazdci'!IC27</f>
        <v>0</v>
      </c>
      <c r="ID231" s="91">
        <f>'Mladí jazdci'!ID27</f>
        <v>0</v>
      </c>
      <c r="IE231" s="91">
        <f>'Mladí jazdci'!IE27</f>
        <v>0</v>
      </c>
      <c r="IF231" s="91">
        <f>'Mladí jazdci'!IF27</f>
        <v>0</v>
      </c>
      <c r="IG231" s="91">
        <f>'Mladí jazdci'!IG27</f>
        <v>0</v>
      </c>
      <c r="IH231" s="91">
        <f>'Mladí jazdci'!IH27</f>
        <v>0</v>
      </c>
      <c r="II231" s="91">
        <f>'Mladí jazdci'!II27</f>
        <v>0</v>
      </c>
      <c r="IJ231" s="91">
        <f>'Mladí jazdci'!IJ27</f>
        <v>0</v>
      </c>
      <c r="IK231" s="91">
        <f>'Mladí jazdci'!IK27</f>
        <v>0</v>
      </c>
      <c r="IL231" s="91">
        <f>'Mladí jazdci'!IL27</f>
        <v>0</v>
      </c>
      <c r="IM231" s="91">
        <f>'Mladí jazdci'!IM27</f>
        <v>0</v>
      </c>
      <c r="IN231" s="91">
        <f>'Mladí jazdci'!IN27</f>
        <v>0</v>
      </c>
      <c r="IO231" s="91">
        <f>'Mladí jazdci'!IO27</f>
        <v>0</v>
      </c>
      <c r="IP231" s="91">
        <f>'Mladí jazdci'!IP27</f>
        <v>0</v>
      </c>
      <c r="IQ231" s="91">
        <f>'Mladí jazdci'!IQ27</f>
        <v>0</v>
      </c>
      <c r="IR231" s="91">
        <f>'Mladí jazdci'!IR27</f>
        <v>0</v>
      </c>
      <c r="IS231" s="91">
        <f>'Mladí jazdci'!IS27</f>
        <v>0</v>
      </c>
      <c r="IT231" s="91">
        <f>'Mladí jazdci'!IT27</f>
        <v>0</v>
      </c>
      <c r="IU231" s="91">
        <f>'Mladí jazdci'!IU27</f>
        <v>0</v>
      </c>
      <c r="IV231" s="91">
        <f>'Mladí jazdci'!IV27</f>
        <v>0</v>
      </c>
      <c r="IW231" s="91">
        <f>'Mladí jazdci'!IW27</f>
        <v>0</v>
      </c>
      <c r="IX231" s="91">
        <f>'Mladí jazdci'!IX27</f>
        <v>0</v>
      </c>
      <c r="IY231" s="91">
        <f>'Mladí jazdci'!IY27</f>
        <v>0</v>
      </c>
      <c r="IZ231" s="91">
        <f>'Mladí jazdci'!IZ27</f>
        <v>0</v>
      </c>
      <c r="JA231" s="91">
        <f>'Mladí jazdci'!JA27</f>
        <v>0</v>
      </c>
      <c r="JB231" s="91">
        <f>'Mladí jazdci'!JB27</f>
        <v>0</v>
      </c>
      <c r="JC231" s="91">
        <f>'Mladí jazdci'!JC27</f>
        <v>0</v>
      </c>
      <c r="JD231" s="91">
        <f>'Mladí jazdci'!JD27</f>
        <v>0</v>
      </c>
      <c r="JE231" s="91">
        <f>'Mladí jazdci'!JE27</f>
        <v>0</v>
      </c>
      <c r="JF231" s="91">
        <f>'Mladí jazdci'!JF27</f>
        <v>0</v>
      </c>
      <c r="JG231" s="91">
        <f>'Mladí jazdci'!JG27</f>
        <v>0</v>
      </c>
      <c r="JH231" s="91">
        <f>'Mladí jazdci'!JH27</f>
        <v>0</v>
      </c>
      <c r="JI231" s="91">
        <f>'Mladí jazdci'!JI27</f>
        <v>0</v>
      </c>
      <c r="JJ231" s="91">
        <f>'Mladí jazdci'!JJ27</f>
        <v>0</v>
      </c>
      <c r="JK231" s="91">
        <f>'Mladí jazdci'!JK27</f>
        <v>0</v>
      </c>
      <c r="JL231" s="91">
        <f>'Mladí jazdci'!JL27</f>
        <v>0</v>
      </c>
      <c r="JM231" s="91">
        <f>'Mladí jazdci'!JM27</f>
        <v>0</v>
      </c>
      <c r="JN231" s="91">
        <f>'Mladí jazdci'!JN27</f>
        <v>0</v>
      </c>
      <c r="JO231" s="91">
        <f>'Mladí jazdci'!JO27</f>
        <v>0</v>
      </c>
      <c r="JP231" s="91">
        <f>'Mladí jazdci'!JP27</f>
        <v>0</v>
      </c>
      <c r="JQ231" s="91">
        <f>'Mladí jazdci'!JQ27</f>
        <v>0</v>
      </c>
      <c r="JR231" s="91">
        <f>'Mladí jazdci'!JR27</f>
        <v>0</v>
      </c>
      <c r="JS231" s="91">
        <f>'Mladí jazdci'!JS27</f>
        <v>0</v>
      </c>
      <c r="JT231" s="91">
        <f>'Mladí jazdci'!JT27</f>
        <v>0</v>
      </c>
      <c r="JU231" s="91">
        <f>'Mladí jazdci'!JU27</f>
        <v>0</v>
      </c>
      <c r="JV231" s="91">
        <f>'Mladí jazdci'!JV27</f>
        <v>0</v>
      </c>
      <c r="JW231" s="91">
        <f>'Mladí jazdci'!JW27</f>
        <v>0</v>
      </c>
      <c r="JX231" s="91">
        <f>'Mladí jazdci'!JX27</f>
        <v>0</v>
      </c>
      <c r="JY231" s="91">
        <f>'Mladí jazdci'!JY27</f>
        <v>0</v>
      </c>
      <c r="JZ231" s="91">
        <f>'Mladí jazdci'!JZ27</f>
        <v>0</v>
      </c>
      <c r="KA231" s="91">
        <f>'Mladí jazdci'!KA27</f>
        <v>0</v>
      </c>
      <c r="KB231" s="91">
        <f>'Mladí jazdci'!KB27</f>
        <v>0</v>
      </c>
      <c r="KC231" s="91">
        <f>'Mladí jazdci'!KC27</f>
        <v>0</v>
      </c>
      <c r="KD231" s="91">
        <f>'Mladí jazdci'!KD27</f>
        <v>0</v>
      </c>
      <c r="KE231" s="91">
        <f>'Mladí jazdci'!KE27</f>
        <v>0</v>
      </c>
      <c r="KF231" s="91">
        <f>'Mladí jazdci'!KF27</f>
        <v>0</v>
      </c>
      <c r="KG231" s="91">
        <f>'Mladí jazdci'!KG27</f>
        <v>0</v>
      </c>
      <c r="KH231" s="91">
        <f>'Mladí jazdci'!KH27</f>
        <v>0</v>
      </c>
      <c r="KI231" s="91">
        <f>'Mladí jazdci'!KI27</f>
        <v>0</v>
      </c>
      <c r="KJ231" s="91">
        <f>'Mladí jazdci'!KJ27</f>
        <v>0</v>
      </c>
      <c r="KK231" s="91">
        <f>'Mladí jazdci'!KK27</f>
        <v>0</v>
      </c>
      <c r="KL231" s="91">
        <f>'Mladí jazdci'!KL27</f>
        <v>0</v>
      </c>
      <c r="KM231" s="91">
        <f>'Mladí jazdci'!KM27</f>
        <v>0</v>
      </c>
      <c r="KN231" s="91">
        <f>'Mladí jazdci'!KN27</f>
        <v>0</v>
      </c>
      <c r="KO231" s="91">
        <f>'Mladí jazdci'!KO27</f>
        <v>0</v>
      </c>
      <c r="KP231" s="91">
        <f>'Mladí jazdci'!KP27</f>
        <v>0</v>
      </c>
      <c r="KQ231" s="91">
        <f>'Mladí jazdci'!KQ27</f>
        <v>0</v>
      </c>
      <c r="KR231" s="91">
        <f>'Mladí jazdci'!KR27</f>
        <v>0</v>
      </c>
      <c r="KS231" s="91">
        <f>'Mladí jazdci'!KS27</f>
        <v>0</v>
      </c>
      <c r="KT231" s="91">
        <f>'Mladí jazdci'!KT27</f>
        <v>0</v>
      </c>
      <c r="KU231" s="91">
        <f>'Mladí jazdci'!KU27</f>
        <v>0</v>
      </c>
      <c r="KV231" s="91">
        <f>'Mladí jazdci'!KV27</f>
        <v>0</v>
      </c>
      <c r="KW231" s="91">
        <f>'Mladí jazdci'!KW27</f>
        <v>0</v>
      </c>
      <c r="KX231" s="91">
        <f>'Mladí jazdci'!KX27</f>
        <v>0</v>
      </c>
      <c r="KY231" s="91">
        <f>'Mladí jazdci'!KY27</f>
        <v>0</v>
      </c>
      <c r="KZ231" s="91">
        <f>'Mladí jazdci'!KZ27</f>
        <v>0</v>
      </c>
      <c r="LA231" s="91">
        <f>'Mladí jazdci'!LA27</f>
        <v>0</v>
      </c>
      <c r="LB231" s="91">
        <f>'Mladí jazdci'!LB27</f>
        <v>0</v>
      </c>
      <c r="LC231" s="91">
        <f>'Mladí jazdci'!LC27</f>
        <v>0</v>
      </c>
      <c r="LD231" s="91">
        <f>'Mladí jazdci'!LD27</f>
        <v>0</v>
      </c>
      <c r="LE231" s="91">
        <f>'Mladí jazdci'!LE27</f>
        <v>0</v>
      </c>
      <c r="LF231" s="91">
        <f>'Mladí jazdci'!LF27</f>
        <v>0</v>
      </c>
      <c r="LG231" s="91">
        <f>'Mladí jazdci'!LG27</f>
        <v>0</v>
      </c>
      <c r="LH231" s="91">
        <f>'Mladí jazdci'!LH27</f>
        <v>0</v>
      </c>
      <c r="LI231" s="91">
        <f>'Mladí jazdci'!LI27</f>
        <v>0</v>
      </c>
      <c r="LJ231" s="91">
        <f>'Mladí jazdci'!LJ27</f>
        <v>0</v>
      </c>
      <c r="LK231" s="91">
        <f>'Mladí jazdci'!LK27</f>
        <v>0</v>
      </c>
      <c r="LL231" s="91">
        <f>'Mladí jazdci'!LL27</f>
        <v>0</v>
      </c>
      <c r="LM231" s="91">
        <f>'Mladí jazdci'!LM27</f>
        <v>0</v>
      </c>
      <c r="LN231" s="91">
        <f>'Mladí jazdci'!LN27</f>
        <v>0</v>
      </c>
      <c r="LO231" s="91">
        <f>'Mladí jazdci'!LO27</f>
        <v>0</v>
      </c>
      <c r="LP231" s="91">
        <f>'Mladí jazdci'!LP27</f>
        <v>0</v>
      </c>
      <c r="LQ231" s="91">
        <f>'Mladí jazdci'!LQ27</f>
        <v>0</v>
      </c>
      <c r="LR231" s="91">
        <f>'Mladí jazdci'!LR27</f>
        <v>0</v>
      </c>
      <c r="LS231" s="91">
        <f>'Mladí jazdci'!LS27</f>
        <v>0</v>
      </c>
      <c r="LT231" s="91">
        <f>'Mladí jazdci'!LT27</f>
        <v>0</v>
      </c>
      <c r="LU231" s="91">
        <f>'Mladí jazdci'!LU27</f>
        <v>0</v>
      </c>
      <c r="LV231" s="91">
        <f>'Mladí jazdci'!LV27</f>
        <v>0</v>
      </c>
      <c r="LW231" s="91">
        <f>'Mladí jazdci'!LW27</f>
        <v>0</v>
      </c>
      <c r="LX231" s="91">
        <f>'Mladí jazdci'!LX27</f>
        <v>0</v>
      </c>
      <c r="LY231" s="91">
        <f>'Mladí jazdci'!LY27</f>
        <v>0</v>
      </c>
      <c r="LZ231" s="91">
        <f>'Mladí jazdci'!LZ27</f>
        <v>0</v>
      </c>
      <c r="MA231" s="91">
        <f>'Mladí jazdci'!MA27</f>
        <v>0</v>
      </c>
      <c r="MB231" s="91">
        <f>'Mladí jazdci'!MB27</f>
        <v>0</v>
      </c>
      <c r="MC231" s="91">
        <f>'Mladí jazdci'!MC27</f>
        <v>0</v>
      </c>
      <c r="MD231" s="91">
        <f>'Mladí jazdci'!MD27</f>
        <v>0</v>
      </c>
      <c r="ME231" s="91">
        <f>'Mladí jazdci'!ME27</f>
        <v>0</v>
      </c>
    </row>
    <row r="232" spans="1:343" s="1" customFormat="1" ht="18" customHeight="1" x14ac:dyDescent="0.2">
      <c r="A232" s="12">
        <v>208</v>
      </c>
      <c r="B232" s="11" t="s">
        <v>128</v>
      </c>
      <c r="E232"/>
      <c r="H232"/>
      <c r="I232" s="1">
        <f t="shared" ref="I232" si="15">SUM(K232:ME232)</f>
        <v>0</v>
      </c>
      <c r="J232" s="12">
        <f>Tabuľka3[[#This Row],[Stĺpec9]]</f>
        <v>0</v>
      </c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6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21"/>
      <c r="FI232" s="121"/>
      <c r="FJ232" s="121"/>
      <c r="FK232" s="121"/>
      <c r="FL232" s="121"/>
      <c r="FM232" s="134"/>
      <c r="FN232" s="121"/>
      <c r="FO232" s="121"/>
      <c r="FP232" s="134"/>
      <c r="FQ232" s="121"/>
      <c r="FR232" s="121"/>
      <c r="FS232" s="121"/>
      <c r="FT232" s="121"/>
      <c r="FU232" s="121"/>
      <c r="FV232" s="121"/>
      <c r="FW232" s="121"/>
      <c r="FX232" s="121"/>
      <c r="FY232" s="121"/>
      <c r="FZ232" s="121"/>
      <c r="GA232" s="121"/>
      <c r="GB232" s="121"/>
      <c r="GC232" s="121"/>
      <c r="GD232" s="121"/>
      <c r="GE232" s="134"/>
      <c r="GF232" s="121"/>
      <c r="GG232" s="121"/>
      <c r="GH232" s="121"/>
      <c r="GI232" s="121"/>
      <c r="GJ232" s="121"/>
      <c r="GK232" s="121"/>
      <c r="GL232" s="121"/>
      <c r="GM232" s="121"/>
      <c r="GN232" s="121"/>
      <c r="GO232" s="121"/>
      <c r="GP232" s="121"/>
      <c r="GQ232" s="121"/>
      <c r="GR232" s="121"/>
      <c r="GS232" s="121"/>
      <c r="GT232" s="121"/>
      <c r="GU232" s="121"/>
      <c r="GV232" s="121"/>
      <c r="GW232" s="121"/>
      <c r="GX232" s="121"/>
      <c r="GY232" s="121"/>
      <c r="GZ232" s="121"/>
      <c r="HA232" s="121"/>
      <c r="HB232" s="121"/>
      <c r="HC232" s="121"/>
      <c r="HD232" s="121"/>
      <c r="HE232" s="121"/>
      <c r="HF232" s="121"/>
      <c r="HG232" s="121"/>
      <c r="HH232" s="121"/>
      <c r="HI232" s="121"/>
      <c r="HJ232" s="121"/>
      <c r="HK232" s="121"/>
      <c r="HL232" s="12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1"/>
      <c r="IX232" s="121"/>
      <c r="IY232" s="12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21"/>
      <c r="KD232" s="121"/>
      <c r="KE232" s="121"/>
      <c r="KF232" s="121"/>
      <c r="KG232" s="121"/>
      <c r="KH232" s="121"/>
      <c r="KI232" s="121"/>
      <c r="KJ232" s="12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</row>
    <row r="233" spans="1:343" ht="17.25" customHeight="1" x14ac:dyDescent="0.2"/>
    <row r="234" spans="1:343" ht="17.25" customHeight="1" x14ac:dyDescent="0.2"/>
  </sheetData>
  <sortState ref="A39:OO79">
    <sortCondition descending="1" ref="J39:J79"/>
  </sortState>
  <mergeCells count="12">
    <mergeCell ref="A1:H1"/>
    <mergeCell ref="A3:H3"/>
    <mergeCell ref="H5:H7"/>
    <mergeCell ref="I5:I7"/>
    <mergeCell ref="J5:J7"/>
    <mergeCell ref="C5:C7"/>
    <mergeCell ref="F5:F7"/>
    <mergeCell ref="A5:A7"/>
    <mergeCell ref="B5:B7"/>
    <mergeCell ref="D5:D7"/>
    <mergeCell ref="E5:E7"/>
    <mergeCell ref="G5:G7"/>
  </mergeCells>
  <conditionalFormatting sqref="K9:ME9">
    <cfRule type="top10" dxfId="16" priority="155" rank="15"/>
  </conditionalFormatting>
  <conditionalFormatting sqref="K12:ME12">
    <cfRule type="top10" dxfId="15" priority="156" rank="15"/>
  </conditionalFormatting>
  <conditionalFormatting sqref="K14:ME14">
    <cfRule type="top10" dxfId="14" priority="157" rank="15"/>
  </conditionalFormatting>
  <conditionalFormatting sqref="K10:BL10 FX10:GB10 BN10:DF10 DH10:FC10 FE10:FV10 GD10:ME10">
    <cfRule type="top10" dxfId="13" priority="171" rank="15"/>
  </conditionalFormatting>
  <conditionalFormatting sqref="K16:ME16">
    <cfRule type="top10" dxfId="12" priority="174" rank="15"/>
  </conditionalFormatting>
  <conditionalFormatting sqref="K8:ME8">
    <cfRule type="top10" dxfId="11" priority="175" rank="15"/>
  </conditionalFormatting>
  <conditionalFormatting sqref="K15:ME15">
    <cfRule type="top10" dxfId="10" priority="177" rank="15"/>
  </conditionalFormatting>
  <conditionalFormatting sqref="K23:ME23">
    <cfRule type="top10" dxfId="9" priority="179" rank="15"/>
  </conditionalFormatting>
  <conditionalFormatting sqref="K11:MD11">
    <cfRule type="top10" dxfId="8" priority="6" rank="15"/>
  </conditionalFormatting>
  <conditionalFormatting sqref="K46:ME46">
    <cfRule type="top10" dxfId="7" priority="261" rank="15"/>
  </conditionalFormatting>
  <conditionalFormatting sqref="K18:KO18 KW18:ME18">
    <cfRule type="top10" dxfId="6" priority="5" rank="15"/>
  </conditionalFormatting>
  <conditionalFormatting sqref="K26:ME26">
    <cfRule type="top10" dxfId="5" priority="4" rank="15"/>
  </conditionalFormatting>
  <conditionalFormatting sqref="K19:ME19">
    <cfRule type="top10" dxfId="4" priority="3" rank="15"/>
  </conditionalFormatting>
  <conditionalFormatting sqref="BF232:DT232 K62:BD62 EM62:GU62 DV62:EK62 GY62:JT62 GW62 BF62:DT62 GW232 GY232:JT232 JV232:ME232 DV232:EK232 EM232:GU232 K232:BD232 JV62:ME62">
    <cfRule type="top10" dxfId="3" priority="549" rank="15"/>
  </conditionalFormatting>
  <conditionalFormatting sqref="K33:DH33 DJ33:ME33">
    <cfRule type="top10" dxfId="2" priority="2" rank="15"/>
  </conditionalFormatting>
  <conditionalFormatting sqref="K50:ME50 K51:LW51 LY51:ME51">
    <cfRule type="top10" dxfId="1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NL53"/>
  <sheetViews>
    <sheetView showGridLines="0" showZero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25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131" customWidth="1"/>
    <col min="59" max="59" width="7.7109375" style="131" customWidth="1"/>
    <col min="60" max="60" width="6.42578125" style="131" customWidth="1"/>
    <col min="61" max="75" width="4.7109375" style="131" customWidth="1"/>
    <col min="76" max="76" width="6" style="131" customWidth="1"/>
    <col min="77" max="77" width="6.28515625" style="131" customWidth="1"/>
    <col min="78" max="217" width="4.7109375" style="131" customWidth="1"/>
    <col min="218" max="219" width="6.28515625" style="131" customWidth="1"/>
    <col min="220" max="259" width="4.7109375" style="131" customWidth="1"/>
    <col min="260" max="260" width="5.28515625" style="131" customWidth="1"/>
    <col min="261" max="261" width="5.85546875" style="131" customWidth="1"/>
    <col min="262" max="264" width="4.7109375" style="131" customWidth="1"/>
    <col min="265" max="265" width="6.7109375" style="131" customWidth="1"/>
    <col min="266" max="266" width="5.5703125" style="131" customWidth="1"/>
    <col min="267" max="267" width="8.140625" style="131" customWidth="1"/>
    <col min="268" max="342" width="4.7109375" style="131" customWidth="1"/>
    <col min="343" max="343" width="5.28515625" style="131" customWidth="1"/>
  </cols>
  <sheetData>
    <row r="1" spans="1:343" ht="24.95" customHeight="1" x14ac:dyDescent="0.4">
      <c r="A1" s="259" t="s">
        <v>232</v>
      </c>
      <c r="B1" s="259"/>
      <c r="C1" s="259"/>
      <c r="D1" s="259"/>
      <c r="E1" s="259"/>
      <c r="F1" s="259"/>
      <c r="G1" s="259"/>
      <c r="H1" s="259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137"/>
      <c r="IV1" s="137"/>
      <c r="IW1" s="137"/>
      <c r="IX1" s="137"/>
      <c r="IY1" s="137"/>
      <c r="IZ1" s="137"/>
      <c r="JA1" s="137"/>
      <c r="JB1" s="137"/>
      <c r="JC1" s="137"/>
      <c r="JD1" s="137"/>
      <c r="JE1" s="137"/>
      <c r="JF1" s="137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</row>
    <row r="2" spans="1:343" ht="15" customHeight="1" x14ac:dyDescent="0.4">
      <c r="A2" s="60"/>
      <c r="B2" s="53"/>
      <c r="C2" s="54"/>
      <c r="D2" s="55"/>
      <c r="E2" s="54"/>
      <c r="F2" s="54"/>
      <c r="G2" s="54"/>
      <c r="H2" s="54"/>
      <c r="I2" s="9" t="s">
        <v>0</v>
      </c>
      <c r="K2" s="12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  <c r="IX2" s="127"/>
      <c r="IY2" s="127"/>
      <c r="IZ2" s="127"/>
      <c r="JA2" s="127"/>
      <c r="JB2" s="127"/>
      <c r="JC2" s="127"/>
      <c r="JD2" s="127"/>
      <c r="JE2" s="127"/>
      <c r="JF2" s="127"/>
      <c r="JG2" s="127"/>
      <c r="JH2" s="127"/>
      <c r="JI2" s="127"/>
      <c r="JJ2" s="127"/>
      <c r="JK2" s="127"/>
      <c r="JL2" s="127"/>
      <c r="JM2" s="127"/>
      <c r="JN2" s="127"/>
      <c r="JO2" s="127"/>
      <c r="JP2" s="127"/>
      <c r="JQ2" s="127"/>
      <c r="JR2" s="127"/>
      <c r="JS2" s="127"/>
      <c r="JT2" s="127"/>
      <c r="JU2" s="127"/>
      <c r="JV2" s="127"/>
      <c r="JW2" s="127"/>
      <c r="JX2" s="127"/>
      <c r="JY2" s="127"/>
      <c r="JZ2" s="127"/>
      <c r="KA2" s="127"/>
      <c r="KB2" s="127"/>
      <c r="KC2" s="127"/>
      <c r="KD2" s="127"/>
      <c r="KE2" s="127"/>
      <c r="KF2" s="127"/>
      <c r="KG2" s="127"/>
      <c r="KH2" s="127"/>
      <c r="KI2" s="127"/>
      <c r="KJ2" s="127"/>
      <c r="KK2" s="127"/>
      <c r="KL2" s="127"/>
      <c r="KM2" s="127"/>
      <c r="KN2" s="127"/>
      <c r="KO2" s="127"/>
      <c r="KP2" s="127"/>
      <c r="KQ2" s="127"/>
      <c r="KR2" s="127"/>
      <c r="KS2" s="127"/>
      <c r="KT2" s="127"/>
      <c r="KU2" s="127"/>
      <c r="KV2" s="127"/>
      <c r="KW2" s="127"/>
      <c r="KX2" s="127"/>
      <c r="KY2" s="127"/>
      <c r="KZ2" s="127"/>
      <c r="LA2" s="127"/>
      <c r="LB2" s="127"/>
      <c r="LC2" s="127"/>
      <c r="LD2" s="127"/>
      <c r="LE2" s="127"/>
      <c r="LF2" s="127"/>
      <c r="LG2" s="127"/>
      <c r="LH2" s="127"/>
      <c r="LI2" s="127"/>
      <c r="LJ2" s="127"/>
      <c r="LK2" s="127"/>
      <c r="LL2" s="127"/>
      <c r="LM2" s="127"/>
      <c r="LN2" s="127"/>
      <c r="LO2" s="127"/>
      <c r="LP2" s="127"/>
      <c r="LQ2" s="127"/>
      <c r="LR2" s="127"/>
      <c r="LS2" s="127"/>
      <c r="LT2" s="127"/>
      <c r="LU2" s="127"/>
      <c r="LV2" s="127"/>
      <c r="LW2" s="127"/>
      <c r="LX2" s="127"/>
      <c r="LY2" s="127"/>
      <c r="LZ2" s="127"/>
      <c r="MA2" s="127"/>
      <c r="MB2" s="127"/>
      <c r="MC2" s="127"/>
      <c r="MD2" s="127"/>
      <c r="ME2" s="127"/>
    </row>
    <row r="3" spans="1:343" ht="24.95" customHeight="1" x14ac:dyDescent="0.4">
      <c r="A3" s="259">
        <v>2022</v>
      </c>
      <c r="B3" s="259"/>
      <c r="C3" s="259"/>
      <c r="D3" s="259"/>
      <c r="E3" s="259"/>
      <c r="F3" s="259"/>
      <c r="G3" s="259"/>
      <c r="H3" s="259"/>
      <c r="J3" s="12" t="s">
        <v>0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  <c r="JD3" s="138"/>
      <c r="JE3" s="138"/>
      <c r="JF3" s="138"/>
      <c r="JG3" s="138"/>
      <c r="JH3" s="138"/>
      <c r="JI3" s="138"/>
      <c r="JJ3" s="138"/>
      <c r="JK3" s="138"/>
      <c r="JL3" s="138"/>
      <c r="JM3" s="138"/>
      <c r="JN3" s="138"/>
      <c r="JO3" s="138"/>
      <c r="JP3" s="138"/>
      <c r="JQ3" s="138"/>
      <c r="JR3" s="138"/>
      <c r="JS3" s="138"/>
      <c r="JT3" s="138"/>
      <c r="JU3" s="138"/>
      <c r="JV3" s="138"/>
      <c r="JW3" s="138"/>
      <c r="JX3" s="138"/>
      <c r="JY3" s="138"/>
      <c r="JZ3" s="138"/>
      <c r="KA3" s="138"/>
      <c r="KB3" s="138"/>
      <c r="KC3" s="138"/>
      <c r="KD3" s="138"/>
      <c r="KE3" s="138"/>
      <c r="KF3" s="138"/>
      <c r="KG3" s="138"/>
      <c r="KH3" s="138"/>
      <c r="KI3" s="138"/>
      <c r="KJ3" s="138"/>
      <c r="KK3" s="138"/>
      <c r="KL3" s="138"/>
      <c r="KM3" s="138"/>
      <c r="KN3" s="138"/>
      <c r="KO3" s="138"/>
      <c r="KP3" s="138"/>
      <c r="KQ3" s="138"/>
      <c r="KR3" s="138"/>
      <c r="KS3" s="138"/>
      <c r="KT3" s="138"/>
      <c r="KU3" s="138"/>
      <c r="KV3" s="138"/>
      <c r="KW3" s="138"/>
      <c r="KX3" s="138"/>
      <c r="KY3" s="138"/>
      <c r="KZ3" s="138"/>
      <c r="LA3" s="138"/>
      <c r="LB3" s="138"/>
      <c r="LC3" s="138"/>
      <c r="LD3" s="138"/>
      <c r="LE3" s="138"/>
      <c r="LF3" s="138"/>
      <c r="LG3" s="138"/>
      <c r="LH3" s="138"/>
      <c r="LI3" s="138"/>
      <c r="LJ3" s="138"/>
      <c r="LK3" s="138"/>
      <c r="LL3" s="138"/>
      <c r="LM3" s="138"/>
      <c r="LN3" s="138"/>
      <c r="LO3" s="138"/>
      <c r="LP3" s="138"/>
      <c r="LQ3" s="138"/>
      <c r="LR3" s="138"/>
      <c r="LS3" s="138"/>
      <c r="LT3" s="138"/>
      <c r="LU3" s="138"/>
      <c r="LV3" s="138"/>
      <c r="LW3" s="138"/>
      <c r="LX3" s="138"/>
      <c r="LY3" s="138"/>
      <c r="LZ3" s="138"/>
      <c r="MA3" s="138"/>
      <c r="MB3" s="138"/>
      <c r="MC3" s="138"/>
      <c r="MD3" s="138"/>
      <c r="ME3" s="138"/>
    </row>
    <row r="4" spans="1:343" ht="15" customHeight="1" x14ac:dyDescent="0.2">
      <c r="D4" s="1"/>
    </row>
    <row r="5" spans="1:343" s="35" customFormat="1" ht="15" x14ac:dyDescent="0.25">
      <c r="A5" s="260" t="s">
        <v>1</v>
      </c>
      <c r="B5" s="263" t="s">
        <v>4</v>
      </c>
      <c r="C5" s="263" t="s">
        <v>3</v>
      </c>
      <c r="D5" s="263" t="s">
        <v>5</v>
      </c>
      <c r="E5" s="263" t="s">
        <v>2</v>
      </c>
      <c r="F5" s="263" t="s">
        <v>3</v>
      </c>
      <c r="G5" s="263" t="s">
        <v>219</v>
      </c>
      <c r="H5" s="263" t="s">
        <v>6</v>
      </c>
      <c r="I5" s="256" t="s">
        <v>7</v>
      </c>
      <c r="J5" s="256" t="s">
        <v>189</v>
      </c>
      <c r="K5" s="56" t="str">
        <f>Seniori!K5</f>
        <v>29.01.2022</v>
      </c>
      <c r="L5" s="56"/>
      <c r="M5" s="56">
        <f>Seniori!M5</f>
        <v>0</v>
      </c>
      <c r="N5" s="56">
        <f>Seniori!N5</f>
        <v>0</v>
      </c>
      <c r="O5" s="56">
        <f>Seniori!O5</f>
        <v>0</v>
      </c>
      <c r="P5" s="56">
        <f>Seniori!P5</f>
        <v>0</v>
      </c>
      <c r="Q5" s="56">
        <f>Seniori!Q5</f>
        <v>0</v>
      </c>
      <c r="R5" s="56" t="str">
        <f>Seniori!R5</f>
        <v>05.-06.03.2022</v>
      </c>
      <c r="S5" s="56"/>
      <c r="T5" s="56"/>
      <c r="U5" s="56">
        <f>Seniori!U5</f>
        <v>0</v>
      </c>
      <c r="V5" s="56">
        <f>Seniori!V5</f>
        <v>0</v>
      </c>
      <c r="W5" s="56">
        <f>Seniori!W5</f>
        <v>0</v>
      </c>
      <c r="X5" s="56">
        <f>Seniori!X5</f>
        <v>0</v>
      </c>
      <c r="Y5" s="56" t="str">
        <f>Seniori!Y5</f>
        <v>11.-13.03.2022</v>
      </c>
      <c r="Z5" s="56">
        <f>Seniori!Z5</f>
        <v>0</v>
      </c>
      <c r="AA5" s="56" t="str">
        <f>Seniori!AA5</f>
        <v>11.-13.03.2022</v>
      </c>
      <c r="AB5" s="56"/>
      <c r="AC5" s="56"/>
      <c r="AD5" s="56">
        <f>Seniori!AD5</f>
        <v>0</v>
      </c>
      <c r="AE5" s="56">
        <f>Seniori!AE5</f>
        <v>0</v>
      </c>
      <c r="AF5" s="56">
        <f>Seniori!AF5</f>
        <v>0</v>
      </c>
      <c r="AG5" s="56">
        <f>Seniori!AG5</f>
        <v>0</v>
      </c>
      <c r="AH5" s="56" t="str">
        <f>Seniori!AH5</f>
        <v>19.03.2022</v>
      </c>
      <c r="AI5" s="56"/>
      <c r="AJ5" s="56"/>
      <c r="AK5" s="56">
        <f>Seniori!AK5</f>
        <v>0</v>
      </c>
      <c r="AL5" s="56">
        <f>Seniori!AL5</f>
        <v>0</v>
      </c>
      <c r="AM5" s="56">
        <f>Seniori!AM5</f>
        <v>0</v>
      </c>
      <c r="AN5" s="56">
        <f>Seniori!AN5</f>
        <v>0</v>
      </c>
      <c r="AO5" s="56" t="str">
        <f>Seniori!AO5</f>
        <v>03.04.2022</v>
      </c>
      <c r="AP5" s="56"/>
      <c r="AQ5" s="56" t="str">
        <f>Seniori!AQ5</f>
        <v>09.-10.04.2022</v>
      </c>
      <c r="AR5" s="56"/>
      <c r="AS5" s="56"/>
      <c r="AT5" s="56">
        <f>Seniori!AT5</f>
        <v>0</v>
      </c>
      <c r="AU5" s="56">
        <f>Seniori!AU5</f>
        <v>0</v>
      </c>
      <c r="AV5" s="56">
        <f>Seniori!AV5</f>
        <v>0</v>
      </c>
      <c r="AW5" s="56">
        <f>Seniori!AW5</f>
        <v>0</v>
      </c>
      <c r="AX5" s="56">
        <f>Seniori!AX5</f>
        <v>0</v>
      </c>
      <c r="AY5" s="56">
        <f>Seniori!AY5</f>
        <v>0</v>
      </c>
      <c r="AZ5" s="56">
        <f>Seniori!AZ5</f>
        <v>0</v>
      </c>
      <c r="BA5" s="56">
        <f>Seniori!BA5</f>
        <v>0</v>
      </c>
      <c r="BB5" s="56">
        <f>Seniori!BB5</f>
        <v>0</v>
      </c>
      <c r="BC5" s="56">
        <f>Seniori!BC5</f>
        <v>0</v>
      </c>
      <c r="BD5" s="56">
        <f>Seniori!BD5</f>
        <v>0</v>
      </c>
      <c r="BE5" s="56">
        <f>Seniori!BE5</f>
        <v>0</v>
      </c>
      <c r="BF5" s="56">
        <f>Seniori!BF5</f>
        <v>0</v>
      </c>
      <c r="BG5" s="56">
        <f>Seniori!BG5</f>
        <v>0</v>
      </c>
      <c r="BH5" s="56" t="str">
        <f>Seniori!BH5</f>
        <v>16.04.2022</v>
      </c>
      <c r="BI5" s="56"/>
      <c r="BJ5" s="56">
        <f>Seniori!BJ5</f>
        <v>0</v>
      </c>
      <c r="BK5" s="56">
        <f>Seniori!BK5</f>
        <v>0</v>
      </c>
      <c r="BL5" s="56">
        <f>Seniori!BL5</f>
        <v>0</v>
      </c>
      <c r="BM5" s="56">
        <f>Seniori!BM5</f>
        <v>0</v>
      </c>
      <c r="BN5" s="56">
        <f>Seniori!BN5</f>
        <v>0</v>
      </c>
      <c r="BO5" s="56" t="str">
        <f>Seniori!BO5</f>
        <v>14.-16.04.2022</v>
      </c>
      <c r="BP5" s="56"/>
      <c r="BQ5" s="56"/>
      <c r="BR5" s="56">
        <f>Seniori!BR5</f>
        <v>0</v>
      </c>
      <c r="BS5" s="56" t="str">
        <f>Seniori!BS5</f>
        <v>30.04.-01.05.2022</v>
      </c>
      <c r="BT5" s="56"/>
      <c r="BU5" s="56"/>
      <c r="BV5" s="56"/>
      <c r="BW5" s="56">
        <f>Seniori!BW5</f>
        <v>0</v>
      </c>
      <c r="BX5" s="56">
        <f>Seniori!BX5</f>
        <v>0</v>
      </c>
      <c r="BY5" s="56">
        <f>Seniori!BY5</f>
        <v>0</v>
      </c>
      <c r="BZ5" s="56">
        <f>Seniori!BZ5</f>
        <v>0</v>
      </c>
      <c r="CA5" s="56">
        <f>Seniori!CA5</f>
        <v>0</v>
      </c>
      <c r="CB5" s="56" t="str">
        <f>Seniori!CB5</f>
        <v>07.05.2022</v>
      </c>
      <c r="CC5" s="56"/>
      <c r="CD5" s="56"/>
      <c r="CE5" s="56">
        <f>Seniori!CE5</f>
        <v>0</v>
      </c>
      <c r="CF5" s="56">
        <f>Seniori!CF5</f>
        <v>0</v>
      </c>
      <c r="CG5" s="56">
        <f>Seniori!CG5</f>
        <v>0</v>
      </c>
      <c r="CH5" s="56" t="str">
        <f>Seniori!CH5</f>
        <v>08.05.2022</v>
      </c>
      <c r="CI5" s="56"/>
      <c r="CJ5" s="56"/>
      <c r="CK5" s="56"/>
      <c r="CL5" s="56" t="str">
        <f>Seniori!CL5</f>
        <v>14.05.2022</v>
      </c>
      <c r="CM5" s="56"/>
      <c r="CN5" s="56"/>
      <c r="CO5" s="56">
        <f>Seniori!CO5</f>
        <v>0</v>
      </c>
      <c r="CP5" s="56">
        <f>Seniori!CP5</f>
        <v>0</v>
      </c>
      <c r="CQ5" s="56">
        <f>Seniori!CQ5</f>
        <v>0</v>
      </c>
      <c r="CR5" s="56" t="str">
        <f>Seniori!CR5</f>
        <v>20.-22.05.2022</v>
      </c>
      <c r="CS5" s="56"/>
      <c r="CT5" s="56"/>
      <c r="CU5" s="56"/>
      <c r="CV5" s="56" t="str">
        <f>Seniori!CV5</f>
        <v>28.05.2022</v>
      </c>
      <c r="CW5" s="56"/>
      <c r="CX5" s="56"/>
      <c r="CY5" s="56">
        <f>Seniori!CY5</f>
        <v>0</v>
      </c>
      <c r="CZ5" s="56">
        <f>Seniori!CZ5</f>
        <v>0</v>
      </c>
      <c r="DA5" s="56" t="str">
        <f>Seniori!DA5</f>
        <v>04.-05.06.2022</v>
      </c>
      <c r="DB5" s="56"/>
      <c r="DC5" s="56"/>
      <c r="DD5" s="56"/>
      <c r="DE5" s="56">
        <f>Seniori!DE5</f>
        <v>0</v>
      </c>
      <c r="DF5" s="56">
        <f>Seniori!DF5</f>
        <v>0</v>
      </c>
      <c r="DG5" s="56">
        <f>Seniori!DG5</f>
        <v>0</v>
      </c>
      <c r="DH5" s="56">
        <f>Seniori!DH5</f>
        <v>0</v>
      </c>
      <c r="DI5" s="56">
        <f>Seniori!DI5</f>
        <v>0</v>
      </c>
      <c r="DJ5" s="56">
        <f>Seniori!DJ5</f>
        <v>0</v>
      </c>
      <c r="DK5" s="56">
        <f>Seniori!DK5</f>
        <v>0</v>
      </c>
      <c r="DL5" s="56">
        <f>Seniori!DL5</f>
        <v>0</v>
      </c>
      <c r="DM5" s="56">
        <f>Seniori!DM5</f>
        <v>0</v>
      </c>
      <c r="DN5" s="56">
        <f>Seniori!DN5</f>
        <v>0</v>
      </c>
      <c r="DO5" s="56">
        <f>Seniori!DO5</f>
        <v>0</v>
      </c>
      <c r="DP5" s="56" t="str">
        <f>Seniori!DP5</f>
        <v>10.-12.06.2022</v>
      </c>
      <c r="DQ5" s="56"/>
      <c r="DR5" s="56"/>
      <c r="DS5" s="56">
        <f>Seniori!DS5</f>
        <v>0</v>
      </c>
      <c r="DT5" s="56">
        <f>Seniori!DT5</f>
        <v>0</v>
      </c>
      <c r="DU5" s="56">
        <f>Seniori!DU5</f>
        <v>0</v>
      </c>
      <c r="DV5" s="56">
        <f>Seniori!DV5</f>
        <v>0</v>
      </c>
      <c r="DW5" s="56">
        <f>Seniori!DW5</f>
        <v>0</v>
      </c>
      <c r="DX5" s="56">
        <f>Seniori!DX5</f>
        <v>0</v>
      </c>
      <c r="DY5" s="56">
        <f>Seniori!DY5</f>
        <v>0</v>
      </c>
      <c r="DZ5" s="56">
        <f>Seniori!DZ5</f>
        <v>0</v>
      </c>
      <c r="EA5" s="56" t="str">
        <f>Seniori!EA5</f>
        <v>11.-12.06.2022</v>
      </c>
      <c r="EB5" s="56"/>
      <c r="EC5" s="56"/>
      <c r="ED5" s="56">
        <f>Seniori!ED5</f>
        <v>0</v>
      </c>
      <c r="EE5" s="56">
        <f>Seniori!EE5</f>
        <v>0</v>
      </c>
      <c r="EF5" s="56" t="str">
        <f>Seniori!EF5</f>
        <v>11.06.2022</v>
      </c>
      <c r="EG5" s="56"/>
      <c r="EH5" s="56"/>
      <c r="EI5" s="56">
        <f>Seniori!EI5</f>
        <v>0</v>
      </c>
      <c r="EJ5" s="56">
        <f>Seniori!EJ5</f>
        <v>0</v>
      </c>
      <c r="EK5" s="56">
        <f>Seniori!EK5</f>
        <v>0</v>
      </c>
      <c r="EL5" s="56" t="str">
        <f>Seniori!EL5</f>
        <v>12.06.2022</v>
      </c>
      <c r="EM5" s="56" t="str">
        <f>Seniori!EM5</f>
        <v>18.-19.06.2022</v>
      </c>
      <c r="EN5" s="56"/>
      <c r="EO5" s="56"/>
      <c r="EP5" s="56">
        <f>Seniori!EP5</f>
        <v>0</v>
      </c>
      <c r="EQ5" s="56">
        <f>Seniori!EQ5</f>
        <v>0</v>
      </c>
      <c r="ER5" s="56">
        <f>Seniori!ER5</f>
        <v>0</v>
      </c>
      <c r="ES5" s="56">
        <f>Seniori!ES5</f>
        <v>0</v>
      </c>
      <c r="ET5" s="56">
        <f>Seniori!ET5</f>
        <v>0</v>
      </c>
      <c r="EU5" s="56">
        <f>Seniori!EU5</f>
        <v>0</v>
      </c>
      <c r="EV5" s="56">
        <f>Seniori!EV5</f>
        <v>0</v>
      </c>
      <c r="EW5" s="56">
        <f>Seniori!EW5</f>
        <v>0</v>
      </c>
      <c r="EX5" s="56">
        <f>Seniori!EX5</f>
        <v>0</v>
      </c>
      <c r="EY5" s="56">
        <f>Seniori!EY5</f>
        <v>0</v>
      </c>
      <c r="EZ5" s="56">
        <f>Seniori!EZ5</f>
        <v>0</v>
      </c>
      <c r="FA5" s="56">
        <f>Seniori!FA5</f>
        <v>0</v>
      </c>
      <c r="FB5" s="56">
        <f>Seniori!FB5</f>
        <v>0</v>
      </c>
      <c r="FC5" s="56">
        <f>Seniori!FC5</f>
        <v>0</v>
      </c>
      <c r="FD5" s="56">
        <f>Seniori!FD5</f>
        <v>0</v>
      </c>
      <c r="FE5" s="56">
        <f>Seniori!FE5</f>
        <v>0</v>
      </c>
      <c r="FF5" s="56" t="str">
        <f>Seniori!FF5</f>
        <v>02.07.2022</v>
      </c>
      <c r="FG5" s="56"/>
      <c r="FH5" s="56"/>
      <c r="FI5" s="56">
        <f>Seniori!FI5</f>
        <v>0</v>
      </c>
      <c r="FJ5" s="56">
        <f>Seniori!FJ5</f>
        <v>0</v>
      </c>
      <c r="FK5" s="56">
        <f>Seniori!FK5</f>
        <v>0</v>
      </c>
      <c r="FL5" s="56">
        <f>Seniori!FL5</f>
        <v>0</v>
      </c>
      <c r="FM5" s="56">
        <f>Seniori!FM5</f>
        <v>0</v>
      </c>
      <c r="FN5" s="56" t="str">
        <f>Seniori!FN5</f>
        <v>03.07.2022</v>
      </c>
      <c r="FO5" s="56"/>
      <c r="FP5" s="56"/>
      <c r="FQ5" s="56">
        <f>Seniori!FQ5</f>
        <v>0</v>
      </c>
      <c r="FR5" s="56" t="str">
        <f>Seniori!FR5</f>
        <v>16.-17.07.2022</v>
      </c>
      <c r="FS5" s="56"/>
      <c r="FT5" s="56"/>
      <c r="FU5" s="56">
        <f>Seniori!FU5</f>
        <v>0</v>
      </c>
      <c r="FV5" s="56">
        <f>Seniori!FV5</f>
        <v>0</v>
      </c>
      <c r="FW5" s="56">
        <f>Seniori!FW5</f>
        <v>0</v>
      </c>
      <c r="FX5" s="56">
        <f>Seniori!FX5</f>
        <v>0</v>
      </c>
      <c r="FY5" s="56">
        <f>Seniori!FY5</f>
        <v>0</v>
      </c>
      <c r="FZ5" s="56">
        <f>Seniori!FZ5</f>
        <v>0</v>
      </c>
      <c r="GA5" s="56">
        <f>Seniori!GA5</f>
        <v>0</v>
      </c>
      <c r="GB5" s="56">
        <f>Seniori!GB5</f>
        <v>0</v>
      </c>
      <c r="GC5" s="56">
        <f>Seniori!GC5</f>
        <v>0</v>
      </c>
      <c r="GD5" s="56">
        <f>Seniori!GD5</f>
        <v>0</v>
      </c>
      <c r="GE5" s="56">
        <f>Seniori!GE5</f>
        <v>0</v>
      </c>
      <c r="GF5" s="56">
        <f>Seniori!GF5</f>
        <v>0</v>
      </c>
      <c r="GG5" s="56">
        <f>Seniori!GG5</f>
        <v>0</v>
      </c>
      <c r="GH5" s="56">
        <f>Seniori!GH5</f>
        <v>0</v>
      </c>
      <c r="GI5" s="56" t="str">
        <f>Seniori!GI5</f>
        <v>31.07.2022</v>
      </c>
      <c r="GJ5" s="56"/>
      <c r="GK5" s="56"/>
      <c r="GL5" s="56">
        <f>Seniori!GL5</f>
        <v>0</v>
      </c>
      <c r="GM5" s="56" t="str">
        <f>Seniori!GM5</f>
        <v>30.-31.08.</v>
      </c>
      <c r="GN5" s="56"/>
      <c r="GO5" s="56"/>
      <c r="GP5" s="56">
        <f>Seniori!GP5</f>
        <v>0</v>
      </c>
      <c r="GQ5" s="56">
        <f>Seniori!GQ5</f>
        <v>0</v>
      </c>
      <c r="GR5" s="56">
        <f>Seniori!GR5</f>
        <v>0</v>
      </c>
      <c r="GS5" s="56">
        <f>Seniori!GS5</f>
        <v>0</v>
      </c>
      <c r="GT5" s="56">
        <f>Seniori!GT5</f>
        <v>0</v>
      </c>
      <c r="GU5" s="56">
        <f>Seniori!GU5</f>
        <v>0</v>
      </c>
      <c r="GV5" s="56">
        <f>Seniori!GV5</f>
        <v>0</v>
      </c>
      <c r="GW5" s="56">
        <f>Seniori!GW5</f>
        <v>0</v>
      </c>
      <c r="GX5" s="56">
        <f>Seniori!GX5</f>
        <v>0</v>
      </c>
      <c r="GY5" s="56">
        <f>Seniori!GY5</f>
        <v>0</v>
      </c>
      <c r="GZ5" s="56">
        <f>Seniori!GZ5</f>
        <v>0</v>
      </c>
      <c r="HA5" s="56" t="str">
        <f>Seniori!HA5</f>
        <v>13.-.14.08.2022</v>
      </c>
      <c r="HB5" s="56"/>
      <c r="HC5" s="56"/>
      <c r="HD5" s="56"/>
      <c r="HE5" s="56">
        <f>Seniori!HE5</f>
        <v>0</v>
      </c>
      <c r="HF5" s="56">
        <f>Seniori!HF5</f>
        <v>0</v>
      </c>
      <c r="HG5" s="56">
        <f>Seniori!HG5</f>
        <v>0</v>
      </c>
      <c r="HH5" s="56">
        <f>Seniori!HH5</f>
        <v>0</v>
      </c>
      <c r="HI5" s="56">
        <f>Seniori!HI5</f>
        <v>0</v>
      </c>
      <c r="HJ5" s="56">
        <f>Seniori!HJ5</f>
        <v>0</v>
      </c>
      <c r="HK5" s="56">
        <f>Seniori!HK5</f>
        <v>0</v>
      </c>
      <c r="HL5" s="56">
        <f>Seniori!HL5</f>
        <v>0</v>
      </c>
      <c r="HM5" s="56">
        <f>Seniori!HM5</f>
        <v>0</v>
      </c>
      <c r="HN5" s="56">
        <f>Seniori!HN5</f>
        <v>0</v>
      </c>
      <c r="HO5" s="56" t="str">
        <f>Seniori!HO5</f>
        <v>12.-14.08.</v>
      </c>
      <c r="HP5" s="56"/>
      <c r="HQ5" s="56"/>
      <c r="HR5" s="56">
        <f>Seniori!HR5</f>
        <v>0</v>
      </c>
      <c r="HS5" s="56">
        <f>Seniori!HS5</f>
        <v>0</v>
      </c>
      <c r="HT5" s="56">
        <f>Seniori!HT5</f>
        <v>0</v>
      </c>
      <c r="HU5" s="56">
        <f>Seniori!HU5</f>
        <v>0</v>
      </c>
      <c r="HV5" s="56">
        <f>Seniori!HV5</f>
        <v>0</v>
      </c>
      <c r="HW5" s="56">
        <f>Seniori!HW5</f>
        <v>0</v>
      </c>
      <c r="HX5" s="56">
        <f>Seniori!HX5</f>
        <v>0</v>
      </c>
      <c r="HY5" s="56">
        <f>Seniori!HY5</f>
        <v>0</v>
      </c>
      <c r="HZ5" s="56">
        <f>Seniori!HZ5</f>
        <v>0</v>
      </c>
      <c r="IA5" s="56">
        <f>Seniori!IA5</f>
        <v>0</v>
      </c>
      <c r="IB5" s="56">
        <f>Seniori!IB5</f>
        <v>0</v>
      </c>
      <c r="IC5" s="56" t="str">
        <f>Seniori!IC5</f>
        <v>17.-18.03.2022</v>
      </c>
      <c r="ID5" s="56"/>
      <c r="IE5" s="56" t="str">
        <f>Seniori!IE5</f>
        <v>12.-14.08.2022</v>
      </c>
      <c r="IF5" s="56"/>
      <c r="IG5" s="56"/>
      <c r="IH5" s="56">
        <f>Seniori!IH5</f>
        <v>0</v>
      </c>
      <c r="II5" s="56">
        <f>Seniori!II5</f>
        <v>0</v>
      </c>
      <c r="IJ5" s="56" t="str">
        <f>Seniori!IJ5</f>
        <v>20.-21.08.2022</v>
      </c>
      <c r="IK5" s="56"/>
      <c r="IL5" s="56"/>
      <c r="IM5" s="56">
        <f>Seniori!IM5</f>
        <v>0</v>
      </c>
      <c r="IN5" s="56">
        <f>Seniori!IN5</f>
        <v>0</v>
      </c>
      <c r="IO5" s="56">
        <f>Seniori!IO5</f>
        <v>0</v>
      </c>
      <c r="IP5" s="56">
        <f>Seniori!IP5</f>
        <v>0</v>
      </c>
      <c r="IQ5" s="56">
        <f>Seniori!IQ5</f>
        <v>0</v>
      </c>
      <c r="IR5" s="56">
        <f>Seniori!IR5</f>
        <v>0</v>
      </c>
      <c r="IS5" s="56">
        <f>Seniori!IS5</f>
        <v>0</v>
      </c>
      <c r="IT5" s="56">
        <f>Seniori!IT5</f>
        <v>0</v>
      </c>
      <c r="IU5" s="56">
        <f>Seniori!IU5</f>
        <v>0</v>
      </c>
      <c r="IV5" s="56" t="str">
        <f>Seniori!IV5</f>
        <v>28.-30.08.2022</v>
      </c>
      <c r="IW5" s="56"/>
      <c r="IX5" s="56" t="str">
        <f>Seniori!IX5</f>
        <v>29.-30.08.2022</v>
      </c>
      <c r="IY5" s="56"/>
      <c r="IZ5" s="56"/>
      <c r="JA5" s="56">
        <f>Seniori!JA5</f>
        <v>0</v>
      </c>
      <c r="JB5" s="56">
        <f>Seniori!JB5</f>
        <v>0</v>
      </c>
      <c r="JC5" s="56">
        <f>Seniori!JC5</f>
        <v>0</v>
      </c>
      <c r="JD5" s="56">
        <f>Seniori!JD5</f>
        <v>0</v>
      </c>
      <c r="JE5" s="56">
        <f>Seniori!JE5</f>
        <v>0</v>
      </c>
      <c r="JF5" s="56">
        <f>Seniori!JF5</f>
        <v>0</v>
      </c>
      <c r="JG5" s="56">
        <f>Seniori!JG5</f>
        <v>0</v>
      </c>
      <c r="JH5" s="56">
        <f>Seniori!JH5</f>
        <v>0</v>
      </c>
      <c r="JI5" s="56">
        <f>Seniori!JI5</f>
        <v>0</v>
      </c>
      <c r="JJ5" s="56">
        <f>Seniori!JJ5</f>
        <v>0</v>
      </c>
      <c r="JK5" s="56" t="str">
        <f>Seniori!JK5</f>
        <v>17.-18.09.2022</v>
      </c>
      <c r="JL5" s="56"/>
      <c r="JM5" s="56"/>
      <c r="JN5" s="56">
        <f>Seniori!JN5</f>
        <v>0</v>
      </c>
      <c r="JO5" s="56">
        <f>Seniori!JO5</f>
        <v>0</v>
      </c>
      <c r="JP5" s="56">
        <f>Seniori!JP5</f>
        <v>0</v>
      </c>
      <c r="JQ5" s="56">
        <f>Seniori!JQ5</f>
        <v>0</v>
      </c>
      <c r="JR5" s="56">
        <f>Seniori!JR5</f>
        <v>0</v>
      </c>
      <c r="JS5" s="56">
        <f>Seniori!JS5</f>
        <v>0</v>
      </c>
      <c r="JT5" s="56">
        <f>Seniori!JT5</f>
        <v>0</v>
      </c>
      <c r="JU5" s="56">
        <f>Seniori!JU5</f>
        <v>0</v>
      </c>
      <c r="JV5" s="56">
        <f>Seniori!JV5</f>
        <v>0</v>
      </c>
      <c r="JW5" s="56">
        <f>Seniori!JW5</f>
        <v>0</v>
      </c>
      <c r="JX5" s="56">
        <f>Seniori!JX5</f>
        <v>0</v>
      </c>
      <c r="JY5" s="56">
        <f>Seniori!JY5</f>
        <v>0</v>
      </c>
      <c r="JZ5" s="56">
        <f>Seniori!JZ5</f>
        <v>0</v>
      </c>
      <c r="KA5" s="56">
        <f>Seniori!KA5</f>
        <v>0</v>
      </c>
      <c r="KB5" s="56">
        <f>Seniori!KB5</f>
        <v>0</v>
      </c>
      <c r="KC5" s="56">
        <f>Seniori!KC5</f>
        <v>0</v>
      </c>
      <c r="KD5" s="56">
        <f>Seniori!KD5</f>
        <v>0</v>
      </c>
      <c r="KE5" s="56">
        <f>Seniori!KE5</f>
        <v>0</v>
      </c>
      <c r="KF5" s="56">
        <f>Seniori!KF5</f>
        <v>0</v>
      </c>
      <c r="KG5" s="56">
        <f>Seniori!KG5</f>
        <v>0</v>
      </c>
      <c r="KH5" s="56">
        <f>Seniori!KH5</f>
        <v>0</v>
      </c>
      <c r="KI5" s="56">
        <f>Seniori!KI5</f>
        <v>0</v>
      </c>
      <c r="KJ5" s="56">
        <f>Seniori!KJ5</f>
        <v>0</v>
      </c>
      <c r="KK5" s="56" t="str">
        <f>Seniori!KK5</f>
        <v>24.09.2022</v>
      </c>
      <c r="KL5" s="56"/>
      <c r="KM5" s="56" t="str">
        <f>Seniori!KM5</f>
        <v>08.-09.10.2022</v>
      </c>
      <c r="KN5" s="56">
        <f>Seniori!KN5</f>
        <v>0</v>
      </c>
      <c r="KO5" s="56">
        <f>Seniori!KO5</f>
        <v>0</v>
      </c>
      <c r="KP5" s="56">
        <f>Seniori!KP5</f>
        <v>0</v>
      </c>
      <c r="KQ5" s="56">
        <f>Seniori!KQ5</f>
        <v>0</v>
      </c>
      <c r="KR5" s="56">
        <f>Seniori!KR5</f>
        <v>0</v>
      </c>
      <c r="KS5" s="56">
        <f>Seniori!KS5</f>
        <v>0</v>
      </c>
      <c r="KT5" s="56">
        <f>Seniori!KT5</f>
        <v>0</v>
      </c>
      <c r="KU5" s="56">
        <f>Seniori!KU5</f>
        <v>0</v>
      </c>
      <c r="KV5" s="56">
        <f>Seniori!KV5</f>
        <v>0</v>
      </c>
      <c r="KW5" s="56">
        <f>Seniori!KW5</f>
        <v>0</v>
      </c>
      <c r="KX5" s="56">
        <f>Seniori!KX5</f>
        <v>0</v>
      </c>
      <c r="KY5" s="56">
        <f>Seniori!KY5</f>
        <v>0</v>
      </c>
      <c r="KZ5" s="56">
        <f>Seniori!KZ5</f>
        <v>0</v>
      </c>
      <c r="LA5" s="56" t="str">
        <f>Seniori!LA5</f>
        <v>15.10.2022</v>
      </c>
      <c r="LB5" s="56"/>
      <c r="LC5" s="56"/>
      <c r="LD5" s="56">
        <f>Seniori!LD5</f>
        <v>0</v>
      </c>
      <c r="LE5" s="56">
        <f>Seniori!LE5</f>
        <v>0</v>
      </c>
      <c r="LF5" s="56">
        <f>Seniori!LF5</f>
        <v>0</v>
      </c>
      <c r="LG5" s="56">
        <f>Seniori!LG5</f>
        <v>0</v>
      </c>
      <c r="LH5" s="56">
        <f>Seniori!LH5</f>
        <v>0</v>
      </c>
      <c r="LI5" s="56" t="str">
        <f>Seniori!LI5</f>
        <v>13.-15.05.2022</v>
      </c>
      <c r="LJ5" s="56"/>
      <c r="LK5" s="56"/>
      <c r="LL5" s="56"/>
      <c r="LM5" s="56" t="str">
        <f>Seniori!LM5</f>
        <v>21.-22.10.2022</v>
      </c>
      <c r="LN5" s="56"/>
      <c r="LO5" s="56"/>
      <c r="LP5" s="56">
        <f>Seniori!LP5</f>
        <v>0</v>
      </c>
      <c r="LQ5" s="56">
        <f>Seniori!LQ5</f>
        <v>0</v>
      </c>
      <c r="LR5" s="56">
        <f>Seniori!LR5</f>
        <v>0</v>
      </c>
      <c r="LS5" s="56">
        <f>Seniori!LS5</f>
        <v>0</v>
      </c>
      <c r="LT5" s="56">
        <f>Seniori!LT5</f>
        <v>0</v>
      </c>
      <c r="LU5" s="56">
        <f>Seniori!LU5</f>
        <v>0</v>
      </c>
      <c r="LV5" s="56">
        <f>Seniori!LV5</f>
        <v>0</v>
      </c>
      <c r="LW5" s="56">
        <f>Seniori!LW5</f>
        <v>0</v>
      </c>
      <c r="LX5" s="56">
        <f>Seniori!LX5</f>
        <v>0</v>
      </c>
      <c r="LY5" s="56">
        <f>Seniori!LY5</f>
        <v>0</v>
      </c>
      <c r="LZ5" s="56">
        <f>Seniori!LZ5</f>
        <v>0</v>
      </c>
      <c r="MA5" s="56">
        <f>Seniori!MA5</f>
        <v>0</v>
      </c>
      <c r="MB5" s="56">
        <f>Seniori!MB5</f>
        <v>0</v>
      </c>
      <c r="MC5" s="56">
        <f>Seniori!MC5</f>
        <v>0</v>
      </c>
      <c r="MD5" s="56">
        <f>Seniori!MD5</f>
        <v>0</v>
      </c>
      <c r="ME5" s="56">
        <f>Seniori!ME5</f>
        <v>0</v>
      </c>
    </row>
    <row r="6" spans="1:343" s="35" customFormat="1" ht="18" customHeight="1" x14ac:dyDescent="0.25">
      <c r="A6" s="261"/>
      <c r="B6" s="264"/>
      <c r="C6" s="264"/>
      <c r="D6" s="264"/>
      <c r="E6" s="264"/>
      <c r="F6" s="264"/>
      <c r="G6" s="264"/>
      <c r="H6" s="264"/>
      <c r="I6" s="257"/>
      <c r="J6" s="257"/>
      <c r="K6" s="57" t="str">
        <f>Seniori!K6</f>
        <v>Motešice</v>
      </c>
      <c r="L6" s="57"/>
      <c r="M6" s="57">
        <f>Seniori!M6</f>
        <v>0</v>
      </c>
      <c r="N6" s="57">
        <f>Seniori!N6</f>
        <v>0</v>
      </c>
      <c r="O6" s="57">
        <f>Seniori!O6</f>
        <v>0</v>
      </c>
      <c r="P6" s="57">
        <f>Seniori!P6</f>
        <v>0</v>
      </c>
      <c r="Q6" s="57">
        <f>Seniori!Q6</f>
        <v>0</v>
      </c>
      <c r="R6" s="57" t="str">
        <f>Seniori!R6</f>
        <v>Motešice</v>
      </c>
      <c r="S6" s="57"/>
      <c r="T6" s="57">
        <f>Seniori!T6</f>
        <v>0</v>
      </c>
      <c r="U6" s="57">
        <f>Seniori!U6</f>
        <v>0</v>
      </c>
      <c r="V6" s="57">
        <f>Seniori!V6</f>
        <v>0</v>
      </c>
      <c r="W6" s="57">
        <f>Seniori!W6</f>
        <v>0</v>
      </c>
      <c r="X6" s="57">
        <f>Seniori!X6</f>
        <v>0</v>
      </c>
      <c r="Y6" s="57" t="str">
        <f>Seniori!Y6</f>
        <v>Motešice CDI</v>
      </c>
      <c r="Z6" s="57">
        <f>Seniori!Z6</f>
        <v>0</v>
      </c>
      <c r="AA6" s="57" t="str">
        <f>Seniori!AA6</f>
        <v>Motešice</v>
      </c>
      <c r="AB6" s="57"/>
      <c r="AC6" s="57"/>
      <c r="AD6" s="57">
        <f>Seniori!AD6</f>
        <v>0</v>
      </c>
      <c r="AE6" s="57">
        <f>Seniori!AE6</f>
        <v>0</v>
      </c>
      <c r="AF6" s="57">
        <f>Seniori!AF6</f>
        <v>0</v>
      </c>
      <c r="AG6" s="57">
        <f>Seniori!AG6</f>
        <v>0</v>
      </c>
      <c r="AH6" s="57" t="str">
        <f>Seniori!AH6</f>
        <v>Pezinok</v>
      </c>
      <c r="AI6" s="57"/>
      <c r="AJ6" s="57"/>
      <c r="AK6" s="57">
        <f>Seniori!AK6</f>
        <v>0</v>
      </c>
      <c r="AL6" s="57">
        <f>Seniori!AL6</f>
        <v>0</v>
      </c>
      <c r="AM6" s="57">
        <f>Seniori!AM6</f>
        <v>0</v>
      </c>
      <c r="AN6" s="57">
        <f>Seniori!AN6</f>
        <v>0</v>
      </c>
      <c r="AO6" s="57" t="str">
        <f>Seniori!AO6</f>
        <v>Veľký Šariš</v>
      </c>
      <c r="AP6" s="57"/>
      <c r="AQ6" s="57" t="str">
        <f>Seniori!AQ6</f>
        <v>Motešice</v>
      </c>
      <c r="AR6" s="57"/>
      <c r="AS6" s="57"/>
      <c r="AT6" s="57">
        <f>Seniori!AT6</f>
        <v>0</v>
      </c>
      <c r="AU6" s="57">
        <f>Seniori!AU6</f>
        <v>0</v>
      </c>
      <c r="AV6" s="57">
        <f>Seniori!AV6</f>
        <v>0</v>
      </c>
      <c r="AW6" s="57">
        <f>Seniori!AW6</f>
        <v>0</v>
      </c>
      <c r="AX6" s="57">
        <f>Seniori!AX6</f>
        <v>0</v>
      </c>
      <c r="AY6" s="57">
        <f>Seniori!AY6</f>
        <v>0</v>
      </c>
      <c r="AZ6" s="57">
        <f>Seniori!AZ6</f>
        <v>0</v>
      </c>
      <c r="BA6" s="57">
        <f>Seniori!BA6</f>
        <v>0</v>
      </c>
      <c r="BB6" s="57">
        <f>Seniori!BB6</f>
        <v>0</v>
      </c>
      <c r="BC6" s="57">
        <f>Seniori!BC6</f>
        <v>0</v>
      </c>
      <c r="BD6" s="57">
        <f>Seniori!BD6</f>
        <v>0</v>
      </c>
      <c r="BE6" s="57">
        <f>Seniori!BE6</f>
        <v>0</v>
      </c>
      <c r="BF6" s="57">
        <f>Seniori!BF6</f>
        <v>0</v>
      </c>
      <c r="BG6" s="57">
        <f>Seniori!BG6</f>
        <v>0</v>
      </c>
      <c r="BH6" s="57" t="str">
        <f>Seniori!BH6</f>
        <v>Pezinok</v>
      </c>
      <c r="BI6" s="57"/>
      <c r="BJ6" s="57">
        <f>Seniori!BJ6</f>
        <v>0</v>
      </c>
      <c r="BK6" s="57">
        <f>Seniori!BK6</f>
        <v>0</v>
      </c>
      <c r="BL6" s="57">
        <f>Seniori!BL6</f>
        <v>0</v>
      </c>
      <c r="BM6" s="57">
        <f>Seniori!BM6</f>
        <v>0</v>
      </c>
      <c r="BN6" s="57">
        <f>Seniori!BN6</f>
        <v>0</v>
      </c>
      <c r="BO6" s="57" t="str">
        <f>Seniori!BO6</f>
        <v>Gőssendorf AUT CDI</v>
      </c>
      <c r="BP6" s="57"/>
      <c r="BQ6" s="57"/>
      <c r="BR6" s="57">
        <f>Seniori!BR6</f>
        <v>0</v>
      </c>
      <c r="BS6" s="57" t="str">
        <f>Seniori!BS6</f>
        <v>Máriakálnok HUN</v>
      </c>
      <c r="BT6" s="57"/>
      <c r="BU6" s="57"/>
      <c r="BV6" s="57"/>
      <c r="BW6" s="57">
        <f>Seniori!BW6</f>
        <v>0</v>
      </c>
      <c r="BX6" s="57">
        <f>Seniori!BX6</f>
        <v>0</v>
      </c>
      <c r="BY6" s="57">
        <f>Seniori!BY6</f>
        <v>0</v>
      </c>
      <c r="BZ6" s="57">
        <f>Seniori!BZ6</f>
        <v>0</v>
      </c>
      <c r="CA6" s="57">
        <f>Seniori!CA6</f>
        <v>0</v>
      </c>
      <c r="CB6" s="57" t="str">
        <f>Seniori!CB6</f>
        <v>Sokoľ</v>
      </c>
      <c r="CC6" s="57"/>
      <c r="CD6" s="57"/>
      <c r="CE6" s="57">
        <f>Seniori!CE6</f>
        <v>0</v>
      </c>
      <c r="CF6" s="57">
        <f>Seniori!CF6</f>
        <v>0</v>
      </c>
      <c r="CG6" s="57">
        <f>Seniori!CG6</f>
        <v>0</v>
      </c>
      <c r="CH6" s="57" t="str">
        <f>Seniori!CH6</f>
        <v>Panská Lícha CZE</v>
      </c>
      <c r="CI6" s="57"/>
      <c r="CJ6" s="57"/>
      <c r="CK6" s="57"/>
      <c r="CL6" s="57" t="str">
        <f>Seniori!CL6</f>
        <v>Vígľaš</v>
      </c>
      <c r="CM6" s="57"/>
      <c r="CN6" s="57"/>
      <c r="CO6" s="57">
        <f>Seniori!CO6</f>
        <v>0</v>
      </c>
      <c r="CP6" s="57">
        <f>Seniori!CP6</f>
        <v>0</v>
      </c>
      <c r="CQ6" s="57">
        <f>Seniori!CQ6</f>
        <v>0</v>
      </c>
      <c r="CR6" s="57" t="str">
        <f>Seniori!CR6</f>
        <v>Olomouc CZE CDI</v>
      </c>
      <c r="CS6" s="57"/>
      <c r="CT6" s="57"/>
      <c r="CU6" s="57"/>
      <c r="CV6" s="57" t="str">
        <f>Seniori!CV6</f>
        <v>Sokoľ</v>
      </c>
      <c r="CW6" s="57"/>
      <c r="CX6" s="57"/>
      <c r="CY6" s="57">
        <f>Seniori!CY6</f>
        <v>0</v>
      </c>
      <c r="CZ6" s="57">
        <f>Seniori!CZ6</f>
        <v>0</v>
      </c>
      <c r="DA6" s="57" t="str">
        <f>Seniori!DA6</f>
        <v>Topoľčianky</v>
      </c>
      <c r="DB6" s="57"/>
      <c r="DC6" s="57"/>
      <c r="DD6" s="57"/>
      <c r="DE6" s="57">
        <f>Seniori!DE6</f>
        <v>0</v>
      </c>
      <c r="DF6" s="57">
        <f>Seniori!DF6</f>
        <v>0</v>
      </c>
      <c r="DG6" s="57">
        <f>Seniori!DG6</f>
        <v>0</v>
      </c>
      <c r="DH6" s="57">
        <f>Seniori!DH6</f>
        <v>0</v>
      </c>
      <c r="DI6" s="57">
        <f>Seniori!DI6</f>
        <v>0</v>
      </c>
      <c r="DJ6" s="57">
        <f>Seniori!DJ6</f>
        <v>0</v>
      </c>
      <c r="DK6" s="57">
        <f>Seniori!DK6</f>
        <v>0</v>
      </c>
      <c r="DL6" s="57">
        <f>Seniori!DL6</f>
        <v>0</v>
      </c>
      <c r="DM6" s="57">
        <f>Seniori!DM6</f>
        <v>0</v>
      </c>
      <c r="DN6" s="57">
        <f>Seniori!DN6</f>
        <v>0</v>
      </c>
      <c r="DO6" s="57">
        <f>Seniori!DO6</f>
        <v>0</v>
      </c>
      <c r="DP6" s="57" t="str">
        <f>Seniori!DP6</f>
        <v>Šamorín CDI</v>
      </c>
      <c r="DQ6" s="57"/>
      <c r="DR6" s="57"/>
      <c r="DS6" s="57">
        <f>Seniori!DS6</f>
        <v>0</v>
      </c>
      <c r="DT6" s="57">
        <f>Seniori!DT6</f>
        <v>0</v>
      </c>
      <c r="DU6" s="57">
        <f>Seniori!DU6</f>
        <v>0</v>
      </c>
      <c r="DV6" s="57">
        <f>Seniori!DV6</f>
        <v>0</v>
      </c>
      <c r="DW6" s="57">
        <f>Seniori!DW6</f>
        <v>0</v>
      </c>
      <c r="DX6" s="57">
        <f>Seniori!DX6</f>
        <v>0</v>
      </c>
      <c r="DY6" s="57">
        <f>Seniori!DY6</f>
        <v>0</v>
      </c>
      <c r="DZ6" s="57">
        <f>Seniori!DZ6</f>
        <v>0</v>
      </c>
      <c r="EA6" s="57" t="str">
        <f>Seniori!EA6</f>
        <v>Šamorín</v>
      </c>
      <c r="EB6" s="57"/>
      <c r="EC6" s="57"/>
      <c r="ED6" s="57">
        <f>Seniori!ED6</f>
        <v>0</v>
      </c>
      <c r="EE6" s="57">
        <f>Seniori!EE6</f>
        <v>0</v>
      </c>
      <c r="EF6" s="57" t="str">
        <f>Seniori!EF6</f>
        <v>Sokoľ</v>
      </c>
      <c r="EG6" s="57"/>
      <c r="EH6" s="57"/>
      <c r="EI6" s="57">
        <f>Seniori!EI6</f>
        <v>0</v>
      </c>
      <c r="EJ6" s="57">
        <f>Seniori!EJ6</f>
        <v>0</v>
      </c>
      <c r="EK6" s="57">
        <f>Seniori!EK6</f>
        <v>0</v>
      </c>
      <c r="EL6" s="57" t="str">
        <f>Seniori!EL6</f>
        <v>Panská Lícha CZE</v>
      </c>
      <c r="EM6" s="57" t="str">
        <f>Seniori!EM6</f>
        <v>Topoľčianky MSR</v>
      </c>
      <c r="EN6" s="57"/>
      <c r="EO6" s="57"/>
      <c r="EP6" s="57"/>
      <c r="EQ6" s="57">
        <f>Seniori!EQ6</f>
        <v>0</v>
      </c>
      <c r="ER6" s="57">
        <f>Seniori!ER6</f>
        <v>0</v>
      </c>
      <c r="ES6" s="57">
        <f>Seniori!ES6</f>
        <v>0</v>
      </c>
      <c r="ET6" s="57">
        <f>Seniori!ET6</f>
        <v>0</v>
      </c>
      <c r="EU6" s="57">
        <f>Seniori!EU6</f>
        <v>0</v>
      </c>
      <c r="EV6" s="57">
        <f>Seniori!EV6</f>
        <v>0</v>
      </c>
      <c r="EW6" s="57">
        <f>Seniori!EW6</f>
        <v>0</v>
      </c>
      <c r="EX6" s="57">
        <f>Seniori!EX6</f>
        <v>0</v>
      </c>
      <c r="EY6" s="57">
        <f>Seniori!EY6</f>
        <v>0</v>
      </c>
      <c r="EZ6" s="57">
        <f>Seniori!EZ6</f>
        <v>0</v>
      </c>
      <c r="FA6" s="57">
        <f>Seniori!FA6</f>
        <v>0</v>
      </c>
      <c r="FB6" s="57">
        <f>Seniori!FB6</f>
        <v>0</v>
      </c>
      <c r="FC6" s="57">
        <f>Seniori!FC6</f>
        <v>0</v>
      </c>
      <c r="FD6" s="57">
        <f>Seniori!FD6</f>
        <v>0</v>
      </c>
      <c r="FE6" s="57">
        <f>Seniori!FE6</f>
        <v>0</v>
      </c>
      <c r="FF6" s="57" t="str">
        <f>Seniori!FF6</f>
        <v>Motešice</v>
      </c>
      <c r="FG6" s="57"/>
      <c r="FH6" s="57"/>
      <c r="FI6" s="57">
        <f>Seniori!FI6</f>
        <v>0</v>
      </c>
      <c r="FJ6" s="57">
        <f>Seniori!FJ6</f>
        <v>0</v>
      </c>
      <c r="FK6" s="57">
        <f>Seniori!FK6</f>
        <v>0</v>
      </c>
      <c r="FL6" s="57">
        <f>Seniori!FL6</f>
        <v>0</v>
      </c>
      <c r="FM6" s="57">
        <f>Seniori!FM6</f>
        <v>0</v>
      </c>
      <c r="FN6" s="57" t="str">
        <f>Seniori!FN6</f>
        <v>Motešice</v>
      </c>
      <c r="FO6" s="57"/>
      <c r="FP6" s="57"/>
      <c r="FQ6" s="57">
        <f>Seniori!FQ6</f>
        <v>0</v>
      </c>
      <c r="FR6" s="57" t="str">
        <f>Seniori!FR6</f>
        <v>Topoľčianky MSR</v>
      </c>
      <c r="FS6" s="57"/>
      <c r="FT6" s="57"/>
      <c r="FU6" s="57"/>
      <c r="FV6" s="57">
        <f>Seniori!FV6</f>
        <v>0</v>
      </c>
      <c r="FW6" s="57">
        <f>Seniori!FW6</f>
        <v>0</v>
      </c>
      <c r="FX6" s="57">
        <f>Seniori!FX6</f>
        <v>0</v>
      </c>
      <c r="FY6" s="57">
        <f>Seniori!FY6</f>
        <v>0</v>
      </c>
      <c r="FZ6" s="57">
        <f>Seniori!FZ6</f>
        <v>0</v>
      </c>
      <c r="GA6" s="57">
        <f>Seniori!GA6</f>
        <v>0</v>
      </c>
      <c r="GB6" s="57">
        <f>Seniori!GB6</f>
        <v>0</v>
      </c>
      <c r="GC6" s="57">
        <f>Seniori!GC6</f>
        <v>0</v>
      </c>
      <c r="GD6" s="57">
        <f>Seniori!GD6</f>
        <v>0</v>
      </c>
      <c r="GE6" s="57">
        <f>Seniori!GE6</f>
        <v>0</v>
      </c>
      <c r="GF6" s="57">
        <f>Seniori!GF6</f>
        <v>0</v>
      </c>
      <c r="GG6" s="57">
        <f>Seniori!GG6</f>
        <v>0</v>
      </c>
      <c r="GH6" s="57">
        <f>Seniori!GH6</f>
        <v>0</v>
      </c>
      <c r="GI6" s="57" t="str">
        <f>Seniori!GI6</f>
        <v>Spišská Teplica</v>
      </c>
      <c r="GJ6" s="57"/>
      <c r="GK6" s="57"/>
      <c r="GL6" s="57">
        <f>Seniori!GL6</f>
        <v>0</v>
      </c>
      <c r="GM6" s="57" t="str">
        <f>Seniori!GM6</f>
        <v>Olomouc CZE</v>
      </c>
      <c r="GN6" s="57"/>
      <c r="GO6" s="57"/>
      <c r="GP6" s="57">
        <f>Seniori!GP6</f>
        <v>0</v>
      </c>
      <c r="GQ6" s="57">
        <f>Seniori!GQ6</f>
        <v>0</v>
      </c>
      <c r="GR6" s="57">
        <f>Seniori!GR6</f>
        <v>0</v>
      </c>
      <c r="GS6" s="57">
        <f>Seniori!GS6</f>
        <v>0</v>
      </c>
      <c r="GT6" s="57">
        <f>Seniori!GT6</f>
        <v>0</v>
      </c>
      <c r="GU6" s="57">
        <f>Seniori!GU6</f>
        <v>0</v>
      </c>
      <c r="GV6" s="57">
        <f>Seniori!GV6</f>
        <v>0</v>
      </c>
      <c r="GW6" s="57">
        <f>Seniori!GW6</f>
        <v>0</v>
      </c>
      <c r="GX6" s="57">
        <f>Seniori!GX6</f>
        <v>0</v>
      </c>
      <c r="GY6" s="57">
        <f>Seniori!GY6</f>
        <v>0</v>
      </c>
      <c r="GZ6" s="57">
        <f>Seniori!GZ6</f>
        <v>0</v>
      </c>
      <c r="HA6" s="57" t="str">
        <f>Seniori!HA6</f>
        <v>Szilvásvárad HUN</v>
      </c>
      <c r="HB6" s="57"/>
      <c r="HC6" s="57"/>
      <c r="HD6" s="57"/>
      <c r="HE6" s="57">
        <f>Seniori!HE6</f>
        <v>0</v>
      </c>
      <c r="HF6" s="57">
        <f>Seniori!HF6</f>
        <v>0</v>
      </c>
      <c r="HG6" s="57">
        <f>Seniori!HG6</f>
        <v>0</v>
      </c>
      <c r="HH6" s="57">
        <f>Seniori!HH6</f>
        <v>0</v>
      </c>
      <c r="HI6" s="57">
        <f>Seniori!HI6</f>
        <v>0</v>
      </c>
      <c r="HJ6" s="57">
        <f>Seniori!HJ6</f>
        <v>0</v>
      </c>
      <c r="HK6" s="57">
        <f>Seniori!HK6</f>
        <v>0</v>
      </c>
      <c r="HL6" s="57">
        <f>Seniori!HL6</f>
        <v>0</v>
      </c>
      <c r="HM6" s="57">
        <f>Seniori!HM6</f>
        <v>0</v>
      </c>
      <c r="HN6" s="57">
        <f>Seniori!HN6</f>
        <v>0</v>
      </c>
      <c r="HO6" s="57" t="str">
        <f>Seniori!HO6</f>
        <v>Vígľaš MSR</v>
      </c>
      <c r="HP6" s="57"/>
      <c r="HQ6" s="57"/>
      <c r="HR6" s="57">
        <f>Seniori!HR6</f>
        <v>0</v>
      </c>
      <c r="HS6" s="57">
        <f>Seniori!HS6</f>
        <v>0</v>
      </c>
      <c r="HT6" s="57">
        <f>Seniori!HT6</f>
        <v>0</v>
      </c>
      <c r="HU6" s="57">
        <f>Seniori!HU6</f>
        <v>0</v>
      </c>
      <c r="HV6" s="57">
        <f>Seniori!HV6</f>
        <v>0</v>
      </c>
      <c r="HW6" s="57">
        <f>Seniori!HW6</f>
        <v>0</v>
      </c>
      <c r="HX6" s="57">
        <f>Seniori!HX6</f>
        <v>0</v>
      </c>
      <c r="HY6" s="57">
        <f>Seniori!HY6</f>
        <v>0</v>
      </c>
      <c r="HZ6" s="57">
        <f>Seniori!HZ6</f>
        <v>0</v>
      </c>
      <c r="IA6" s="57">
        <f>Seniori!IA6</f>
        <v>0</v>
      </c>
      <c r="IB6" s="57">
        <f>Seniori!IB6</f>
        <v>0</v>
      </c>
      <c r="IC6" s="57" t="str">
        <f>Seniori!IC6</f>
        <v>Ornago ITA CDI</v>
      </c>
      <c r="ID6" s="57"/>
      <c r="IE6" s="57" t="str">
        <f>Seniori!IE6</f>
        <v>Stadl Paura AUT</v>
      </c>
      <c r="IF6" s="57"/>
      <c r="IG6" s="57"/>
      <c r="IH6" s="57">
        <f>Seniori!IH6</f>
        <v>0</v>
      </c>
      <c r="II6" s="57">
        <f>Seniori!II6</f>
        <v>0</v>
      </c>
      <c r="IJ6" s="57" t="str">
        <f>Seniori!IJ6</f>
        <v>Dunajský Klátov</v>
      </c>
      <c r="IK6" s="57"/>
      <c r="IL6" s="57"/>
      <c r="IM6" s="57">
        <f>Seniori!IM6</f>
        <v>0</v>
      </c>
      <c r="IN6" s="57">
        <f>Seniori!IN6</f>
        <v>0</v>
      </c>
      <c r="IO6" s="57">
        <f>Seniori!IO6</f>
        <v>0</v>
      </c>
      <c r="IP6" s="57">
        <f>Seniori!IP6</f>
        <v>0</v>
      </c>
      <c r="IQ6" s="57">
        <f>Seniori!IQ6</f>
        <v>0</v>
      </c>
      <c r="IR6" s="57">
        <f>Seniori!IR6</f>
        <v>0</v>
      </c>
      <c r="IS6" s="57">
        <f>Seniori!IS6</f>
        <v>0</v>
      </c>
      <c r="IT6" s="57">
        <f>Seniori!IT6</f>
        <v>0</v>
      </c>
      <c r="IU6" s="57">
        <f>Seniori!IU6</f>
        <v>0</v>
      </c>
      <c r="IV6" s="57" t="str">
        <f>Seniori!IV6</f>
        <v>Šamorín CDI</v>
      </c>
      <c r="IW6" s="57"/>
      <c r="IX6" s="57" t="str">
        <f>Seniori!IX6</f>
        <v>Šamorín</v>
      </c>
      <c r="IY6" s="57"/>
      <c r="IZ6" s="57"/>
      <c r="JA6" s="57">
        <f>Seniori!JA6</f>
        <v>0</v>
      </c>
      <c r="JB6" s="57">
        <f>Seniori!JB6</f>
        <v>0</v>
      </c>
      <c r="JC6" s="57">
        <f>Seniori!JC6</f>
        <v>0</v>
      </c>
      <c r="JD6" s="57">
        <f>Seniori!JD6</f>
        <v>0</v>
      </c>
      <c r="JE6" s="57">
        <f>Seniori!JE6</f>
        <v>0</v>
      </c>
      <c r="JF6" s="57">
        <f>Seniori!JF6</f>
        <v>0</v>
      </c>
      <c r="JG6" s="57">
        <f>Seniori!JG6</f>
        <v>0</v>
      </c>
      <c r="JH6" s="57">
        <f>Seniori!JH6</f>
        <v>0</v>
      </c>
      <c r="JI6" s="57">
        <f>Seniori!JI6</f>
        <v>0</v>
      </c>
      <c r="JJ6" s="57">
        <f>Seniori!JJ6</f>
        <v>0</v>
      </c>
      <c r="JK6" s="57" t="str">
        <f>Seniori!JK6</f>
        <v>Motešice</v>
      </c>
      <c r="JL6" s="57"/>
      <c r="JM6" s="57"/>
      <c r="JN6" s="57">
        <f>Seniori!JN6</f>
        <v>0</v>
      </c>
      <c r="JO6" s="57">
        <f>Seniori!JO6</f>
        <v>0</v>
      </c>
      <c r="JP6" s="57">
        <f>Seniori!JP6</f>
        <v>0</v>
      </c>
      <c r="JQ6" s="57">
        <f>Seniori!JQ6</f>
        <v>0</v>
      </c>
      <c r="JR6" s="57">
        <f>Seniori!JR6</f>
        <v>0</v>
      </c>
      <c r="JS6" s="57">
        <f>Seniori!JS6</f>
        <v>0</v>
      </c>
      <c r="JT6" s="57">
        <f>Seniori!JT6</f>
        <v>0</v>
      </c>
      <c r="JU6" s="57">
        <f>Seniori!JU6</f>
        <v>0</v>
      </c>
      <c r="JV6" s="57">
        <f>Seniori!JV6</f>
        <v>0</v>
      </c>
      <c r="JW6" s="57">
        <f>Seniori!JW6</f>
        <v>0</v>
      </c>
      <c r="JX6" s="57">
        <f>Seniori!JX6</f>
        <v>0</v>
      </c>
      <c r="JY6" s="57">
        <f>Seniori!JY6</f>
        <v>0</v>
      </c>
      <c r="JZ6" s="57">
        <f>Seniori!JZ6</f>
        <v>0</v>
      </c>
      <c r="KA6" s="57">
        <f>Seniori!KA6</f>
        <v>0</v>
      </c>
      <c r="KB6" s="57">
        <f>Seniori!KB6</f>
        <v>0</v>
      </c>
      <c r="KC6" s="57">
        <f>Seniori!KC6</f>
        <v>0</v>
      </c>
      <c r="KD6" s="57">
        <f>Seniori!KD6</f>
        <v>0</v>
      </c>
      <c r="KE6" s="57">
        <f>Seniori!KE6</f>
        <v>0</v>
      </c>
      <c r="KF6" s="57">
        <f>Seniori!KF6</f>
        <v>0</v>
      </c>
      <c r="KG6" s="57">
        <f>Seniori!KG6</f>
        <v>0</v>
      </c>
      <c r="KH6" s="57">
        <f>Seniori!KH6</f>
        <v>0</v>
      </c>
      <c r="KI6" s="57">
        <f>Seniori!KI6</f>
        <v>0</v>
      </c>
      <c r="KJ6" s="57">
        <f>Seniori!KJ6</f>
        <v>0</v>
      </c>
      <c r="KK6" s="57" t="str">
        <f>Seniori!KK6</f>
        <v>Máriakálnok HUN</v>
      </c>
      <c r="KL6" s="57"/>
      <c r="KM6" s="57" t="str">
        <f>Seniori!KM6</f>
        <v>Pezinok</v>
      </c>
      <c r="KN6" s="57">
        <f>Seniori!KN6</f>
        <v>0</v>
      </c>
      <c r="KO6" s="57">
        <f>Seniori!KO6</f>
        <v>0</v>
      </c>
      <c r="KP6" s="57">
        <f>Seniori!KP6</f>
        <v>0</v>
      </c>
      <c r="KQ6" s="57">
        <f>Seniori!KQ6</f>
        <v>0</v>
      </c>
      <c r="KR6" s="57">
        <f>Seniori!KR6</f>
        <v>0</v>
      </c>
      <c r="KS6" s="57">
        <f>Seniori!KS6</f>
        <v>0</v>
      </c>
      <c r="KT6" s="57">
        <f>Seniori!KT6</f>
        <v>0</v>
      </c>
      <c r="KU6" s="57">
        <f>Seniori!KU6</f>
        <v>0</v>
      </c>
      <c r="KV6" s="57">
        <f>Seniori!KV6</f>
        <v>0</v>
      </c>
      <c r="KW6" s="57">
        <f>Seniori!KW6</f>
        <v>0</v>
      </c>
      <c r="KX6" s="57">
        <f>Seniori!KX6</f>
        <v>0</v>
      </c>
      <c r="KY6" s="57">
        <f>Seniori!KY6</f>
        <v>0</v>
      </c>
      <c r="KZ6" s="57">
        <f>Seniori!KZ6</f>
        <v>0</v>
      </c>
      <c r="LA6" s="57" t="str">
        <f>Seniori!LA6</f>
        <v>Vígľaš</v>
      </c>
      <c r="LB6" s="57"/>
      <c r="LC6" s="57"/>
      <c r="LD6" s="57">
        <f>Seniori!LD6</f>
        <v>0</v>
      </c>
      <c r="LE6" s="57">
        <f>Seniori!LE6</f>
        <v>0</v>
      </c>
      <c r="LF6" s="57">
        <f>Seniori!LF6</f>
        <v>0</v>
      </c>
      <c r="LG6" s="57">
        <f>Seniori!LG6</f>
        <v>0</v>
      </c>
      <c r="LH6" s="57">
        <f>Seniori!LH6</f>
        <v>0</v>
      </c>
      <c r="LI6" s="57" t="str">
        <f>Seniori!LI6</f>
        <v>Pilisjászfalu HUN CDI</v>
      </c>
      <c r="LJ6" s="57"/>
      <c r="LK6" s="57"/>
      <c r="LL6" s="57"/>
      <c r="LM6" s="57" t="str">
        <f>Seniori!LM6</f>
        <v>Motešice</v>
      </c>
      <c r="LN6" s="57"/>
      <c r="LO6" s="57"/>
      <c r="LP6" s="57">
        <f>Seniori!LP6</f>
        <v>0</v>
      </c>
      <c r="LQ6" s="57">
        <f>Seniori!LQ6</f>
        <v>0</v>
      </c>
      <c r="LR6" s="57">
        <f>Seniori!LR6</f>
        <v>0</v>
      </c>
      <c r="LS6" s="57">
        <f>Seniori!LS6</f>
        <v>0</v>
      </c>
      <c r="LT6" s="57">
        <f>Seniori!LT6</f>
        <v>0</v>
      </c>
      <c r="LU6" s="57">
        <f>Seniori!LU6</f>
        <v>0</v>
      </c>
      <c r="LV6" s="57">
        <f>Seniori!LV6</f>
        <v>0</v>
      </c>
      <c r="LW6" s="57">
        <f>Seniori!LW6</f>
        <v>0</v>
      </c>
      <c r="LX6" s="57">
        <f>Seniori!LX6</f>
        <v>0</v>
      </c>
      <c r="LY6" s="57">
        <f>Seniori!LY6</f>
        <v>0</v>
      </c>
      <c r="LZ6" s="57">
        <f>Seniori!LZ6</f>
        <v>0</v>
      </c>
      <c r="MA6" s="57">
        <f>Seniori!MA6</f>
        <v>0</v>
      </c>
      <c r="MB6" s="57">
        <f>Seniori!MB6</f>
        <v>0</v>
      </c>
      <c r="MC6" s="57">
        <f>Seniori!MC6</f>
        <v>0</v>
      </c>
      <c r="MD6" s="57">
        <f>Seniori!MD6</f>
        <v>0</v>
      </c>
      <c r="ME6" s="57">
        <f>Seniori!ME6</f>
        <v>0</v>
      </c>
    </row>
    <row r="7" spans="1:343" s="1" customFormat="1" ht="18" customHeight="1" x14ac:dyDescent="0.25">
      <c r="A7" s="262"/>
      <c r="B7" s="265"/>
      <c r="C7" s="265"/>
      <c r="D7" s="265"/>
      <c r="E7" s="265"/>
      <c r="F7" s="265"/>
      <c r="G7" s="265"/>
      <c r="H7" s="265"/>
      <c r="I7" s="258"/>
      <c r="J7" s="258"/>
      <c r="K7" s="58" t="str">
        <f>Seniori!K7</f>
        <v>P1</v>
      </c>
      <c r="L7" s="58" t="str">
        <f>Seniori!L7</f>
        <v>DUB</v>
      </c>
      <c r="M7" s="58" t="str">
        <f>Seniori!M7</f>
        <v>4r</v>
      </c>
      <c r="N7" s="58" t="str">
        <f>Seniori!N7</f>
        <v>DUA</v>
      </c>
      <c r="O7" s="58" t="str">
        <f>Seniori!O7</f>
        <v>JU</v>
      </c>
      <c r="P7" s="58" t="str">
        <f>Seniori!P7</f>
        <v>JD</v>
      </c>
      <c r="Q7" s="58" t="str">
        <f>Seniori!Q7</f>
        <v>IMII</v>
      </c>
      <c r="R7" s="58" t="str">
        <f>Seniori!R7</f>
        <v>P1</v>
      </c>
      <c r="S7" s="58" t="str">
        <f>Seniori!S7</f>
        <v>DUA</v>
      </c>
      <c r="T7" s="58" t="str">
        <f>Seniori!T7</f>
        <v>4r</v>
      </c>
      <c r="U7" s="58" t="str">
        <f>Seniori!U7</f>
        <v>DUB</v>
      </c>
      <c r="V7" s="58" t="str">
        <f>Seniori!V7</f>
        <v>JU</v>
      </c>
      <c r="W7" s="58" t="str">
        <f>Seniori!W7</f>
        <v>JD</v>
      </c>
      <c r="X7" s="58" t="str">
        <f>Seniori!X7</f>
        <v>GP</v>
      </c>
      <c r="Y7" s="58" t="str">
        <f>Seniori!Y7</f>
        <v>JD</v>
      </c>
      <c r="Z7" s="58" t="str">
        <f>Seniori!Z7</f>
        <v>JJ</v>
      </c>
      <c r="AA7" s="58" t="str">
        <f>Seniori!AA7</f>
        <v>P1</v>
      </c>
      <c r="AB7" s="58" t="str">
        <f>Seniori!AB7</f>
        <v>4r</v>
      </c>
      <c r="AC7" s="58" t="str">
        <f>Seniori!AC7</f>
        <v>P3</v>
      </c>
      <c r="AD7" s="58" t="str">
        <f>Seniori!AD7</f>
        <v>DUB</v>
      </c>
      <c r="AE7" s="58" t="str">
        <f>Seniori!AE7</f>
        <v>JU</v>
      </c>
      <c r="AF7" s="58" t="str">
        <f>Seniori!AF7</f>
        <v>4r</v>
      </c>
      <c r="AG7" s="58" t="str">
        <f>Seniori!AG7</f>
        <v>P4</v>
      </c>
      <c r="AH7" s="58" t="str">
        <f>Seniori!AH7</f>
        <v>P1</v>
      </c>
      <c r="AI7" s="58" t="str">
        <f>Seniori!AI7</f>
        <v>DUA</v>
      </c>
      <c r="AJ7" s="58" t="str">
        <f>Seniori!AJ7</f>
        <v>4r</v>
      </c>
      <c r="AK7" s="58" t="str">
        <f>Seniori!AK7</f>
        <v>DD</v>
      </c>
      <c r="AL7" s="58" t="str">
        <f>Seniori!AL7</f>
        <v>JD</v>
      </c>
      <c r="AM7" s="58" t="str">
        <f>Seniori!AM7</f>
        <v>YU</v>
      </c>
      <c r="AN7" s="58" t="str">
        <f>Seniori!AN7</f>
        <v>IMI</v>
      </c>
      <c r="AO7" s="58" t="str">
        <f>Seniori!AO7</f>
        <v>Z1</v>
      </c>
      <c r="AP7" s="58" t="str">
        <f>Seniori!AP7</f>
        <v>Z2</v>
      </c>
      <c r="AQ7" s="58" t="str">
        <f>Seniori!AQ7</f>
        <v>P1</v>
      </c>
      <c r="AR7" s="58" t="str">
        <f>Seniori!AR7</f>
        <v>DUA</v>
      </c>
      <c r="AS7" s="58" t="str">
        <f>Seniori!AS7</f>
        <v>4r</v>
      </c>
      <c r="AT7" s="58" t="str">
        <f>Seniori!AT7</f>
        <v>JU</v>
      </c>
      <c r="AU7" s="58" t="str">
        <f>Seniori!AU7</f>
        <v>JD</v>
      </c>
      <c r="AV7" s="58" t="str">
        <f>Seniori!AV7</f>
        <v>IMI</v>
      </c>
      <c r="AW7" s="58" t="str">
        <f>Seniori!AW7</f>
        <v>IMII</v>
      </c>
      <c r="AX7" s="58" t="str">
        <f>Seniori!AX7</f>
        <v>GP</v>
      </c>
      <c r="AY7" s="58" t="str">
        <f>Seniori!AY7</f>
        <v>P1</v>
      </c>
      <c r="AZ7" s="58" t="str">
        <f>Seniori!AZ7</f>
        <v>DUA</v>
      </c>
      <c r="BA7" s="58" t="str">
        <f>Seniori!BA7</f>
        <v>4r</v>
      </c>
      <c r="BB7" s="58" t="str">
        <f>Seniori!BB7</f>
        <v>JU</v>
      </c>
      <c r="BC7" s="58" t="str">
        <f>Seniori!BC7</f>
        <v>JD</v>
      </c>
      <c r="BD7" s="58" t="str">
        <f>Seniori!BD7</f>
        <v>IMI</v>
      </c>
      <c r="BE7" s="58" t="str">
        <f>Seniori!BE7</f>
        <v>IMII</v>
      </c>
      <c r="BF7" s="58" t="str">
        <f>Seniori!BF7</f>
        <v>GP</v>
      </c>
      <c r="BG7" s="58" t="str">
        <f>Seniori!BG7</f>
        <v>GPS</v>
      </c>
      <c r="BH7" s="58" t="str">
        <f>Seniori!BH7</f>
        <v>P1</v>
      </c>
      <c r="BI7" s="58" t="str">
        <f>Seniori!BI7</f>
        <v>Z5</v>
      </c>
      <c r="BJ7" s="58" t="str">
        <f>Seniori!BJ7</f>
        <v>4r</v>
      </c>
      <c r="BK7" s="58" t="str">
        <f>Seniori!BK7</f>
        <v>DD</v>
      </c>
      <c r="BL7" s="58" t="str">
        <f>Seniori!BL7</f>
        <v>JD</v>
      </c>
      <c r="BM7" s="58" t="str">
        <f>Seniori!BM7</f>
        <v>YU</v>
      </c>
      <c r="BN7" s="58" t="str">
        <f>Seniori!BN7</f>
        <v>IMI</v>
      </c>
      <c r="BO7" s="58" t="str">
        <f>Seniori!BO7</f>
        <v>JD</v>
      </c>
      <c r="BP7" s="58" t="str">
        <f>Seniori!BP7</f>
        <v>YD</v>
      </c>
      <c r="BQ7" s="58" t="str">
        <f>Seniori!BQ7</f>
        <v>JJ</v>
      </c>
      <c r="BR7" s="58" t="str">
        <f>Seniori!BR7</f>
        <v>YJ</v>
      </c>
      <c r="BS7" s="58" t="str">
        <f>Seniori!BS7</f>
        <v>4r</v>
      </c>
      <c r="BT7" s="58" t="str">
        <f>Seniori!BT7</f>
        <v>SG</v>
      </c>
      <c r="BU7" s="58" t="str">
        <f>Seniori!BU7</f>
        <v>YJ</v>
      </c>
      <c r="BV7" s="58" t="str">
        <f>Seniori!BV7</f>
        <v>MKZ3</v>
      </c>
      <c r="BW7" s="58" t="str">
        <f>Seniori!BW7</f>
        <v>4r</v>
      </c>
      <c r="BX7" s="58" t="str">
        <f>Seniori!BX7</f>
        <v>LS5</v>
      </c>
      <c r="BY7" s="58" t="str">
        <f>Seniori!BY7</f>
        <v>LP4</v>
      </c>
      <c r="BZ7" s="58" t="str">
        <f>Seniori!BZ7</f>
        <v>IMI</v>
      </c>
      <c r="CA7" s="58" t="str">
        <f>Seniori!CA7</f>
        <v>JD</v>
      </c>
      <c r="CB7" s="58" t="str">
        <f>Seniori!CB7</f>
        <v>GPv</v>
      </c>
      <c r="CC7" s="58" t="str">
        <f>Seniori!CC7</f>
        <v>DUA</v>
      </c>
      <c r="CD7" s="58" t="str">
        <f>Seniori!CD7</f>
        <v>DD</v>
      </c>
      <c r="CE7" s="58" t="str">
        <f>Seniori!CE7</f>
        <v>JU</v>
      </c>
      <c r="CF7" s="58" t="str">
        <f>Seniori!CF7</f>
        <v>YD</v>
      </c>
      <c r="CG7" s="58" t="str">
        <f>Seniori!CG7</f>
        <v>IMI</v>
      </c>
      <c r="CH7" s="58" t="str">
        <f>Seniori!CH7</f>
        <v>DUA</v>
      </c>
      <c r="CI7" s="58" t="str">
        <f>Seniori!CI7</f>
        <v>DD</v>
      </c>
      <c r="CJ7" s="58" t="str">
        <f>Seniori!CJ7</f>
        <v>SG</v>
      </c>
      <c r="CK7" s="58" t="str">
        <f>Seniori!CK7</f>
        <v>IMI</v>
      </c>
      <c r="CL7" s="58" t="str">
        <f>Seniori!CL7</f>
        <v>DUA</v>
      </c>
      <c r="CM7" s="58" t="str">
        <f>Seniori!CM7</f>
        <v>4r</v>
      </c>
      <c r="CN7" s="58" t="str">
        <f>Seniori!CN7</f>
        <v>L7</v>
      </c>
      <c r="CO7" s="58" t="str">
        <f>Seniori!CO7</f>
        <v>JU</v>
      </c>
      <c r="CP7" s="58" t="str">
        <f>Seniori!CP7</f>
        <v>JD</v>
      </c>
      <c r="CQ7" s="58" t="str">
        <f>Seniori!CQ7</f>
        <v>JJ</v>
      </c>
      <c r="CR7" s="58" t="str">
        <f>Seniori!CR7</f>
        <v>JD</v>
      </c>
      <c r="CS7" s="58" t="str">
        <f>Seniori!CS7</f>
        <v>YD</v>
      </c>
      <c r="CT7" s="58" t="str">
        <f>Seniori!CT7</f>
        <v>JJ</v>
      </c>
      <c r="CU7" s="58" t="str">
        <f>Seniori!CU7</f>
        <v>YJ</v>
      </c>
      <c r="CV7" s="58" t="str">
        <f>Seniori!CV7</f>
        <v>GPv</v>
      </c>
      <c r="CW7" s="58" t="str">
        <f>Seniori!CW7</f>
        <v>DUA</v>
      </c>
      <c r="CX7" s="58" t="str">
        <f>Seniori!CX7</f>
        <v>DD</v>
      </c>
      <c r="CY7" s="58" t="str">
        <f>Seniori!CY7</f>
        <v>JU</v>
      </c>
      <c r="CZ7" s="58" t="str">
        <f>Seniori!CZ7</f>
        <v>YD</v>
      </c>
      <c r="DA7" s="58" t="str">
        <f>Seniori!DA7</f>
        <v>4r</v>
      </c>
      <c r="DB7" s="58" t="str">
        <f>Seniori!DB7</f>
        <v>5rU</v>
      </c>
      <c r="DC7" s="58" t="str">
        <f>Seniori!DC7</f>
        <v>P1</v>
      </c>
      <c r="DD7" s="58" t="str">
        <f>Seniori!DD7</f>
        <v>DUA</v>
      </c>
      <c r="DE7" s="58" t="str">
        <f>Seniori!DE7</f>
        <v>DD</v>
      </c>
      <c r="DF7" s="58" t="str">
        <f>Seniori!DF7</f>
        <v>JU</v>
      </c>
      <c r="DG7" s="58" t="str">
        <f>Seniori!DG7</f>
        <v>YU</v>
      </c>
      <c r="DH7" s="58" t="str">
        <f>Seniori!DH7</f>
        <v>IMI</v>
      </c>
      <c r="DI7" s="58" t="str">
        <f>Seniori!DI7</f>
        <v>4r</v>
      </c>
      <c r="DJ7" s="58" t="str">
        <f>Seniori!DJ7</f>
        <v>5rF</v>
      </c>
      <c r="DK7" s="58" t="str">
        <f>Seniori!DK7</f>
        <v>DUB</v>
      </c>
      <c r="DL7" s="58" t="str">
        <f>Seniori!DL7</f>
        <v>DJ</v>
      </c>
      <c r="DM7" s="58" t="str">
        <f>Seniori!DM7</f>
        <v>JD</v>
      </c>
      <c r="DN7" s="58" t="str">
        <f>Seniori!DN7</f>
        <v>SG</v>
      </c>
      <c r="DO7" s="58" t="str">
        <f>Seniori!DO7</f>
        <v>IMI</v>
      </c>
      <c r="DP7" s="58" t="str">
        <f>Seniori!DP7</f>
        <v>JD</v>
      </c>
      <c r="DQ7" s="58" t="str">
        <f>Seniori!DQ7</f>
        <v>SG</v>
      </c>
      <c r="DR7" s="58" t="str">
        <f>Seniori!DR7</f>
        <v>YD</v>
      </c>
      <c r="DS7" s="58" t="str">
        <f>Seniori!DS7</f>
        <v>5rU</v>
      </c>
      <c r="DT7" s="58" t="str">
        <f>Seniori!DT7</f>
        <v>JJ</v>
      </c>
      <c r="DU7" s="58" t="str">
        <f>Seniori!DU7</f>
        <v>YJ</v>
      </c>
      <c r="DV7" s="58" t="str">
        <f>Seniori!DV7</f>
        <v>IMI</v>
      </c>
      <c r="DW7" s="58" t="str">
        <f>Seniori!DW7</f>
        <v>5rF</v>
      </c>
      <c r="DX7" s="58" t="str">
        <f>Seniori!DX7</f>
        <v>IMIv</v>
      </c>
      <c r="DY7" s="58" t="str">
        <f>Seniori!DY7</f>
        <v>Jv</v>
      </c>
      <c r="DZ7" s="58" t="str">
        <f>Seniori!DZ7</f>
        <v>Yv</v>
      </c>
      <c r="EA7" s="58" t="str">
        <f>Seniori!EA7</f>
        <v>4r</v>
      </c>
      <c r="EB7" s="58" t="str">
        <f>Seniori!EB7</f>
        <v>DUA</v>
      </c>
      <c r="EC7" s="58" t="str">
        <f>Seniori!EC7</f>
        <v>DD</v>
      </c>
      <c r="ED7" s="58" t="str">
        <f>Seniori!ED7</f>
        <v>DUB</v>
      </c>
      <c r="EE7" s="58" t="str">
        <f>Seniori!EE7</f>
        <v>DJ</v>
      </c>
      <c r="EF7" s="58" t="str">
        <f>Seniori!EF7</f>
        <v>GPv</v>
      </c>
      <c r="EG7" s="58" t="str">
        <f>Seniori!EG7</f>
        <v>DUA</v>
      </c>
      <c r="EH7" s="58" t="str">
        <f>Seniori!EH7</f>
        <v>DD</v>
      </c>
      <c r="EI7" s="58" t="str">
        <f>Seniori!EI7</f>
        <v>JU</v>
      </c>
      <c r="EJ7" s="58" t="str">
        <f>Seniori!EJ7</f>
        <v>YD</v>
      </c>
      <c r="EK7" s="58" t="str">
        <f>Seniori!EK7</f>
        <v>IMI</v>
      </c>
      <c r="EL7" s="58" t="str">
        <f>Seniori!EL7</f>
        <v>IMA</v>
      </c>
      <c r="EM7" s="58" t="str">
        <f>Seniori!EM7</f>
        <v>4r</v>
      </c>
      <c r="EN7" s="58" t="str">
        <f>Seniori!EN7</f>
        <v>5rU</v>
      </c>
      <c r="EO7" s="58" t="str">
        <f>Seniori!EO7</f>
        <v>6rU</v>
      </c>
      <c r="EP7" s="58" t="str">
        <f>Seniori!EP7</f>
        <v>P3</v>
      </c>
      <c r="EQ7" s="58" t="str">
        <f>Seniori!EQ7</f>
        <v>DUA</v>
      </c>
      <c r="ER7" s="58" t="str">
        <f>Seniori!ER7</f>
        <v>DD</v>
      </c>
      <c r="ES7" s="58" t="str">
        <f>Seniori!ES7</f>
        <v>JD</v>
      </c>
      <c r="ET7" s="58" t="str">
        <f>Seniori!ET7</f>
        <v>YU</v>
      </c>
      <c r="EU7" s="58" t="str">
        <f>Seniori!EU7</f>
        <v>IMIv</v>
      </c>
      <c r="EV7" s="58" t="str">
        <f>Seniori!EV7</f>
        <v>IMA</v>
      </c>
      <c r="EW7" s="58" t="str">
        <f>Seniori!EW7</f>
        <v>4r</v>
      </c>
      <c r="EX7" s="58" t="str">
        <f>Seniori!EX7</f>
        <v>5rF</v>
      </c>
      <c r="EY7" s="58" t="str">
        <f>Seniori!EY7</f>
        <v>P4</v>
      </c>
      <c r="EZ7" s="58" t="str">
        <f>Seniori!EZ7</f>
        <v>DUB</v>
      </c>
      <c r="FA7" s="58" t="str">
        <f>Seniori!FA7</f>
        <v>DJ</v>
      </c>
      <c r="FB7" s="58" t="str">
        <f>Seniori!FB7</f>
        <v>JJ</v>
      </c>
      <c r="FC7" s="58" t="str">
        <f>Seniori!FC7</f>
        <v>SG</v>
      </c>
      <c r="FD7" s="58" t="str">
        <f>Seniori!FD7</f>
        <v>IMI</v>
      </c>
      <c r="FE7" s="58" t="str">
        <f>Seniori!FE7</f>
        <v>GP</v>
      </c>
      <c r="FF7" s="58" t="str">
        <f>Seniori!FF7</f>
        <v>P1</v>
      </c>
      <c r="FG7" s="58" t="str">
        <f>Seniori!FG7</f>
        <v>P3</v>
      </c>
      <c r="FH7" s="58" t="str">
        <f>Seniori!FH7</f>
        <v>4r</v>
      </c>
      <c r="FI7" s="58" t="str">
        <f>Seniori!FI7</f>
        <v>DUA</v>
      </c>
      <c r="FJ7" s="58" t="str">
        <f>Seniori!FJ7</f>
        <v>DUB</v>
      </c>
      <c r="FK7" s="58" t="str">
        <f>Seniori!FK7</f>
        <v>DD</v>
      </c>
      <c r="FL7" s="58" t="str">
        <f>Seniori!FL7</f>
        <v>YU</v>
      </c>
      <c r="FM7" s="58" t="str">
        <f>Seniori!FM7</f>
        <v>IMI</v>
      </c>
      <c r="FN7" s="58" t="str">
        <f>Seniori!FN7</f>
        <v>P1</v>
      </c>
      <c r="FO7" s="58" t="str">
        <f>Seniori!FO7</f>
        <v>P3</v>
      </c>
      <c r="FP7" s="58" t="str">
        <f>Seniori!FP7</f>
        <v>4r</v>
      </c>
      <c r="FQ7" s="58" t="str">
        <f>Seniori!FQ7</f>
        <v>DUA</v>
      </c>
      <c r="FR7" s="58" t="str">
        <f>Seniori!FR7</f>
        <v>4r</v>
      </c>
      <c r="FS7" s="58" t="str">
        <f>Seniori!FS7</f>
        <v>5rU</v>
      </c>
      <c r="FT7" s="58" t="str">
        <f>Seniori!FT7</f>
        <v>DUA</v>
      </c>
      <c r="FU7" s="58" t="str">
        <f>Seniori!FU7</f>
        <v>DD</v>
      </c>
      <c r="FV7" s="58" t="str">
        <f>Seniori!FV7</f>
        <v>JU</v>
      </c>
      <c r="FW7" s="58" t="str">
        <f>Seniori!FW7</f>
        <v>SG</v>
      </c>
      <c r="FX7" s="58" t="str">
        <f>Seniori!FX7</f>
        <v>YU</v>
      </c>
      <c r="FY7" s="58" t="str">
        <f>Seniori!FY7</f>
        <v>IMI</v>
      </c>
      <c r="FZ7" s="58" t="str">
        <f>Seniori!FZ7</f>
        <v>GP</v>
      </c>
      <c r="GA7" s="58" t="str">
        <f>Seniori!GA7</f>
        <v>5rF</v>
      </c>
      <c r="GB7" s="58" t="str">
        <f>Seniori!GB7</f>
        <v>4r</v>
      </c>
      <c r="GC7" s="58" t="str">
        <f>Seniori!GC7</f>
        <v>YD</v>
      </c>
      <c r="GD7" s="58" t="str">
        <f>Seniori!GD7</f>
        <v>IMIv</v>
      </c>
      <c r="GE7" s="58" t="str">
        <f>Seniori!GE7</f>
        <v>IMA</v>
      </c>
      <c r="GF7" s="58" t="str">
        <f>Seniori!GF7</f>
        <v>JD</v>
      </c>
      <c r="GG7" s="58" t="str">
        <f>Seniori!GG7</f>
        <v>DUB</v>
      </c>
      <c r="GH7" s="58" t="str">
        <f>Seniori!GH7</f>
        <v>DD</v>
      </c>
      <c r="GI7" s="58" t="str">
        <f>Seniori!GI7</f>
        <v>Z2</v>
      </c>
      <c r="GJ7" s="58" t="str">
        <f>Seniori!GJ7</f>
        <v>Z4</v>
      </c>
      <c r="GK7" s="58" t="str">
        <f>Seniori!GK7</f>
        <v>LS1</v>
      </c>
      <c r="GL7" s="58" t="str">
        <f>Seniori!GL7</f>
        <v>LS7</v>
      </c>
      <c r="GM7" s="58" t="str">
        <f>Seniori!GM7</f>
        <v>Z1</v>
      </c>
      <c r="GN7" s="58" t="str">
        <f>Seniori!GN7</f>
        <v>DUA</v>
      </c>
      <c r="GO7" s="58" t="str">
        <f>Seniori!GO7</f>
        <v>DD</v>
      </c>
      <c r="GP7" s="58" t="str">
        <f>Seniori!GP7</f>
        <v>JU</v>
      </c>
      <c r="GQ7" s="58" t="str">
        <f>Seniori!GQ7</f>
        <v>YU</v>
      </c>
      <c r="GR7" s="58" t="str">
        <f>Seniori!GR7</f>
        <v>SG</v>
      </c>
      <c r="GS7" s="58" t="str">
        <f>Seniori!GS7</f>
        <v>IMA</v>
      </c>
      <c r="GT7" s="58" t="str">
        <f>Seniori!GT7</f>
        <v>DUA</v>
      </c>
      <c r="GU7" s="58" t="str">
        <f>Seniori!GU7</f>
        <v>DD</v>
      </c>
      <c r="GV7" s="58" t="str">
        <f>Seniori!GV7</f>
        <v>DJ</v>
      </c>
      <c r="GW7" s="58" t="str">
        <f>Seniori!GW7</f>
        <v>JU</v>
      </c>
      <c r="GX7" s="58" t="str">
        <f>Seniori!GX7</f>
        <v>JD</v>
      </c>
      <c r="GY7" s="58" t="str">
        <f>Seniori!GY7</f>
        <v>SG</v>
      </c>
      <c r="GZ7" s="58" t="str">
        <f>Seniori!GZ7</f>
        <v>IMI</v>
      </c>
      <c r="HA7" s="58" t="str">
        <f>Seniori!HA7</f>
        <v>4r</v>
      </c>
      <c r="HB7" s="58" t="str">
        <f>Seniori!HB7</f>
        <v>5rU</v>
      </c>
      <c r="HC7" s="58" t="str">
        <f>Seniori!HC7</f>
        <v>DD</v>
      </c>
      <c r="HD7" s="58" t="str">
        <f>Seniori!HD7</f>
        <v>JD</v>
      </c>
      <c r="HE7" s="58" t="str">
        <f>Seniori!HE7</f>
        <v>SG</v>
      </c>
      <c r="HF7" s="58" t="str">
        <f>Seniori!HF7</f>
        <v>IMII</v>
      </c>
      <c r="HG7" s="58" t="str">
        <f>Seniori!HG7</f>
        <v>IMI</v>
      </c>
      <c r="HH7" s="58" t="str">
        <f>Seniori!HH7</f>
        <v>4r</v>
      </c>
      <c r="HI7" s="58" t="str">
        <f>Seniori!HI7</f>
        <v>5rF</v>
      </c>
      <c r="HJ7" s="58" t="str">
        <f>Seniori!HJ7</f>
        <v>DJ</v>
      </c>
      <c r="HK7" s="58" t="str">
        <f>Seniori!HK7</f>
        <v>JJ</v>
      </c>
      <c r="HL7" s="58" t="str">
        <f>Seniori!HL7</f>
        <v>YJ</v>
      </c>
      <c r="HM7" s="58" t="str">
        <f>Seniori!HM7</f>
        <v>GP</v>
      </c>
      <c r="HN7" s="58" t="str">
        <f>Seniori!HN7</f>
        <v>IMIv</v>
      </c>
      <c r="HO7" s="58" t="str">
        <f>Seniori!HO7</f>
        <v>Z7</v>
      </c>
      <c r="HP7" s="58" t="str">
        <f>Seniori!HP7</f>
        <v>4r</v>
      </c>
      <c r="HQ7" s="58" t="str">
        <f>Seniori!HQ7</f>
        <v>L7</v>
      </c>
      <c r="HR7" s="58" t="str">
        <f>Seniori!HR7</f>
        <v>S5</v>
      </c>
      <c r="HS7" s="58" t="str">
        <f>Seniori!HS7</f>
        <v>S10</v>
      </c>
      <c r="HT7" s="58" t="str">
        <f>Seniori!HT7</f>
        <v>4r</v>
      </c>
      <c r="HU7" s="58" t="str">
        <f>Seniori!HU7</f>
        <v>DUA</v>
      </c>
      <c r="HV7" s="58" t="str">
        <f>Seniori!HV7</f>
        <v>DD</v>
      </c>
      <c r="HW7" s="58" t="str">
        <f>Seniori!HW7</f>
        <v>JU</v>
      </c>
      <c r="HX7" s="58" t="str">
        <f>Seniori!HX7</f>
        <v>YU</v>
      </c>
      <c r="HY7" s="58" t="str">
        <f>Seniori!HY7</f>
        <v>4r</v>
      </c>
      <c r="HZ7" s="58" t="str">
        <f>Seniori!HZ7</f>
        <v>DUB</v>
      </c>
      <c r="IA7" s="58" t="str">
        <f>Seniori!IA7</f>
        <v>DJ</v>
      </c>
      <c r="IB7" s="58" t="str">
        <f>Seniori!IB7</f>
        <v>JD</v>
      </c>
      <c r="IC7" s="58" t="str">
        <f>Seniori!IC7</f>
        <v>JD</v>
      </c>
      <c r="ID7" s="58" t="str">
        <f>Seniori!ID7</f>
        <v>JJ</v>
      </c>
      <c r="IE7" s="58" t="str">
        <f>Seniori!IE7</f>
        <v>JU</v>
      </c>
      <c r="IF7" s="58" t="str">
        <f>Seniori!IF7</f>
        <v>YU</v>
      </c>
      <c r="IG7" s="58" t="str">
        <f>Seniori!IG7</f>
        <v>JD</v>
      </c>
      <c r="IH7" s="58" t="str">
        <f>Seniori!IH7</f>
        <v>SG</v>
      </c>
      <c r="II7" s="58" t="str">
        <f>Seniori!II7</f>
        <v>JJ</v>
      </c>
      <c r="IJ7" s="58" t="str">
        <f>Seniori!IJ7</f>
        <v>DUA</v>
      </c>
      <c r="IK7" s="58" t="str">
        <f>Seniori!IK7</f>
        <v>DJ</v>
      </c>
      <c r="IL7" s="58" t="str">
        <f>Seniori!IL7</f>
        <v>YJ</v>
      </c>
      <c r="IM7" s="58" t="str">
        <f>Seniori!IM7</f>
        <v>IMI</v>
      </c>
      <c r="IN7" s="58" t="str">
        <f>Seniori!IN7</f>
        <v>4r</v>
      </c>
      <c r="IO7" s="58" t="str">
        <f>Seniori!IO7</f>
        <v>DUA</v>
      </c>
      <c r="IP7" s="58" t="str">
        <f>Seniori!IP7</f>
        <v>DD</v>
      </c>
      <c r="IQ7" s="58" t="str">
        <f>Seniori!IQ7</f>
        <v>5rU</v>
      </c>
      <c r="IR7" s="58" t="str">
        <f>Seniori!IR7</f>
        <v>JD</v>
      </c>
      <c r="IS7" s="58" t="str">
        <f>Seniori!IS7</f>
        <v>YD</v>
      </c>
      <c r="IT7" s="58" t="str">
        <f>Seniori!IT7</f>
        <v>IMII</v>
      </c>
      <c r="IU7" s="58" t="str">
        <f>Seniori!IU7</f>
        <v>4r</v>
      </c>
      <c r="IV7" s="58" t="str">
        <f>Seniori!IV7</f>
        <v>JD</v>
      </c>
      <c r="IW7" s="58" t="str">
        <f>Seniori!IW7</f>
        <v>JJ</v>
      </c>
      <c r="IX7" s="58" t="str">
        <f>Seniori!IX7</f>
        <v>4r</v>
      </c>
      <c r="IY7" s="58" t="str">
        <f>Seniori!IY7</f>
        <v>DUA</v>
      </c>
      <c r="IZ7" s="58" t="str">
        <f>Seniori!IZ7</f>
        <v>5r</v>
      </c>
      <c r="JA7" s="58" t="str">
        <f>Seniori!JA7</f>
        <v>DD</v>
      </c>
      <c r="JB7" s="58" t="str">
        <f>Seniori!JB7</f>
        <v>JU</v>
      </c>
      <c r="JC7" s="58" t="str">
        <f>Seniori!JC7</f>
        <v>YU</v>
      </c>
      <c r="JD7" s="58" t="str">
        <f>Seniori!JD7</f>
        <v>IMI</v>
      </c>
      <c r="JE7" s="58" t="str">
        <f>Seniori!JE7</f>
        <v>GP</v>
      </c>
      <c r="JF7" s="58" t="str">
        <f>Seniori!JF7</f>
        <v>DUB</v>
      </c>
      <c r="JG7" s="58" t="str">
        <f>Seniori!JG7</f>
        <v>DJ</v>
      </c>
      <c r="JH7" s="58" t="str">
        <f>Seniori!JH7</f>
        <v>JJ</v>
      </c>
      <c r="JI7" s="58" t="str">
        <f>Seniori!JI7</f>
        <v>SG</v>
      </c>
      <c r="JJ7" s="58" t="str">
        <f>Seniori!JJ7</f>
        <v>IMI</v>
      </c>
      <c r="JK7" s="58" t="str">
        <f>Seniori!JK7</f>
        <v>P1</v>
      </c>
      <c r="JL7" s="58" t="str">
        <f>Seniori!JL7</f>
        <v>P3</v>
      </c>
      <c r="JM7" s="58" t="str">
        <f>Seniori!JM7</f>
        <v>DUA</v>
      </c>
      <c r="JN7" s="58" t="str">
        <f>Seniori!JN7</f>
        <v>DUB</v>
      </c>
      <c r="JO7" s="58" t="str">
        <f>Seniori!JO7</f>
        <v>4r</v>
      </c>
      <c r="JP7" s="58" t="str">
        <f>Seniori!JP7</f>
        <v>DD</v>
      </c>
      <c r="JQ7" s="58" t="str">
        <f>Seniori!JQ7</f>
        <v>JU</v>
      </c>
      <c r="JR7" s="58" t="str">
        <f>Seniori!JR7</f>
        <v>JD</v>
      </c>
      <c r="JS7" s="58" t="str">
        <f>Seniori!JS7</f>
        <v>JJ</v>
      </c>
      <c r="JT7" s="58" t="str">
        <f>Seniori!JT7</f>
        <v>YU</v>
      </c>
      <c r="JU7" s="58" t="str">
        <f>Seniori!JU7</f>
        <v>IMI</v>
      </c>
      <c r="JV7" s="58" t="str">
        <f>Seniori!JV7</f>
        <v>GP</v>
      </c>
      <c r="JW7" s="58" t="str">
        <f>Seniori!JW7</f>
        <v>GPS</v>
      </c>
      <c r="JX7" s="58" t="str">
        <f>Seniori!JX7</f>
        <v>P1</v>
      </c>
      <c r="JY7" s="58" t="str">
        <f>Seniori!JY7</f>
        <v>P3</v>
      </c>
      <c r="JZ7" s="58" t="str">
        <f>Seniori!JZ7</f>
        <v>DUA</v>
      </c>
      <c r="KA7" s="58" t="str">
        <f>Seniori!KA7</f>
        <v>DUB</v>
      </c>
      <c r="KB7" s="58" t="str">
        <f>Seniori!KB7</f>
        <v>4r</v>
      </c>
      <c r="KC7" s="58" t="str">
        <f>Seniori!KC7</f>
        <v>DD</v>
      </c>
      <c r="KD7" s="58" t="str">
        <f>Seniori!KD7</f>
        <v>JU</v>
      </c>
      <c r="KE7" s="58" t="str">
        <f>Seniori!KE7</f>
        <v>JD</v>
      </c>
      <c r="KF7" s="58" t="str">
        <f>Seniori!KF7</f>
        <v>JJ</v>
      </c>
      <c r="KG7" s="58" t="str">
        <f>Seniori!KG7</f>
        <v>YU</v>
      </c>
      <c r="KH7" s="58" t="str">
        <f>Seniori!KH7</f>
        <v>IMI</v>
      </c>
      <c r="KI7" s="58" t="str">
        <f>Seniori!KI7</f>
        <v>GP</v>
      </c>
      <c r="KJ7" s="58" t="str">
        <f>Seniori!KJ7</f>
        <v>GPS</v>
      </c>
      <c r="KK7" s="58" t="str">
        <f>Seniori!KK7</f>
        <v>JD</v>
      </c>
      <c r="KL7" s="58" t="str">
        <f>Seniori!KL7</f>
        <v>SG</v>
      </c>
      <c r="KM7" s="58" t="str">
        <f>Seniori!KM7</f>
        <v>P1</v>
      </c>
      <c r="KN7" s="58" t="str">
        <f>Seniori!KN7</f>
        <v>Z5</v>
      </c>
      <c r="KO7" s="58" t="str">
        <f>Seniori!KO7</f>
        <v>4r</v>
      </c>
      <c r="KP7" s="58" t="str">
        <f>Seniori!KP7</f>
        <v>DD</v>
      </c>
      <c r="KQ7" s="58" t="str">
        <f>Seniori!KQ7</f>
        <v>JU</v>
      </c>
      <c r="KR7" s="58" t="str">
        <f>Seniori!KR7</f>
        <v>YU</v>
      </c>
      <c r="KS7" s="58" t="str">
        <f>Seniori!KS7</f>
        <v>IMI</v>
      </c>
      <c r="KT7" s="58" t="str">
        <f>Seniori!KT7</f>
        <v>P1</v>
      </c>
      <c r="KU7" s="58" t="str">
        <f>Seniori!KU7</f>
        <v>Z7</v>
      </c>
      <c r="KV7" s="58" t="str">
        <f>Seniori!KV7</f>
        <v>4r</v>
      </c>
      <c r="KW7" s="58" t="str">
        <f>Seniori!KW7</f>
        <v>DJ</v>
      </c>
      <c r="KX7" s="58" t="str">
        <f>Seniori!KX7</f>
        <v>JU</v>
      </c>
      <c r="KY7" s="58" t="str">
        <f>Seniori!KY7</f>
        <v>YJ</v>
      </c>
      <c r="KZ7" s="58" t="str">
        <f>Seniori!KZ7</f>
        <v>IMI</v>
      </c>
      <c r="LA7" s="58" t="str">
        <f>Seniori!LA7</f>
        <v>P1</v>
      </c>
      <c r="LB7" s="58" t="str">
        <f>Seniori!LB7</f>
        <v>DUA</v>
      </c>
      <c r="LC7" s="58" t="str">
        <f>Seniori!LC7</f>
        <v>DD</v>
      </c>
      <c r="LD7" s="58" t="str">
        <f>Seniori!LD7</f>
        <v>JD</v>
      </c>
      <c r="LE7" s="58" t="str">
        <f>Seniori!LE7</f>
        <v>P1</v>
      </c>
      <c r="LF7" s="58" t="str">
        <f>Seniori!LF7</f>
        <v>DUA</v>
      </c>
      <c r="LG7" s="58" t="str">
        <f>Seniori!LG7</f>
        <v>DD</v>
      </c>
      <c r="LH7" s="58" t="str">
        <f>Seniori!LH7</f>
        <v>JD</v>
      </c>
      <c r="LI7" s="58" t="str">
        <f>Seniori!LI7</f>
        <v>5rU</v>
      </c>
      <c r="LJ7" s="58" t="str">
        <f>Seniori!LJ7</f>
        <v>6rU</v>
      </c>
      <c r="LK7" s="58" t="str">
        <f>Seniori!LK7</f>
        <v>5rF</v>
      </c>
      <c r="LL7" s="58" t="str">
        <f>Seniori!LL7</f>
        <v>6rF</v>
      </c>
      <c r="LM7" s="58" t="str">
        <f>Seniori!LM7</f>
        <v>P1</v>
      </c>
      <c r="LN7" s="58" t="str">
        <f>Seniori!LN7</f>
        <v>P3</v>
      </c>
      <c r="LO7" s="58" t="str">
        <f>Seniori!LO7</f>
        <v>DUA</v>
      </c>
      <c r="LP7" s="58" t="str">
        <f>Seniori!LP7</f>
        <v>4r</v>
      </c>
      <c r="LQ7" s="58" t="str">
        <f>Seniori!LQ7</f>
        <v>DD</v>
      </c>
      <c r="LR7" s="58" t="str">
        <f>Seniori!LR7</f>
        <v>JU</v>
      </c>
      <c r="LS7" s="58" t="str">
        <f>Seniori!LS7</f>
        <v>JD</v>
      </c>
      <c r="LT7" s="58" t="str">
        <f>Seniori!LT7</f>
        <v>YU</v>
      </c>
      <c r="LU7" s="58" t="str">
        <f>Seniori!LU7</f>
        <v>IMI</v>
      </c>
      <c r="LV7" s="58" t="str">
        <f>Seniori!LV7</f>
        <v>GP</v>
      </c>
      <c r="LW7" s="58" t="str">
        <f>Seniori!LW7</f>
        <v>P1</v>
      </c>
      <c r="LX7" s="58" t="str">
        <f>Seniori!LX7</f>
        <v>P3</v>
      </c>
      <c r="LY7" s="58" t="str">
        <f>Seniori!LY7</f>
        <v>DUA</v>
      </c>
      <c r="LZ7" s="58" t="str">
        <f>Seniori!LZ7</f>
        <v>4r</v>
      </c>
      <c r="MA7" s="58" t="str">
        <f>Seniori!MA7</f>
        <v>DD</v>
      </c>
      <c r="MB7" s="58" t="str">
        <f>Seniori!MB7</f>
        <v>JD</v>
      </c>
      <c r="MC7" s="58" t="str">
        <f>Seniori!MC7</f>
        <v>JJ</v>
      </c>
      <c r="MD7" s="58" t="str">
        <f>Seniori!MD7</f>
        <v>YJ</v>
      </c>
      <c r="ME7" s="58" t="str">
        <f>Seniori!ME7</f>
        <v>GP</v>
      </c>
    </row>
    <row r="8" spans="1:343" s="10" customFormat="1" ht="18" customHeight="1" x14ac:dyDescent="0.2">
      <c r="A8" s="12">
        <v>1</v>
      </c>
      <c r="B8" s="11" t="s">
        <v>30</v>
      </c>
      <c r="C8" s="1">
        <v>11295</v>
      </c>
      <c r="D8" s="1">
        <v>2017</v>
      </c>
      <c r="E8" t="s">
        <v>28</v>
      </c>
      <c r="F8" s="1">
        <v>338</v>
      </c>
      <c r="G8" s="9" t="s">
        <v>222</v>
      </c>
      <c r="H8" s="4" t="s">
        <v>26</v>
      </c>
      <c r="I8" s="1">
        <f t="shared" ref="I8:I17" si="0">SUM(K8:ME8)</f>
        <v>244.79999999999998</v>
      </c>
      <c r="J8" s="12">
        <f>Tabuľka311[[#This Row],[Stĺpec65]]+Tabuľka311[[#This Row],[Stĺpec89]]+Tabuľka311[[#This Row],[Stĺpec108]]+Tabuľka311[[#This Row],[Stĺpec109]]+Tabuľka311[[#This Row],[Stĺpec132]]+Tabuľka311[[#This Row],[Stĺpec133]]+Tabuľka311[[#This Row],[Stĺpec139]]+Tabuľka311[[#This Row],[Stĺpec140]]+Tabuľka311[[#This Row],[Stĺpec158]]+Tabuľka311[[#This Row],[Stĺpec159]]+Tabuľka311[[#This Row],[Stĺpec254]]+Tabuľka311[[#This Row],[Stĺpec242]]+Tabuľka311[[#This Row],[Stĺpec414]]+Tabuľka311[[#This Row],[Stĺpec194]]+Tabuľka311[[#This Row],[Stĺpec293]]</f>
        <v>174.4</v>
      </c>
      <c r="K8" s="131">
        <f>Seniori!K11</f>
        <v>0</v>
      </c>
      <c r="L8" s="131">
        <f>Seniori!L11</f>
        <v>0</v>
      </c>
      <c r="M8" s="131">
        <f>Seniori!M11</f>
        <v>0</v>
      </c>
      <c r="N8" s="131">
        <f>Seniori!N11</f>
        <v>0</v>
      </c>
      <c r="O8" s="131">
        <f>Seniori!O11</f>
        <v>0</v>
      </c>
      <c r="P8" s="131">
        <f>Seniori!P11</f>
        <v>0</v>
      </c>
      <c r="Q8" s="131">
        <f>Seniori!Q11</f>
        <v>0</v>
      </c>
      <c r="R8" s="131">
        <f>Seniori!R11</f>
        <v>0</v>
      </c>
      <c r="S8" s="131">
        <f>Seniori!S11</f>
        <v>0</v>
      </c>
      <c r="T8" s="131">
        <f>Seniori!T11</f>
        <v>0</v>
      </c>
      <c r="U8" s="131">
        <f>Seniori!U11</f>
        <v>0</v>
      </c>
      <c r="V8" s="131">
        <f>Seniori!V11</f>
        <v>0</v>
      </c>
      <c r="W8" s="131">
        <f>Seniori!W11</f>
        <v>0</v>
      </c>
      <c r="X8" s="131">
        <f>Seniori!X11</f>
        <v>0</v>
      </c>
      <c r="Y8" s="131">
        <f>Seniori!Y11</f>
        <v>0</v>
      </c>
      <c r="Z8" s="131">
        <f>Seniori!Z11</f>
        <v>0</v>
      </c>
      <c r="AA8" s="131">
        <f>Seniori!AA11</f>
        <v>0</v>
      </c>
      <c r="AB8" s="131">
        <f>Seniori!AB11</f>
        <v>0</v>
      </c>
      <c r="AC8" s="131">
        <f>Seniori!AC11</f>
        <v>0</v>
      </c>
      <c r="AD8" s="131">
        <f>Seniori!AD11</f>
        <v>0</v>
      </c>
      <c r="AE8" s="131">
        <f>Seniori!AE11</f>
        <v>0</v>
      </c>
      <c r="AF8" s="131">
        <f>Seniori!AF11</f>
        <v>0</v>
      </c>
      <c r="AG8" s="131">
        <f>Seniori!AG11</f>
        <v>0</v>
      </c>
      <c r="AH8" s="131">
        <f>Seniori!AH11</f>
        <v>0</v>
      </c>
      <c r="AI8" s="131"/>
      <c r="AJ8" s="131">
        <f>Seniori!AJ11</f>
        <v>9</v>
      </c>
      <c r="AK8" s="131">
        <f>Seniori!AK11</f>
        <v>0</v>
      </c>
      <c r="AL8" s="131">
        <f>Seniori!AL11</f>
        <v>0</v>
      </c>
      <c r="AM8" s="131">
        <f>Seniori!AM11</f>
        <v>0</v>
      </c>
      <c r="AN8" s="131">
        <f>Seniori!AN11</f>
        <v>0</v>
      </c>
      <c r="AO8" s="131">
        <f>Seniori!AO11</f>
        <v>0</v>
      </c>
      <c r="AP8" s="131">
        <f>Seniori!AP11</f>
        <v>0</v>
      </c>
      <c r="AQ8" s="131">
        <f>Seniori!AQ11</f>
        <v>0</v>
      </c>
      <c r="AR8" s="131">
        <f>Seniori!AR11</f>
        <v>0</v>
      </c>
      <c r="AS8" s="131">
        <f>Seniori!AS11</f>
        <v>0</v>
      </c>
      <c r="AT8" s="131">
        <f>Seniori!AT11</f>
        <v>0</v>
      </c>
      <c r="AU8" s="131">
        <f>Seniori!AU11</f>
        <v>0</v>
      </c>
      <c r="AV8" s="131">
        <f>Seniori!AV11</f>
        <v>0</v>
      </c>
      <c r="AW8" s="131">
        <f>Seniori!AW11</f>
        <v>0</v>
      </c>
      <c r="AX8" s="131">
        <f>Seniori!AX11</f>
        <v>0</v>
      </c>
      <c r="AY8" s="131">
        <f>Seniori!AY11</f>
        <v>0</v>
      </c>
      <c r="AZ8" s="131">
        <f>Seniori!AZ11</f>
        <v>0</v>
      </c>
      <c r="BA8" s="131">
        <f>Seniori!BA11</f>
        <v>0</v>
      </c>
      <c r="BB8" s="131">
        <f>Seniori!BB11</f>
        <v>0</v>
      </c>
      <c r="BC8" s="131">
        <f>Seniori!BC11</f>
        <v>0</v>
      </c>
      <c r="BD8" s="131">
        <f>Seniori!BD11</f>
        <v>0</v>
      </c>
      <c r="BE8" s="131">
        <f>Seniori!BE11</f>
        <v>0</v>
      </c>
      <c r="BF8" s="131">
        <f>Seniori!BF11</f>
        <v>0</v>
      </c>
      <c r="BG8" s="131">
        <f>Seniori!BG11</f>
        <v>0</v>
      </c>
      <c r="BH8" s="131">
        <f>Seniori!BH11</f>
        <v>0</v>
      </c>
      <c r="BI8" s="131">
        <f>Seniori!BI11</f>
        <v>0</v>
      </c>
      <c r="BJ8" s="131">
        <f>Seniori!BJ11</f>
        <v>11</v>
      </c>
      <c r="BK8" s="131"/>
      <c r="BL8" s="131">
        <f>Seniori!BL11</f>
        <v>0</v>
      </c>
      <c r="BM8" s="131">
        <f>Seniori!BM11</f>
        <v>0</v>
      </c>
      <c r="BN8" s="131">
        <f>Seniori!BN11</f>
        <v>0</v>
      </c>
      <c r="BO8" s="131">
        <f>Seniori!BO11</f>
        <v>0</v>
      </c>
      <c r="BP8" s="131">
        <f>Seniori!BP11</f>
        <v>0</v>
      </c>
      <c r="BQ8" s="131">
        <f>Seniori!BQ11</f>
        <v>0</v>
      </c>
      <c r="BR8" s="131">
        <f>Seniori!BR11</f>
        <v>0</v>
      </c>
      <c r="BS8" s="131">
        <f>Seniori!BS11</f>
        <v>0</v>
      </c>
      <c r="BT8" s="131">
        <f>Seniori!BT11</f>
        <v>0</v>
      </c>
      <c r="BU8" s="131">
        <f>Seniori!BU11</f>
        <v>0</v>
      </c>
      <c r="BV8" s="131">
        <f>Seniori!BV11</f>
        <v>0</v>
      </c>
      <c r="BW8" s="131">
        <f>Seniori!BW11</f>
        <v>0</v>
      </c>
      <c r="BX8" s="131">
        <f>Seniori!BX11</f>
        <v>0</v>
      </c>
      <c r="BY8" s="131">
        <f>Seniori!BY11</f>
        <v>0</v>
      </c>
      <c r="BZ8" s="131">
        <f>Seniori!BZ11</f>
        <v>0</v>
      </c>
      <c r="CA8" s="131">
        <f>Seniori!CA11</f>
        <v>0</v>
      </c>
      <c r="CB8" s="131">
        <f>Seniori!CB11</f>
        <v>0</v>
      </c>
      <c r="CC8" s="131">
        <f>Seniori!CC11</f>
        <v>0</v>
      </c>
      <c r="CD8" s="131">
        <f>Seniori!CD11</f>
        <v>0</v>
      </c>
      <c r="CE8" s="131">
        <f>Seniori!CE11</f>
        <v>0</v>
      </c>
      <c r="CF8" s="131">
        <f>Seniori!CF11</f>
        <v>0</v>
      </c>
      <c r="CG8" s="131">
        <f>Seniori!CG11</f>
        <v>0</v>
      </c>
      <c r="CH8" s="131"/>
      <c r="CI8" s="131"/>
      <c r="CJ8" s="131">
        <f>Seniori!CJ11</f>
        <v>0</v>
      </c>
      <c r="CK8" s="131">
        <f>Seniori!CK11</f>
        <v>0</v>
      </c>
      <c r="CL8" s="131">
        <f>Seniori!CL11</f>
        <v>0</v>
      </c>
      <c r="CM8" s="131">
        <f>Seniori!CM11</f>
        <v>0</v>
      </c>
      <c r="CN8" s="131">
        <f>Seniori!CN11</f>
        <v>0</v>
      </c>
      <c r="CO8" s="131">
        <f>Seniori!CO11</f>
        <v>0</v>
      </c>
      <c r="CP8" s="131">
        <f>Seniori!CP11</f>
        <v>0</v>
      </c>
      <c r="CQ8" s="131">
        <f>Seniori!CQ11</f>
        <v>0</v>
      </c>
      <c r="CR8" s="131">
        <f>Seniori!CR11</f>
        <v>0</v>
      </c>
      <c r="CS8" s="131">
        <f>Seniori!CS11</f>
        <v>0</v>
      </c>
      <c r="CT8" s="131">
        <f>Seniori!CT11</f>
        <v>0</v>
      </c>
      <c r="CU8" s="131">
        <f>Seniori!CU11</f>
        <v>0</v>
      </c>
      <c r="CV8" s="131">
        <f>Seniori!CV11</f>
        <v>0</v>
      </c>
      <c r="CW8" s="131">
        <f>Seniori!CW11</f>
        <v>0</v>
      </c>
      <c r="CX8" s="131">
        <f>Seniori!CX11</f>
        <v>0</v>
      </c>
      <c r="CY8" s="131">
        <f>Seniori!CY11</f>
        <v>0</v>
      </c>
      <c r="CZ8" s="131">
        <f>Seniori!CZ11</f>
        <v>0</v>
      </c>
      <c r="DA8" s="131">
        <f>Seniori!DA11</f>
        <v>10</v>
      </c>
      <c r="DB8" s="131">
        <f>Seniori!DB11</f>
        <v>13</v>
      </c>
      <c r="DC8" s="131">
        <f>Seniori!DC11</f>
        <v>0</v>
      </c>
      <c r="DD8" s="131">
        <f>Seniori!DD11</f>
        <v>0</v>
      </c>
      <c r="DE8" s="131">
        <f>Seniori!DE11</f>
        <v>0</v>
      </c>
      <c r="DF8" s="131">
        <f>Seniori!DF11</f>
        <v>0</v>
      </c>
      <c r="DG8" s="131">
        <f>Seniori!DG11</f>
        <v>0</v>
      </c>
      <c r="DH8" s="131">
        <f>Seniori!DH11</f>
        <v>0</v>
      </c>
      <c r="DI8" s="131">
        <f>Seniori!DI11</f>
        <v>10</v>
      </c>
      <c r="DJ8" s="131">
        <f>Seniori!DJ11</f>
        <v>13</v>
      </c>
      <c r="DK8" s="131">
        <f>Seniori!DK11</f>
        <v>0</v>
      </c>
      <c r="DL8" s="131">
        <f>Seniori!DL11</f>
        <v>0</v>
      </c>
      <c r="DM8" s="131">
        <f>Seniori!DM11</f>
        <v>0</v>
      </c>
      <c r="DN8" s="131">
        <f>Seniori!DN11</f>
        <v>0</v>
      </c>
      <c r="DO8" s="131">
        <f>Seniori!DO11</f>
        <v>0</v>
      </c>
      <c r="DP8" s="131">
        <f>Seniori!DP11</f>
        <v>0</v>
      </c>
      <c r="DQ8" s="131">
        <f>Seniori!DQ11</f>
        <v>0</v>
      </c>
      <c r="DR8" s="131">
        <f>Seniori!DR11</f>
        <v>0</v>
      </c>
      <c r="DS8" s="131">
        <f>Seniori!DS11</f>
        <v>3.5999999999999996</v>
      </c>
      <c r="DT8" s="131">
        <f>Seniori!DT11</f>
        <v>0</v>
      </c>
      <c r="DU8" s="131">
        <f>Seniori!DU11</f>
        <v>0</v>
      </c>
      <c r="DV8" s="131">
        <f>Seniori!DV11</f>
        <v>0</v>
      </c>
      <c r="DW8" s="131">
        <f>Seniori!DW11</f>
        <v>4.8</v>
      </c>
      <c r="DX8" s="131">
        <f>Seniori!DX11</f>
        <v>0</v>
      </c>
      <c r="DY8" s="131">
        <f>Seniori!DY11</f>
        <v>0</v>
      </c>
      <c r="DZ8" s="131">
        <f>Seniori!DZ11</f>
        <v>0</v>
      </c>
      <c r="EA8" s="131">
        <f>Seniori!EA11</f>
        <v>0</v>
      </c>
      <c r="EB8" s="131">
        <f>Seniori!EB11</f>
        <v>0</v>
      </c>
      <c r="EC8" s="131">
        <f>Seniori!EC11</f>
        <v>0</v>
      </c>
      <c r="ED8" s="131">
        <f>Seniori!ED11</f>
        <v>0</v>
      </c>
      <c r="EE8" s="131">
        <f>Seniori!EE11</f>
        <v>0</v>
      </c>
      <c r="EF8" s="131">
        <f>Seniori!EF11</f>
        <v>0</v>
      </c>
      <c r="EG8" s="131">
        <f>Seniori!EG11</f>
        <v>0</v>
      </c>
      <c r="EH8" s="131">
        <f>Seniori!EH11</f>
        <v>0</v>
      </c>
      <c r="EI8" s="131">
        <f>Seniori!EI11</f>
        <v>0</v>
      </c>
      <c r="EJ8" s="131">
        <f>Seniori!EJ11</f>
        <v>0</v>
      </c>
      <c r="EK8" s="131">
        <f>Seniori!EK11</f>
        <v>0</v>
      </c>
      <c r="EL8" s="131">
        <f>Seniori!EL11</f>
        <v>0</v>
      </c>
      <c r="EM8" s="131">
        <f>Seniori!EM11</f>
        <v>10</v>
      </c>
      <c r="EN8" s="131">
        <f>Seniori!EN11</f>
        <v>12</v>
      </c>
      <c r="EO8" s="131">
        <f>Seniori!EO11</f>
        <v>0</v>
      </c>
      <c r="EP8" s="131">
        <f>Seniori!EP11</f>
        <v>0</v>
      </c>
      <c r="EQ8" s="131">
        <f>Seniori!EQ11</f>
        <v>0</v>
      </c>
      <c r="ER8" s="131">
        <f>Seniori!ER11</f>
        <v>0</v>
      </c>
      <c r="ES8" s="131">
        <f>Seniori!ES11</f>
        <v>0</v>
      </c>
      <c r="ET8" s="131">
        <f>Seniori!ET11</f>
        <v>0</v>
      </c>
      <c r="EU8" s="131">
        <f>Seniori!EU11</f>
        <v>0</v>
      </c>
      <c r="EV8" s="131">
        <f>Seniori!EV11</f>
        <v>0</v>
      </c>
      <c r="EW8" s="131">
        <f>Seniori!EW11</f>
        <v>11</v>
      </c>
      <c r="EX8" s="131">
        <f>Seniori!EX11</f>
        <v>14.399999999999999</v>
      </c>
      <c r="EY8" s="131">
        <f>Seniori!EY11</f>
        <v>0</v>
      </c>
      <c r="EZ8" s="131">
        <f>Seniori!EZ11</f>
        <v>0</v>
      </c>
      <c r="FA8" s="131">
        <f>Seniori!FA11</f>
        <v>0</v>
      </c>
      <c r="FB8" s="131">
        <f>Seniori!FB11</f>
        <v>0</v>
      </c>
      <c r="FC8" s="131">
        <f>Seniori!FC11</f>
        <v>0</v>
      </c>
      <c r="FD8" s="131">
        <f>Seniori!FD11</f>
        <v>0</v>
      </c>
      <c r="FE8" s="131">
        <f>Seniori!FE11</f>
        <v>0</v>
      </c>
      <c r="FF8" s="131">
        <f>Seniori!FF11</f>
        <v>0</v>
      </c>
      <c r="FG8" s="131">
        <f>Seniori!FG11</f>
        <v>0</v>
      </c>
      <c r="FH8" s="131">
        <f>Seniori!FH11</f>
        <v>0</v>
      </c>
      <c r="FI8" s="131">
        <f>Seniori!FI11</f>
        <v>0</v>
      </c>
      <c r="FJ8" s="131">
        <f>Seniori!FJ11</f>
        <v>0</v>
      </c>
      <c r="FK8" s="131">
        <f>Seniori!FK11</f>
        <v>0</v>
      </c>
      <c r="FL8" s="131">
        <f>Seniori!FL11</f>
        <v>0</v>
      </c>
      <c r="FM8" s="131">
        <f>Seniori!FM11</f>
        <v>0</v>
      </c>
      <c r="FN8" s="131">
        <f>Seniori!FN11</f>
        <v>0</v>
      </c>
      <c r="FO8" s="131">
        <f>Seniori!FO11</f>
        <v>0</v>
      </c>
      <c r="FP8" s="131">
        <f>Seniori!FP11</f>
        <v>0</v>
      </c>
      <c r="FQ8" s="131">
        <f>Seniori!FQ11</f>
        <v>0</v>
      </c>
      <c r="FR8" s="131">
        <f>Seniori!FR11</f>
        <v>11</v>
      </c>
      <c r="FS8" s="131">
        <f>Seniori!FS11</f>
        <v>12</v>
      </c>
      <c r="FT8" s="131"/>
      <c r="FU8" s="131">
        <f>Seniori!FU11</f>
        <v>0</v>
      </c>
      <c r="FV8" s="131">
        <f>Seniori!FV11</f>
        <v>0</v>
      </c>
      <c r="FW8" s="131">
        <f>Seniori!FW11</f>
        <v>0</v>
      </c>
      <c r="FX8" s="131">
        <f>Seniori!FX11</f>
        <v>0</v>
      </c>
      <c r="FY8" s="131">
        <f>Seniori!FY11</f>
        <v>0</v>
      </c>
      <c r="FZ8" s="131">
        <f>Seniori!FZ11</f>
        <v>0</v>
      </c>
      <c r="GA8" s="131">
        <f>Seniori!GA11</f>
        <v>8</v>
      </c>
      <c r="GB8" s="131">
        <f>Seniori!GB11</f>
        <v>11</v>
      </c>
      <c r="GC8" s="131">
        <f>Seniori!GC11</f>
        <v>0</v>
      </c>
      <c r="GD8" s="131">
        <f>Seniori!GD11</f>
        <v>0</v>
      </c>
      <c r="GE8" s="131">
        <f>Seniori!GE11</f>
        <v>0</v>
      </c>
      <c r="GF8" s="131">
        <f>Seniori!GF11</f>
        <v>0</v>
      </c>
      <c r="GG8" s="131">
        <f>Seniori!GG11</f>
        <v>0</v>
      </c>
      <c r="GH8" s="131">
        <f>Seniori!GH11</f>
        <v>0</v>
      </c>
      <c r="GI8" s="131">
        <f>Seniori!GI11</f>
        <v>0</v>
      </c>
      <c r="GJ8" s="131">
        <f>Seniori!GJ11</f>
        <v>0</v>
      </c>
      <c r="GK8" s="131">
        <f>Seniori!GK11</f>
        <v>0</v>
      </c>
      <c r="GL8" s="131">
        <f>Seniori!GL11</f>
        <v>0</v>
      </c>
      <c r="GM8" s="131"/>
      <c r="GN8" s="131"/>
      <c r="GO8" s="131"/>
      <c r="GP8" s="131"/>
      <c r="GQ8" s="131"/>
      <c r="GR8" s="131"/>
      <c r="GS8" s="131"/>
      <c r="GT8" s="131"/>
      <c r="GU8" s="131"/>
      <c r="GV8" s="131">
        <f>Seniori!GV11</f>
        <v>0</v>
      </c>
      <c r="GW8" s="131">
        <f>Seniori!GW11</f>
        <v>0</v>
      </c>
      <c r="GX8" s="131">
        <f>Seniori!GX11</f>
        <v>0</v>
      </c>
      <c r="GY8" s="131">
        <f>Seniori!GY11</f>
        <v>0</v>
      </c>
      <c r="GZ8" s="131">
        <f>Seniori!GZ11</f>
        <v>0</v>
      </c>
      <c r="HA8" s="131">
        <f>Seniori!HA11</f>
        <v>8</v>
      </c>
      <c r="HB8" s="131">
        <f>Seniori!HB11</f>
        <v>11</v>
      </c>
      <c r="HC8" s="131">
        <f>Seniori!HC11</f>
        <v>0</v>
      </c>
      <c r="HD8" s="131">
        <f>Seniori!HD11</f>
        <v>0</v>
      </c>
      <c r="HE8" s="131">
        <f>Seniori!HE11</f>
        <v>0</v>
      </c>
      <c r="HF8" s="131">
        <f>Seniori!HF11</f>
        <v>0</v>
      </c>
      <c r="HG8" s="131">
        <f>Seniori!HG11</f>
        <v>0</v>
      </c>
      <c r="HH8" s="131">
        <f>Seniori!HH11</f>
        <v>8</v>
      </c>
      <c r="HI8" s="131">
        <f>Seniori!HI11</f>
        <v>13</v>
      </c>
      <c r="HJ8" s="131">
        <f>Seniori!HJ11</f>
        <v>0</v>
      </c>
      <c r="HK8" s="131">
        <f>Seniori!HK11</f>
        <v>0</v>
      </c>
      <c r="HL8" s="131">
        <f>Seniori!HL11</f>
        <v>0</v>
      </c>
      <c r="HM8" s="131">
        <f>Seniori!HM11</f>
        <v>0</v>
      </c>
      <c r="HN8" s="131">
        <f>Seniori!HN11</f>
        <v>0</v>
      </c>
      <c r="HO8" s="131">
        <f>Seniori!HO11</f>
        <v>0</v>
      </c>
      <c r="HP8" s="131">
        <f>Seniori!HP11</f>
        <v>0</v>
      </c>
      <c r="HQ8" s="131">
        <f>Seniori!HQ11</f>
        <v>0</v>
      </c>
      <c r="HR8" s="131">
        <f>Seniori!HR11</f>
        <v>0</v>
      </c>
      <c r="HS8" s="131">
        <f>Seniori!HS11</f>
        <v>0</v>
      </c>
      <c r="HT8" s="131">
        <f>Seniori!HT11</f>
        <v>0</v>
      </c>
      <c r="HU8" s="131">
        <f>Seniori!HU11</f>
        <v>0</v>
      </c>
      <c r="HV8" s="131">
        <f>Seniori!HV11</f>
        <v>0</v>
      </c>
      <c r="HW8" s="131">
        <f>Seniori!HW11</f>
        <v>0</v>
      </c>
      <c r="HX8" s="131">
        <f>Seniori!HX11</f>
        <v>0</v>
      </c>
      <c r="HY8" s="131">
        <f>Seniori!HY11</f>
        <v>0</v>
      </c>
      <c r="HZ8" s="131">
        <f>Seniori!HZ11</f>
        <v>0</v>
      </c>
      <c r="IA8" s="131">
        <f>Seniori!IA11</f>
        <v>0</v>
      </c>
      <c r="IB8" s="131">
        <f>Seniori!IB11</f>
        <v>0</v>
      </c>
      <c r="IC8" s="131">
        <f>Seniori!IC11</f>
        <v>0</v>
      </c>
      <c r="ID8" s="131">
        <f>Seniori!ID11</f>
        <v>0</v>
      </c>
      <c r="IE8" s="131">
        <f>Seniori!IE11</f>
        <v>0</v>
      </c>
      <c r="IF8" s="131">
        <f>Seniori!IF11</f>
        <v>0</v>
      </c>
      <c r="IG8" s="131">
        <f>Seniori!IG11</f>
        <v>0</v>
      </c>
      <c r="IH8" s="131">
        <f>Seniori!IH11</f>
        <v>0</v>
      </c>
      <c r="II8" s="131">
        <f>Seniori!II11</f>
        <v>0</v>
      </c>
      <c r="IJ8" s="131">
        <f>Seniori!IJ11</f>
        <v>0</v>
      </c>
      <c r="IK8" s="131">
        <f>Seniori!IK11</f>
        <v>0</v>
      </c>
      <c r="IL8" s="131">
        <f>Seniori!IL11</f>
        <v>0</v>
      </c>
      <c r="IM8" s="131">
        <f>Seniori!IM11</f>
        <v>0</v>
      </c>
      <c r="IN8" s="131">
        <f>Seniori!IN11</f>
        <v>0</v>
      </c>
      <c r="IO8" s="131">
        <f>Seniori!IO11</f>
        <v>0</v>
      </c>
      <c r="IP8" s="131">
        <f>Seniori!IP11</f>
        <v>0</v>
      </c>
      <c r="IQ8" s="131">
        <f>Seniori!IQ11</f>
        <v>0</v>
      </c>
      <c r="IR8" s="131">
        <f>Seniori!IR11</f>
        <v>0</v>
      </c>
      <c r="IS8" s="131">
        <f>Seniori!IS11</f>
        <v>0</v>
      </c>
      <c r="IT8" s="131">
        <f>Seniori!IT11</f>
        <v>0</v>
      </c>
      <c r="IU8" s="131">
        <f>Seniori!IU11</f>
        <v>0</v>
      </c>
      <c r="IV8" s="131">
        <f>Seniori!IV11</f>
        <v>0</v>
      </c>
      <c r="IW8" s="131">
        <f>Seniori!IW11</f>
        <v>0</v>
      </c>
      <c r="IX8" s="131">
        <f>Seniori!IX11</f>
        <v>11</v>
      </c>
      <c r="IY8" s="131">
        <f>Seniori!IY11</f>
        <v>0</v>
      </c>
      <c r="IZ8" s="131">
        <f>Seniori!IZ11</f>
        <v>9</v>
      </c>
      <c r="JA8" s="131">
        <f>Seniori!JA11</f>
        <v>0</v>
      </c>
      <c r="JB8" s="131">
        <f>Seniori!JB11</f>
        <v>0</v>
      </c>
      <c r="JC8" s="131">
        <f>Seniori!JC11</f>
        <v>0</v>
      </c>
      <c r="JD8" s="131">
        <f>Seniori!JD11</f>
        <v>0</v>
      </c>
      <c r="JE8" s="131">
        <f>Seniori!JE11</f>
        <v>0</v>
      </c>
      <c r="JF8" s="131"/>
      <c r="JG8" s="131"/>
      <c r="JH8" s="131">
        <f>Seniori!JH11</f>
        <v>0</v>
      </c>
      <c r="JI8" s="131">
        <f>Seniori!JI11</f>
        <v>0</v>
      </c>
      <c r="JJ8" s="131">
        <f>Seniori!JJ11</f>
        <v>0</v>
      </c>
      <c r="JK8" s="131">
        <f>Seniori!JK11</f>
        <v>0</v>
      </c>
      <c r="JL8" s="131">
        <f>Seniori!JL11</f>
        <v>0</v>
      </c>
      <c r="JM8" s="131">
        <f>Seniori!JM11</f>
        <v>0</v>
      </c>
      <c r="JN8" s="131">
        <f>Seniori!JN11</f>
        <v>0</v>
      </c>
      <c r="JO8" s="131">
        <f>Seniori!JO11</f>
        <v>0</v>
      </c>
      <c r="JP8" s="131">
        <f>Seniori!JP11</f>
        <v>0</v>
      </c>
      <c r="JQ8" s="131">
        <f>Seniori!JQ11</f>
        <v>0</v>
      </c>
      <c r="JR8" s="131">
        <f>Seniori!JR11</f>
        <v>0</v>
      </c>
      <c r="JS8" s="131">
        <f>Seniori!JS11</f>
        <v>0</v>
      </c>
      <c r="JT8" s="131">
        <f>Seniori!JT11</f>
        <v>0</v>
      </c>
      <c r="JU8" s="131">
        <f>Seniori!JU11</f>
        <v>0</v>
      </c>
      <c r="JV8" s="131">
        <f>Seniori!JV11</f>
        <v>0</v>
      </c>
      <c r="JW8" s="131">
        <f>Seniori!JW11</f>
        <v>0</v>
      </c>
      <c r="JX8" s="131">
        <f>Seniori!JX11</f>
        <v>0</v>
      </c>
      <c r="JY8" s="131">
        <f>Seniori!JY11</f>
        <v>0</v>
      </c>
      <c r="JZ8" s="131">
        <f>Seniori!JZ11</f>
        <v>0</v>
      </c>
      <c r="KA8" s="131">
        <f>Seniori!KA11</f>
        <v>0</v>
      </c>
      <c r="KB8" s="131">
        <f>Seniori!KB11</f>
        <v>0</v>
      </c>
      <c r="KC8" s="131">
        <f>Seniori!KC11</f>
        <v>0</v>
      </c>
      <c r="KD8" s="131">
        <f>Seniori!KD11</f>
        <v>0</v>
      </c>
      <c r="KE8" s="131">
        <f>Seniori!KE11</f>
        <v>0</v>
      </c>
      <c r="KF8" s="131">
        <f>Seniori!KF11</f>
        <v>0</v>
      </c>
      <c r="KG8" s="131">
        <f>Seniori!KG11</f>
        <v>0</v>
      </c>
      <c r="KH8" s="131">
        <f>Seniori!KH11</f>
        <v>0</v>
      </c>
      <c r="KI8" s="131">
        <f>Seniori!KI11</f>
        <v>0</v>
      </c>
      <c r="KJ8" s="131">
        <f>Seniori!KJ11</f>
        <v>0</v>
      </c>
      <c r="KK8" s="131">
        <f>Seniori!KK11</f>
        <v>0</v>
      </c>
      <c r="KL8" s="131">
        <f>Seniori!KL11</f>
        <v>0</v>
      </c>
      <c r="KM8" s="131">
        <f>Seniori!KM11</f>
        <v>0</v>
      </c>
      <c r="KN8" s="131">
        <f>Seniori!KN11</f>
        <v>0</v>
      </c>
      <c r="KO8" s="131">
        <f>Seniori!KO11</f>
        <v>11</v>
      </c>
      <c r="KP8" s="131"/>
      <c r="KQ8" s="131">
        <f>Seniori!KQ11</f>
        <v>0</v>
      </c>
      <c r="KR8" s="131">
        <f>Seniori!KR11</f>
        <v>0</v>
      </c>
      <c r="KS8" s="131">
        <f>Seniori!KS11</f>
        <v>0</v>
      </c>
      <c r="KT8" s="131">
        <f>Seniori!KT11</f>
        <v>0</v>
      </c>
      <c r="KU8" s="131">
        <f>Seniori!KU11</f>
        <v>0</v>
      </c>
      <c r="KV8" s="131">
        <f>Seniori!KV11</f>
        <v>10</v>
      </c>
      <c r="KW8" s="131"/>
      <c r="KX8" s="131">
        <f>Seniori!KX11</f>
        <v>0</v>
      </c>
      <c r="KY8" s="131">
        <f>Seniori!KY11</f>
        <v>0</v>
      </c>
      <c r="KZ8" s="131">
        <f>Seniori!KZ11</f>
        <v>0</v>
      </c>
      <c r="LA8" s="131">
        <f>Seniori!LA11</f>
        <v>0</v>
      </c>
      <c r="LB8" s="131">
        <f>Seniori!LB11</f>
        <v>0</v>
      </c>
      <c r="LC8" s="131">
        <f>Seniori!LC11</f>
        <v>0</v>
      </c>
      <c r="LD8" s="131">
        <f>Seniori!LD11</f>
        <v>0</v>
      </c>
      <c r="LE8" s="131">
        <f>Seniori!LE11</f>
        <v>0</v>
      </c>
      <c r="LF8" s="131">
        <f>Seniori!LF11</f>
        <v>0</v>
      </c>
      <c r="LG8" s="131">
        <f>Seniori!LG11</f>
        <v>0</v>
      </c>
      <c r="LH8" s="131">
        <f>Seniori!LH11</f>
        <v>0</v>
      </c>
      <c r="LI8" s="131">
        <f>Seniori!LI11</f>
        <v>0</v>
      </c>
      <c r="LJ8" s="131">
        <f>Seniori!LJ11</f>
        <v>0</v>
      </c>
      <c r="LK8" s="131">
        <f>Seniori!LK11</f>
        <v>0</v>
      </c>
      <c r="LL8" s="131">
        <f>Seniori!LL11</f>
        <v>0</v>
      </c>
      <c r="LM8" s="131">
        <f>Seniori!LM11</f>
        <v>0</v>
      </c>
      <c r="LN8" s="131">
        <f>Seniori!LN11</f>
        <v>0</v>
      </c>
      <c r="LO8" s="131"/>
      <c r="LP8" s="131">
        <f>Seniori!LP11</f>
        <v>0</v>
      </c>
      <c r="LQ8" s="131"/>
      <c r="LR8" s="131"/>
      <c r="LS8" s="131"/>
      <c r="LT8" s="131"/>
      <c r="LU8" s="131"/>
      <c r="LV8" s="131"/>
      <c r="LW8" s="131"/>
      <c r="LX8" s="131"/>
      <c r="LY8" s="131"/>
      <c r="LZ8" s="131">
        <f>Seniori!LZ11</f>
        <v>0</v>
      </c>
      <c r="MA8" s="131">
        <f>Seniori!MA11</f>
        <v>0</v>
      </c>
      <c r="MB8" s="131">
        <f>Seniori!MB11</f>
        <v>0</v>
      </c>
      <c r="MC8" s="131">
        <f>Seniori!MC11</f>
        <v>0</v>
      </c>
      <c r="MD8" s="131">
        <f>Seniori!MD11</f>
        <v>0</v>
      </c>
      <c r="ME8" s="131">
        <f>Seniori!ME11</f>
        <v>0</v>
      </c>
    </row>
    <row r="9" spans="1:343" s="10" customFormat="1" ht="18" customHeight="1" x14ac:dyDescent="0.2">
      <c r="A9" s="12">
        <v>2</v>
      </c>
      <c r="B9" s="11" t="s">
        <v>295</v>
      </c>
      <c r="C9" s="1">
        <v>11791</v>
      </c>
      <c r="D9" s="1">
        <v>2018</v>
      </c>
      <c r="E9" s="4" t="s">
        <v>63</v>
      </c>
      <c r="F9" s="1">
        <v>2093</v>
      </c>
      <c r="G9" s="9" t="s">
        <v>222</v>
      </c>
      <c r="H9" s="4" t="s">
        <v>64</v>
      </c>
      <c r="I9" s="1">
        <f t="shared" si="0"/>
        <v>112.6</v>
      </c>
      <c r="J9" s="12">
        <f>I9</f>
        <v>112.6</v>
      </c>
      <c r="K9" s="131">
        <f>Seniori!K41</f>
        <v>0</v>
      </c>
      <c r="L9" s="131">
        <f>Seniori!L41</f>
        <v>0</v>
      </c>
      <c r="M9" s="131">
        <f>Seniori!M41</f>
        <v>0</v>
      </c>
      <c r="N9" s="131">
        <f>Seniori!N41</f>
        <v>0</v>
      </c>
      <c r="O9" s="131">
        <f>Seniori!O41</f>
        <v>0</v>
      </c>
      <c r="P9" s="131">
        <f>Seniori!P41</f>
        <v>0</v>
      </c>
      <c r="Q9" s="131">
        <f>Seniori!Q41</f>
        <v>0</v>
      </c>
      <c r="R9" s="131">
        <f>Seniori!R41</f>
        <v>0</v>
      </c>
      <c r="S9" s="131">
        <f>Seniori!S41</f>
        <v>0</v>
      </c>
      <c r="T9" s="131">
        <f>Seniori!T41</f>
        <v>0</v>
      </c>
      <c r="U9" s="131">
        <f>Seniori!U41</f>
        <v>0</v>
      </c>
      <c r="V9" s="131">
        <f>Seniori!V41</f>
        <v>0</v>
      </c>
      <c r="W9" s="131">
        <f>Seniori!W41</f>
        <v>0</v>
      </c>
      <c r="X9" s="131">
        <f>Seniori!X41</f>
        <v>0</v>
      </c>
      <c r="Y9" s="131">
        <f>Seniori!Y41</f>
        <v>0</v>
      </c>
      <c r="Z9" s="131">
        <f>Seniori!Z41</f>
        <v>0</v>
      </c>
      <c r="AA9" s="131">
        <f>Seniori!AA41</f>
        <v>0</v>
      </c>
      <c r="AB9" s="131">
        <f>Seniori!AB41</f>
        <v>0</v>
      </c>
      <c r="AC9" s="131">
        <f>Seniori!AC41</f>
        <v>0</v>
      </c>
      <c r="AD9" s="131">
        <f>Seniori!AD41</f>
        <v>0</v>
      </c>
      <c r="AE9" s="131">
        <f>Seniori!AE41</f>
        <v>0</v>
      </c>
      <c r="AF9" s="131">
        <f>Seniori!AF41</f>
        <v>0</v>
      </c>
      <c r="AG9" s="131">
        <f>Seniori!AG41</f>
        <v>0</v>
      </c>
      <c r="AH9" s="131">
        <f>Seniori!AH41</f>
        <v>0</v>
      </c>
      <c r="AI9" s="131">
        <f>Seniori!AI41</f>
        <v>0</v>
      </c>
      <c r="AJ9" s="131">
        <f>Seniori!AJ41</f>
        <v>5</v>
      </c>
      <c r="AK9" s="131">
        <f>Seniori!AK41</f>
        <v>0</v>
      </c>
      <c r="AL9" s="131">
        <f>Seniori!AL41</f>
        <v>0</v>
      </c>
      <c r="AM9" s="131">
        <f>Seniori!AM41</f>
        <v>0</v>
      </c>
      <c r="AN9" s="131">
        <f>Seniori!AN41</f>
        <v>0</v>
      </c>
      <c r="AO9" s="131">
        <f>Seniori!AO41</f>
        <v>0</v>
      </c>
      <c r="AP9" s="131">
        <f>Seniori!AP41</f>
        <v>0</v>
      </c>
      <c r="AQ9" s="131">
        <f>Seniori!AQ41</f>
        <v>0</v>
      </c>
      <c r="AR9" s="131"/>
      <c r="AS9" s="131">
        <f>Seniori!AS41</f>
        <v>5</v>
      </c>
      <c r="AT9" s="131">
        <f>Seniori!AT41</f>
        <v>0</v>
      </c>
      <c r="AU9" s="131">
        <f>Seniori!AU41</f>
        <v>0</v>
      </c>
      <c r="AV9" s="131">
        <f>Seniori!AV41</f>
        <v>0</v>
      </c>
      <c r="AW9" s="131">
        <f>Seniori!AW41</f>
        <v>0</v>
      </c>
      <c r="AX9" s="131">
        <f>Seniori!AX41</f>
        <v>0</v>
      </c>
      <c r="AY9" s="131">
        <f>Seniori!AY41</f>
        <v>0</v>
      </c>
      <c r="AZ9" s="131">
        <f>Seniori!AZ41</f>
        <v>0</v>
      </c>
      <c r="BA9" s="131">
        <f>Seniori!BA41</f>
        <v>0</v>
      </c>
      <c r="BB9" s="131">
        <f>Seniori!BB41</f>
        <v>0</v>
      </c>
      <c r="BC9" s="131">
        <f>Seniori!BC41</f>
        <v>0</v>
      </c>
      <c r="BD9" s="131">
        <f>Seniori!BD41</f>
        <v>0</v>
      </c>
      <c r="BE9" s="131">
        <f>Seniori!BE41</f>
        <v>0</v>
      </c>
      <c r="BF9" s="131">
        <f>Seniori!BF41</f>
        <v>0</v>
      </c>
      <c r="BG9" s="131">
        <f>Seniori!BG41</f>
        <v>0</v>
      </c>
      <c r="BH9" s="131">
        <f>Seniori!BH41</f>
        <v>0</v>
      </c>
      <c r="BI9" s="131">
        <f>Seniori!BI41</f>
        <v>0</v>
      </c>
      <c r="BJ9" s="131">
        <f>Seniori!BJ41</f>
        <v>0</v>
      </c>
      <c r="BK9" s="131">
        <f>Seniori!BK41</f>
        <v>0</v>
      </c>
      <c r="BL9" s="131">
        <f>Seniori!BL41</f>
        <v>0</v>
      </c>
      <c r="BM9" s="131">
        <f>Seniori!BM41</f>
        <v>0</v>
      </c>
      <c r="BN9" s="131">
        <f>Seniori!BN41</f>
        <v>0</v>
      </c>
      <c r="BO9" s="131">
        <f>Seniori!BO41</f>
        <v>0</v>
      </c>
      <c r="BP9" s="131">
        <f>Seniori!BP41</f>
        <v>0</v>
      </c>
      <c r="BQ9" s="131">
        <f>Seniori!BQ41</f>
        <v>0</v>
      </c>
      <c r="BR9" s="131">
        <f>Seniori!BR41</f>
        <v>0</v>
      </c>
      <c r="BS9" s="131">
        <f>Seniori!BS41</f>
        <v>8</v>
      </c>
      <c r="BT9" s="131">
        <f>Seniori!BT41</f>
        <v>0</v>
      </c>
      <c r="BU9" s="131">
        <f>Seniori!BU41</f>
        <v>0</v>
      </c>
      <c r="BV9" s="131">
        <f>Seniori!BV41</f>
        <v>9</v>
      </c>
      <c r="BW9" s="131">
        <f>Seniori!BW41</f>
        <v>9</v>
      </c>
      <c r="BX9" s="131">
        <f>Seniori!BX41</f>
        <v>0</v>
      </c>
      <c r="BY9" s="131">
        <f>Seniori!BY41</f>
        <v>0</v>
      </c>
      <c r="BZ9" s="131">
        <f>Seniori!BZ41</f>
        <v>0</v>
      </c>
      <c r="CA9" s="131">
        <f>Seniori!CA41</f>
        <v>0</v>
      </c>
      <c r="CB9" s="131">
        <f>Seniori!CB41</f>
        <v>0</v>
      </c>
      <c r="CC9" s="131">
        <f>Seniori!CC41</f>
        <v>0</v>
      </c>
      <c r="CD9" s="131">
        <f>Seniori!CD41</f>
        <v>0</v>
      </c>
      <c r="CE9" s="131">
        <f>Seniori!CE41</f>
        <v>0</v>
      </c>
      <c r="CF9" s="131">
        <f>Seniori!CF41</f>
        <v>0</v>
      </c>
      <c r="CG9" s="131">
        <f>Seniori!CG41</f>
        <v>0</v>
      </c>
      <c r="CH9" s="131">
        <f>Seniori!CH41</f>
        <v>0</v>
      </c>
      <c r="CI9" s="131">
        <f>Seniori!CI41</f>
        <v>0</v>
      </c>
      <c r="CJ9" s="131">
        <f>Seniori!CJ41</f>
        <v>0</v>
      </c>
      <c r="CK9" s="131">
        <f>Seniori!CK41</f>
        <v>0</v>
      </c>
      <c r="CL9" s="131"/>
      <c r="CM9" s="131" t="str">
        <f>Seniori!CM41</f>
        <v>x</v>
      </c>
      <c r="CN9" s="131">
        <f>Seniori!CN41</f>
        <v>0</v>
      </c>
      <c r="CO9" s="131">
        <f>Seniori!CO41</f>
        <v>0</v>
      </c>
      <c r="CP9" s="131">
        <f>Seniori!CP41</f>
        <v>0</v>
      </c>
      <c r="CQ9" s="131">
        <f>Seniori!CQ41</f>
        <v>0</v>
      </c>
      <c r="CR9" s="131">
        <f>Seniori!CR41</f>
        <v>0</v>
      </c>
      <c r="CS9" s="131">
        <f>Seniori!CS41</f>
        <v>0</v>
      </c>
      <c r="CT9" s="131">
        <f>Seniori!CT41</f>
        <v>0</v>
      </c>
      <c r="CU9" s="131">
        <f>Seniori!CU41</f>
        <v>0</v>
      </c>
      <c r="CV9" s="131">
        <f>Seniori!CV41</f>
        <v>0</v>
      </c>
      <c r="CW9" s="131">
        <f>Seniori!CW41</f>
        <v>0</v>
      </c>
      <c r="CX9" s="131">
        <f>Seniori!CX41</f>
        <v>0</v>
      </c>
      <c r="CY9" s="131">
        <f>Seniori!CY41</f>
        <v>0</v>
      </c>
      <c r="CZ9" s="131">
        <f>Seniori!CZ41</f>
        <v>0</v>
      </c>
      <c r="DA9" s="131">
        <f>Seniori!DA41</f>
        <v>8</v>
      </c>
      <c r="DB9" s="131">
        <f>Seniori!DB41</f>
        <v>0</v>
      </c>
      <c r="DC9" s="131">
        <f>Seniori!DC41</f>
        <v>0</v>
      </c>
      <c r="DD9" s="131"/>
      <c r="DE9" s="131">
        <f>Seniori!DE41</f>
        <v>0</v>
      </c>
      <c r="DF9" s="131">
        <f>Seniori!DF41</f>
        <v>0</v>
      </c>
      <c r="DG9" s="131">
        <f>Seniori!DG41</f>
        <v>0</v>
      </c>
      <c r="DH9" s="131">
        <f>Seniori!DH41</f>
        <v>0</v>
      </c>
      <c r="DI9" s="131">
        <f>Seniori!DI41</f>
        <v>7</v>
      </c>
      <c r="DJ9" s="131">
        <f>Seniori!DJ41</f>
        <v>0</v>
      </c>
      <c r="DK9" s="131">
        <f>Seniori!DK41</f>
        <v>0</v>
      </c>
      <c r="DL9" s="131">
        <f>Seniori!DL41</f>
        <v>0</v>
      </c>
      <c r="DM9" s="131">
        <f>Seniori!DM41</f>
        <v>0</v>
      </c>
      <c r="DN9" s="131">
        <f>Seniori!DN41</f>
        <v>0</v>
      </c>
      <c r="DO9" s="131">
        <f>Seniori!DO41</f>
        <v>0</v>
      </c>
      <c r="DP9" s="131">
        <f>Seniori!DP41</f>
        <v>0</v>
      </c>
      <c r="DQ9" s="131">
        <f>Seniori!DQ41</f>
        <v>0</v>
      </c>
      <c r="DR9" s="131">
        <f>Seniori!DR41</f>
        <v>0</v>
      </c>
      <c r="DS9" s="131">
        <f>Seniori!DS41</f>
        <v>0</v>
      </c>
      <c r="DT9" s="131">
        <f>Seniori!DT41</f>
        <v>0</v>
      </c>
      <c r="DU9" s="131">
        <f>Seniori!DU41</f>
        <v>0</v>
      </c>
      <c r="DV9" s="131">
        <f>Seniori!DV41</f>
        <v>0</v>
      </c>
      <c r="DW9" s="131">
        <f>Seniori!DW41</f>
        <v>0</v>
      </c>
      <c r="DX9" s="131">
        <f>Seniori!DX41</f>
        <v>0</v>
      </c>
      <c r="DY9" s="131">
        <f>Seniori!DY41</f>
        <v>0</v>
      </c>
      <c r="DZ9" s="131">
        <f>Seniori!DZ41</f>
        <v>0</v>
      </c>
      <c r="EA9" s="131">
        <f>Seniori!EA41</f>
        <v>0</v>
      </c>
      <c r="EB9" s="131">
        <f>Seniori!EB41</f>
        <v>0</v>
      </c>
      <c r="EC9" s="131">
        <f>Seniori!EC41</f>
        <v>0</v>
      </c>
      <c r="ED9" s="131">
        <f>Seniori!ED41</f>
        <v>0</v>
      </c>
      <c r="EE9" s="131">
        <f>Seniori!EE41</f>
        <v>0</v>
      </c>
      <c r="EF9" s="131">
        <f>Seniori!EF41</f>
        <v>0</v>
      </c>
      <c r="EG9" s="131">
        <f>Seniori!EG41</f>
        <v>0</v>
      </c>
      <c r="EH9" s="131">
        <f>Seniori!EH41</f>
        <v>0</v>
      </c>
      <c r="EI9" s="131">
        <f>Seniori!EI41</f>
        <v>0</v>
      </c>
      <c r="EJ9" s="131">
        <f>Seniori!EJ41</f>
        <v>0</v>
      </c>
      <c r="EK9" s="131">
        <f>Seniori!EK41</f>
        <v>0</v>
      </c>
      <c r="EL9" s="131">
        <f>Seniori!EL41</f>
        <v>0</v>
      </c>
      <c r="EM9" s="131">
        <f>Seniori!EM41</f>
        <v>2.4</v>
      </c>
      <c r="EN9" s="131">
        <f>Seniori!EN41</f>
        <v>0</v>
      </c>
      <c r="EO9" s="131">
        <f>Seniori!EO41</f>
        <v>0</v>
      </c>
      <c r="EP9" s="131">
        <f>Seniori!EP41</f>
        <v>0</v>
      </c>
      <c r="EQ9" s="131"/>
      <c r="ER9" s="131">
        <f>Seniori!ER41</f>
        <v>0</v>
      </c>
      <c r="ES9" s="131">
        <f>Seniori!ES41</f>
        <v>0</v>
      </c>
      <c r="ET9" s="131">
        <f>Seniori!ET41</f>
        <v>0</v>
      </c>
      <c r="EU9" s="131">
        <f>Seniori!EU41</f>
        <v>0</v>
      </c>
      <c r="EV9" s="131">
        <f>Seniori!EV41</f>
        <v>0</v>
      </c>
      <c r="EW9" s="131">
        <f>Seniori!EW41</f>
        <v>7.1999999999999993</v>
      </c>
      <c r="EX9" s="131">
        <f>Seniori!EX41</f>
        <v>0</v>
      </c>
      <c r="EY9" s="131">
        <f>Seniori!EY41</f>
        <v>0</v>
      </c>
      <c r="EZ9" s="131">
        <f>Seniori!EZ41</f>
        <v>0</v>
      </c>
      <c r="FA9" s="131">
        <f>Seniori!FA41</f>
        <v>0</v>
      </c>
      <c r="FB9" s="131">
        <f>Seniori!FB41</f>
        <v>0</v>
      </c>
      <c r="FC9" s="131">
        <f>Seniori!FC41</f>
        <v>0</v>
      </c>
      <c r="FD9" s="131">
        <f>Seniori!FD41</f>
        <v>0</v>
      </c>
      <c r="FE9" s="131">
        <f>Seniori!FE41</f>
        <v>0</v>
      </c>
      <c r="FF9" s="131">
        <f>Seniori!FF41</f>
        <v>0</v>
      </c>
      <c r="FG9" s="131">
        <f>Seniori!FG41</f>
        <v>0</v>
      </c>
      <c r="FH9" s="131">
        <f>Seniori!FH41</f>
        <v>0</v>
      </c>
      <c r="FI9" s="131">
        <f>Seniori!FI41</f>
        <v>0</v>
      </c>
      <c r="FJ9" s="131">
        <f>Seniori!FJ41</f>
        <v>0</v>
      </c>
      <c r="FK9" s="131">
        <f>Seniori!FK41</f>
        <v>0</v>
      </c>
      <c r="FL9" s="131">
        <f>Seniori!FL41</f>
        <v>0</v>
      </c>
      <c r="FM9" s="131">
        <f>Seniori!FM41</f>
        <v>0</v>
      </c>
      <c r="FN9" s="131">
        <f>Seniori!FN41</f>
        <v>0</v>
      </c>
      <c r="FO9" s="131">
        <f>Seniori!FO41</f>
        <v>0</v>
      </c>
      <c r="FP9" s="131">
        <f>Seniori!FP41</f>
        <v>0</v>
      </c>
      <c r="FQ9" s="131">
        <f>Seniori!FQ41</f>
        <v>0</v>
      </c>
      <c r="FR9" s="131">
        <f>Seniori!FR41</f>
        <v>11</v>
      </c>
      <c r="FS9" s="131">
        <f>Seniori!FS41</f>
        <v>0</v>
      </c>
      <c r="FT9" s="131"/>
      <c r="FU9" s="131">
        <f>Seniori!FU41</f>
        <v>0</v>
      </c>
      <c r="FV9" s="131">
        <f>Seniori!FV41</f>
        <v>0</v>
      </c>
      <c r="FW9" s="131">
        <f>Seniori!FW41</f>
        <v>0</v>
      </c>
      <c r="FX9" s="131">
        <f>Seniori!FX41</f>
        <v>0</v>
      </c>
      <c r="FY9" s="131">
        <f>Seniori!FY41</f>
        <v>0</v>
      </c>
      <c r="FZ9" s="131">
        <f>Seniori!FZ41</f>
        <v>0</v>
      </c>
      <c r="GA9" s="131">
        <f>Seniori!GA41</f>
        <v>0</v>
      </c>
      <c r="GB9" s="131">
        <f>Seniori!GB41</f>
        <v>10</v>
      </c>
      <c r="GC9" s="131">
        <f>Seniori!GC41</f>
        <v>0</v>
      </c>
      <c r="GD9" s="131">
        <f>Seniori!GD41</f>
        <v>0</v>
      </c>
      <c r="GE9" s="131">
        <f>Seniori!GE41</f>
        <v>0</v>
      </c>
      <c r="GF9" s="131">
        <f>Seniori!GF41</f>
        <v>0</v>
      </c>
      <c r="GG9" s="131">
        <f>Seniori!GG41</f>
        <v>0</v>
      </c>
      <c r="GH9" s="131">
        <f>Seniori!GH41</f>
        <v>0</v>
      </c>
      <c r="GI9" s="131">
        <f>Seniori!GI41</f>
        <v>0</v>
      </c>
      <c r="GJ9" s="131">
        <f>Seniori!GJ41</f>
        <v>0</v>
      </c>
      <c r="GK9" s="131">
        <f>Seniori!GK41</f>
        <v>0</v>
      </c>
      <c r="GL9" s="131">
        <f>Seniori!GL41</f>
        <v>0</v>
      </c>
      <c r="GM9" s="131">
        <f>Seniori!GM41</f>
        <v>0</v>
      </c>
      <c r="GN9" s="131"/>
      <c r="GO9" s="131"/>
      <c r="GP9" s="131"/>
      <c r="GQ9" s="131"/>
      <c r="GR9" s="131"/>
      <c r="GS9" s="131"/>
      <c r="GT9" s="131"/>
      <c r="GU9" s="131"/>
      <c r="GV9" s="131">
        <f>Seniori!GV41</f>
        <v>0</v>
      </c>
      <c r="GW9" s="131">
        <f>Seniori!GW41</f>
        <v>0</v>
      </c>
      <c r="GX9" s="131">
        <f>Seniori!GX41</f>
        <v>0</v>
      </c>
      <c r="GY9" s="131">
        <f>Seniori!GY41</f>
        <v>0</v>
      </c>
      <c r="GZ9" s="131">
        <f>Seniori!GZ41</f>
        <v>0</v>
      </c>
      <c r="HA9" s="131">
        <f>Seniori!HA41</f>
        <v>0</v>
      </c>
      <c r="HB9" s="131">
        <f>Seniori!HB41</f>
        <v>0</v>
      </c>
      <c r="HC9" s="131">
        <f>Seniori!HC41</f>
        <v>0</v>
      </c>
      <c r="HD9" s="131">
        <f>Seniori!HD41</f>
        <v>0</v>
      </c>
      <c r="HE9" s="131">
        <f>Seniori!HE41</f>
        <v>0</v>
      </c>
      <c r="HF9" s="131">
        <f>Seniori!HF41</f>
        <v>0</v>
      </c>
      <c r="HG9" s="131">
        <f>Seniori!HG41</f>
        <v>0</v>
      </c>
      <c r="HH9" s="131">
        <f>Seniori!HH41</f>
        <v>0</v>
      </c>
      <c r="HI9" s="131">
        <f>Seniori!HI41</f>
        <v>0</v>
      </c>
      <c r="HJ9" s="131">
        <f>Seniori!HJ41</f>
        <v>0</v>
      </c>
      <c r="HK9" s="131">
        <f>Seniori!HK41</f>
        <v>0</v>
      </c>
      <c r="HL9" s="131">
        <f>Seniori!HL41</f>
        <v>0</v>
      </c>
      <c r="HM9" s="131">
        <f>Seniori!HM41</f>
        <v>0</v>
      </c>
      <c r="HN9" s="131">
        <f>Seniori!HN41</f>
        <v>0</v>
      </c>
      <c r="HO9" s="131">
        <f>Seniori!HO41</f>
        <v>0</v>
      </c>
      <c r="HP9" s="131">
        <f>Seniori!HP41</f>
        <v>0</v>
      </c>
      <c r="HQ9" s="131">
        <f>Seniori!HQ41</f>
        <v>0</v>
      </c>
      <c r="HR9" s="131">
        <f>Seniori!HR41</f>
        <v>0</v>
      </c>
      <c r="HS9" s="131">
        <f>Seniori!HS41</f>
        <v>0</v>
      </c>
      <c r="HT9" s="131">
        <f>Seniori!HT41</f>
        <v>0</v>
      </c>
      <c r="HU9" s="131">
        <f>Seniori!HU41</f>
        <v>0</v>
      </c>
      <c r="HV9" s="131">
        <f>Seniori!HV41</f>
        <v>0</v>
      </c>
      <c r="HW9" s="131">
        <f>Seniori!HW41</f>
        <v>0</v>
      </c>
      <c r="HX9" s="131">
        <f>Seniori!HX41</f>
        <v>0</v>
      </c>
      <c r="HY9" s="131">
        <f>Seniori!HY41</f>
        <v>0</v>
      </c>
      <c r="HZ9" s="131">
        <f>Seniori!HZ41</f>
        <v>0</v>
      </c>
      <c r="IA9" s="131">
        <f>Seniori!IA41</f>
        <v>0</v>
      </c>
      <c r="IB9" s="131">
        <f>Seniori!IB41</f>
        <v>0</v>
      </c>
      <c r="IC9" s="131">
        <f>Seniori!IC41</f>
        <v>0</v>
      </c>
      <c r="ID9" s="131">
        <f>Seniori!ID41</f>
        <v>0</v>
      </c>
      <c r="IE9" s="131">
        <f>Seniori!IE41</f>
        <v>0</v>
      </c>
      <c r="IF9" s="131">
        <f>Seniori!IF41</f>
        <v>0</v>
      </c>
      <c r="IG9" s="131">
        <f>Seniori!IG41</f>
        <v>0</v>
      </c>
      <c r="IH9" s="131">
        <f>Seniori!IH41</f>
        <v>0</v>
      </c>
      <c r="II9" s="131">
        <f>Seniori!II41</f>
        <v>0</v>
      </c>
      <c r="IJ9" s="131">
        <f>Seniori!IJ41</f>
        <v>0</v>
      </c>
      <c r="IK9" s="131">
        <f>Seniori!IK41</f>
        <v>0</v>
      </c>
      <c r="IL9" s="131">
        <f>Seniori!IL41</f>
        <v>0</v>
      </c>
      <c r="IM9" s="131">
        <f>Seniori!IM41</f>
        <v>0</v>
      </c>
      <c r="IN9" s="131">
        <f>Seniori!IN41</f>
        <v>0</v>
      </c>
      <c r="IO9" s="131">
        <f>Seniori!IO41</f>
        <v>0</v>
      </c>
      <c r="IP9" s="131">
        <f>Seniori!IP41</f>
        <v>0</v>
      </c>
      <c r="IQ9" s="131">
        <f>Seniori!IQ41</f>
        <v>0</v>
      </c>
      <c r="IR9" s="131">
        <f>Seniori!IR41</f>
        <v>0</v>
      </c>
      <c r="IS9" s="131">
        <f>Seniori!IS41</f>
        <v>0</v>
      </c>
      <c r="IT9" s="131">
        <f>Seniori!IT41</f>
        <v>0</v>
      </c>
      <c r="IU9" s="131">
        <f>Seniori!IU41</f>
        <v>0</v>
      </c>
      <c r="IV9" s="131">
        <f>Seniori!IV41</f>
        <v>0</v>
      </c>
      <c r="IW9" s="131">
        <f>Seniori!IW41</f>
        <v>0</v>
      </c>
      <c r="IX9" s="131">
        <f>Seniori!IX41</f>
        <v>0</v>
      </c>
      <c r="IY9" s="131">
        <f>Seniori!IY41</f>
        <v>0</v>
      </c>
      <c r="IZ9" s="131">
        <f>Seniori!IZ41</f>
        <v>0</v>
      </c>
      <c r="JA9" s="131">
        <f>Seniori!JA41</f>
        <v>0</v>
      </c>
      <c r="JB9" s="131">
        <f>Seniori!JB41</f>
        <v>0</v>
      </c>
      <c r="JC9" s="131">
        <f>Seniori!JC41</f>
        <v>0</v>
      </c>
      <c r="JD9" s="131">
        <f>Seniori!JD41</f>
        <v>0</v>
      </c>
      <c r="JE9" s="131">
        <f>Seniori!JE41</f>
        <v>0</v>
      </c>
      <c r="JF9" s="131"/>
      <c r="JG9" s="131"/>
      <c r="JH9" s="131">
        <f>Seniori!JH41</f>
        <v>0</v>
      </c>
      <c r="JI9" s="131">
        <f>Seniori!JI41</f>
        <v>0</v>
      </c>
      <c r="JJ9" s="131">
        <f>Seniori!JJ41</f>
        <v>0</v>
      </c>
      <c r="JK9" s="131">
        <f>Seniori!JK41</f>
        <v>0</v>
      </c>
      <c r="JL9" s="131">
        <f>Seniori!JL41</f>
        <v>0</v>
      </c>
      <c r="JM9" s="131">
        <f>Seniori!JM41</f>
        <v>0</v>
      </c>
      <c r="JN9" s="131">
        <f>Seniori!JN41</f>
        <v>0</v>
      </c>
      <c r="JO9" s="131">
        <f>Seniori!JO41</f>
        <v>0</v>
      </c>
      <c r="JP9" s="131">
        <f>Seniori!JP41</f>
        <v>0</v>
      </c>
      <c r="JQ9" s="131">
        <f>Seniori!JQ41</f>
        <v>0</v>
      </c>
      <c r="JR9" s="131">
        <f>Seniori!JR41</f>
        <v>0</v>
      </c>
      <c r="JS9" s="131">
        <f>Seniori!JS41</f>
        <v>0</v>
      </c>
      <c r="JT9" s="131">
        <f>Seniori!JT41</f>
        <v>0</v>
      </c>
      <c r="JU9" s="131">
        <f>Seniori!JU41</f>
        <v>0</v>
      </c>
      <c r="JV9" s="131">
        <f>Seniori!JV41</f>
        <v>0</v>
      </c>
      <c r="JW9" s="131">
        <f>Seniori!JW41</f>
        <v>0</v>
      </c>
      <c r="JX9" s="131">
        <f>Seniori!JX41</f>
        <v>0</v>
      </c>
      <c r="JY9" s="131">
        <f>Seniori!JY41</f>
        <v>0</v>
      </c>
      <c r="JZ9" s="131">
        <f>Seniori!JZ41</f>
        <v>0</v>
      </c>
      <c r="KA9" s="131">
        <f>Seniori!KA41</f>
        <v>0</v>
      </c>
      <c r="KB9" s="131">
        <f>Seniori!KB41</f>
        <v>0</v>
      </c>
      <c r="KC9" s="131">
        <f>Seniori!KC41</f>
        <v>0</v>
      </c>
      <c r="KD9" s="131">
        <f>Seniori!KD41</f>
        <v>0</v>
      </c>
      <c r="KE9" s="131">
        <f>Seniori!KE41</f>
        <v>0</v>
      </c>
      <c r="KF9" s="131">
        <f>Seniori!KF41</f>
        <v>0</v>
      </c>
      <c r="KG9" s="131">
        <f>Seniori!KG41</f>
        <v>0</v>
      </c>
      <c r="KH9" s="131">
        <f>Seniori!KH41</f>
        <v>0</v>
      </c>
      <c r="KI9" s="131">
        <f>Seniori!KI41</f>
        <v>0</v>
      </c>
      <c r="KJ9" s="131">
        <f>Seniori!KJ41</f>
        <v>0</v>
      </c>
      <c r="KK9" s="131">
        <f>Seniori!KK41</f>
        <v>0</v>
      </c>
      <c r="KL9" s="131">
        <f>Seniori!KL41</f>
        <v>0</v>
      </c>
      <c r="KM9" s="131">
        <f>Seniori!KM41</f>
        <v>0</v>
      </c>
      <c r="KN9" s="131"/>
      <c r="KO9" s="131">
        <f>Seniori!KO41</f>
        <v>8</v>
      </c>
      <c r="KP9" s="131"/>
      <c r="KQ9" s="131">
        <f>Seniori!KQ41</f>
        <v>0</v>
      </c>
      <c r="KR9" s="131">
        <f>Seniori!KR41</f>
        <v>0</v>
      </c>
      <c r="KS9" s="131">
        <f>Seniori!KS41</f>
        <v>0</v>
      </c>
      <c r="KT9" s="131">
        <f>Seniori!KT41</f>
        <v>0</v>
      </c>
      <c r="KU9" s="131">
        <f>Seniori!KU41</f>
        <v>0</v>
      </c>
      <c r="KV9" s="131">
        <f>Seniori!KV41</f>
        <v>7</v>
      </c>
      <c r="KW9" s="131"/>
      <c r="KX9" s="131">
        <f>Seniori!KX41</f>
        <v>0</v>
      </c>
      <c r="KY9" s="131">
        <f>Seniori!KY41</f>
        <v>0</v>
      </c>
      <c r="KZ9" s="131">
        <f>Seniori!KZ41</f>
        <v>0</v>
      </c>
      <c r="LA9" s="131">
        <f>Seniori!LA41</f>
        <v>0</v>
      </c>
      <c r="LB9" s="131">
        <f>Seniori!LB41</f>
        <v>0</v>
      </c>
      <c r="LC9" s="131">
        <f>Seniori!LC41</f>
        <v>0</v>
      </c>
      <c r="LD9" s="131">
        <f>Seniori!LD41</f>
        <v>0</v>
      </c>
      <c r="LE9" s="131">
        <f>Seniori!LE41</f>
        <v>0</v>
      </c>
      <c r="LF9" s="131">
        <f>Seniori!LF41</f>
        <v>0</v>
      </c>
      <c r="LG9" s="131">
        <f>Seniori!LG41</f>
        <v>0</v>
      </c>
      <c r="LH9" s="131">
        <f>Seniori!LH41</f>
        <v>0</v>
      </c>
      <c r="LI9" s="131">
        <f>Seniori!LI41</f>
        <v>0</v>
      </c>
      <c r="LJ9" s="131">
        <f>Seniori!LJ41</f>
        <v>0</v>
      </c>
      <c r="LK9" s="131">
        <f>Seniori!LK41</f>
        <v>0</v>
      </c>
      <c r="LL9" s="131">
        <f>Seniori!LL41</f>
        <v>0</v>
      </c>
      <c r="LM9" s="131">
        <f>Seniori!LM41</f>
        <v>0</v>
      </c>
      <c r="LN9" s="131">
        <f>Seniori!LN41</f>
        <v>0</v>
      </c>
      <c r="LO9" s="131"/>
      <c r="LP9" s="131">
        <f>Seniori!LP41</f>
        <v>8</v>
      </c>
      <c r="LQ9" s="131"/>
      <c r="LR9" s="131"/>
      <c r="LS9" s="131"/>
      <c r="LT9" s="131"/>
      <c r="LU9" s="131"/>
      <c r="LV9" s="131"/>
      <c r="LW9" s="131"/>
      <c r="LX9" s="131"/>
      <c r="LY9" s="131"/>
      <c r="LZ9" s="131">
        <f>Seniori!LZ41</f>
        <v>8</v>
      </c>
      <c r="MA9" s="131">
        <f>Seniori!MA41</f>
        <v>0</v>
      </c>
      <c r="MB9" s="131">
        <f>Seniori!MB41</f>
        <v>0</v>
      </c>
      <c r="MC9" s="131">
        <f>Seniori!MC41</f>
        <v>0</v>
      </c>
      <c r="MD9" s="131">
        <f>Seniori!MD41</f>
        <v>0</v>
      </c>
      <c r="ME9" s="131">
        <f>Seniori!ME41</f>
        <v>0</v>
      </c>
    </row>
    <row r="10" spans="1:343" s="10" customFormat="1" ht="18" customHeight="1" x14ac:dyDescent="0.2">
      <c r="A10" s="12">
        <v>3</v>
      </c>
      <c r="B10" s="11" t="s">
        <v>348</v>
      </c>
      <c r="C10" s="1">
        <v>11868</v>
      </c>
      <c r="D10" s="1">
        <v>2018</v>
      </c>
      <c r="E10" s="4" t="s">
        <v>347</v>
      </c>
      <c r="F10" s="9">
        <v>3021</v>
      </c>
      <c r="G10" s="9" t="s">
        <v>222</v>
      </c>
      <c r="H10" s="4" t="s">
        <v>146</v>
      </c>
      <c r="I10" s="1">
        <f t="shared" si="0"/>
        <v>88.8</v>
      </c>
      <c r="J10" s="12">
        <f>Tabuľka311[[#This Row],[Stĺpec9]]</f>
        <v>88.8</v>
      </c>
      <c r="K10" s="131">
        <f>Seniori!K47</f>
        <v>0</v>
      </c>
      <c r="L10" s="131">
        <f>Seniori!L47</f>
        <v>0</v>
      </c>
      <c r="M10" s="131">
        <f>Seniori!M47</f>
        <v>0</v>
      </c>
      <c r="N10" s="131">
        <f>Seniori!N47</f>
        <v>0</v>
      </c>
      <c r="O10" s="131">
        <f>Seniori!O47</f>
        <v>0</v>
      </c>
      <c r="P10" s="131">
        <f>Seniori!P47</f>
        <v>0</v>
      </c>
      <c r="Q10" s="131">
        <f>Seniori!Q47</f>
        <v>0</v>
      </c>
      <c r="R10" s="131">
        <f>Seniori!R47</f>
        <v>0</v>
      </c>
      <c r="S10" s="131">
        <f>Seniori!S47</f>
        <v>0</v>
      </c>
      <c r="T10" s="131">
        <f>Seniori!T47</f>
        <v>0</v>
      </c>
      <c r="U10" s="131">
        <f>Seniori!U47</f>
        <v>0</v>
      </c>
      <c r="V10" s="131">
        <f>Seniori!V47</f>
        <v>0</v>
      </c>
      <c r="W10" s="131">
        <f>Seniori!W47</f>
        <v>0</v>
      </c>
      <c r="X10" s="131">
        <f>Seniori!X47</f>
        <v>0</v>
      </c>
      <c r="Y10" s="131">
        <f>Seniori!Y47</f>
        <v>0</v>
      </c>
      <c r="Z10" s="131">
        <f>Seniori!Z47</f>
        <v>0</v>
      </c>
      <c r="AA10" s="131">
        <f>Seniori!AA47</f>
        <v>0</v>
      </c>
      <c r="AB10" s="131">
        <f>Seniori!AB47</f>
        <v>0</v>
      </c>
      <c r="AC10" s="131">
        <f>Seniori!AC47</f>
        <v>0</v>
      </c>
      <c r="AD10" s="131">
        <f>Seniori!AD47</f>
        <v>0</v>
      </c>
      <c r="AE10" s="131">
        <f>Seniori!AE47</f>
        <v>0</v>
      </c>
      <c r="AF10" s="131">
        <f>Seniori!AF47</f>
        <v>0</v>
      </c>
      <c r="AG10" s="131">
        <f>Seniori!AG47</f>
        <v>0</v>
      </c>
      <c r="AH10" s="131">
        <f>Seniori!AH47</f>
        <v>0</v>
      </c>
      <c r="AI10" s="131">
        <f>Seniori!AI47</f>
        <v>0</v>
      </c>
      <c r="AJ10" s="131">
        <f>Seniori!AJ47</f>
        <v>0</v>
      </c>
      <c r="AK10" s="131">
        <f>Seniori!AK47</f>
        <v>0</v>
      </c>
      <c r="AL10" s="131">
        <f>Seniori!AL47</f>
        <v>0</v>
      </c>
      <c r="AM10" s="131">
        <f>Seniori!AM47</f>
        <v>0</v>
      </c>
      <c r="AN10" s="131">
        <f>Seniori!AN47</f>
        <v>0</v>
      </c>
      <c r="AO10" s="131">
        <f>Seniori!AO47</f>
        <v>0</v>
      </c>
      <c r="AP10" s="131">
        <f>Seniori!AP47</f>
        <v>0</v>
      </c>
      <c r="AQ10" s="131">
        <f>Seniori!AQ47</f>
        <v>0</v>
      </c>
      <c r="AR10" s="131">
        <f>Seniori!AR47</f>
        <v>0</v>
      </c>
      <c r="AS10" s="131">
        <f>Seniori!AS47</f>
        <v>0</v>
      </c>
      <c r="AT10" s="131">
        <f>Seniori!AT47</f>
        <v>0</v>
      </c>
      <c r="AU10" s="131">
        <f>Seniori!AU47</f>
        <v>0</v>
      </c>
      <c r="AV10" s="131">
        <f>Seniori!AV47</f>
        <v>0</v>
      </c>
      <c r="AW10" s="131">
        <f>Seniori!AW47</f>
        <v>0</v>
      </c>
      <c r="AX10" s="131">
        <f>Seniori!AX47</f>
        <v>0</v>
      </c>
      <c r="AY10" s="131">
        <f>Seniori!AY47</f>
        <v>0</v>
      </c>
      <c r="AZ10" s="131">
        <f>Seniori!AZ47</f>
        <v>0</v>
      </c>
      <c r="BA10" s="131">
        <f>Seniori!BA47</f>
        <v>0</v>
      </c>
      <c r="BB10" s="131">
        <f>Seniori!BB47</f>
        <v>0</v>
      </c>
      <c r="BC10" s="131">
        <f>Seniori!BC47</f>
        <v>0</v>
      </c>
      <c r="BD10" s="131">
        <f>Seniori!BD47</f>
        <v>0</v>
      </c>
      <c r="BE10" s="131">
        <f>Seniori!BE47</f>
        <v>0</v>
      </c>
      <c r="BF10" s="131">
        <f>Seniori!BF47</f>
        <v>0</v>
      </c>
      <c r="BG10" s="131">
        <f>Seniori!BG47</f>
        <v>0</v>
      </c>
      <c r="BH10" s="131">
        <f>Seniori!BH47</f>
        <v>0</v>
      </c>
      <c r="BI10" s="131"/>
      <c r="BJ10" s="131">
        <f>Seniori!BJ47</f>
        <v>6</v>
      </c>
      <c r="BK10" s="131">
        <f>Seniori!BK47</f>
        <v>0</v>
      </c>
      <c r="BL10" s="131">
        <f>Seniori!BL47</f>
        <v>0</v>
      </c>
      <c r="BM10" s="131">
        <f>Seniori!BM47</f>
        <v>0</v>
      </c>
      <c r="BN10" s="131">
        <f>Seniori!BN47</f>
        <v>0</v>
      </c>
      <c r="BO10" s="131">
        <f>Seniori!BO47</f>
        <v>0</v>
      </c>
      <c r="BP10" s="131">
        <f>Seniori!BP47</f>
        <v>0</v>
      </c>
      <c r="BQ10" s="131">
        <f>Seniori!BQ47</f>
        <v>0</v>
      </c>
      <c r="BR10" s="131">
        <f>Seniori!BR47</f>
        <v>0</v>
      </c>
      <c r="BS10" s="131">
        <f>Seniori!BS47</f>
        <v>0</v>
      </c>
      <c r="BT10" s="131">
        <f>Seniori!BT47</f>
        <v>0</v>
      </c>
      <c r="BU10" s="131">
        <f>Seniori!BU47</f>
        <v>0</v>
      </c>
      <c r="BV10" s="131">
        <f>Seniori!BV47</f>
        <v>0</v>
      </c>
      <c r="BW10" s="131">
        <f>Seniori!BW47</f>
        <v>0</v>
      </c>
      <c r="BX10" s="131">
        <f>Seniori!BX47</f>
        <v>0</v>
      </c>
      <c r="BY10" s="131">
        <f>Seniori!BY47</f>
        <v>0</v>
      </c>
      <c r="BZ10" s="131">
        <f>Seniori!BZ47</f>
        <v>0</v>
      </c>
      <c r="CA10" s="131">
        <f>Seniori!CA47</f>
        <v>0</v>
      </c>
      <c r="CB10" s="131">
        <f>Seniori!CB47</f>
        <v>0</v>
      </c>
      <c r="CC10" s="131">
        <f>Seniori!CC47</f>
        <v>0</v>
      </c>
      <c r="CD10" s="131">
        <f>Seniori!CD47</f>
        <v>0</v>
      </c>
      <c r="CE10" s="131">
        <f>Seniori!CE47</f>
        <v>0</v>
      </c>
      <c r="CF10" s="131">
        <f>Seniori!CF47</f>
        <v>0</v>
      </c>
      <c r="CG10" s="131">
        <f>Seniori!CG47</f>
        <v>0</v>
      </c>
      <c r="CH10" s="131">
        <f>Seniori!CH47</f>
        <v>0</v>
      </c>
      <c r="CI10" s="131">
        <f>Seniori!CI47</f>
        <v>0</v>
      </c>
      <c r="CJ10" s="131">
        <f>Seniori!CJ47</f>
        <v>0</v>
      </c>
      <c r="CK10" s="131">
        <f>Seniori!CK47</f>
        <v>0</v>
      </c>
      <c r="CL10" s="131"/>
      <c r="CM10" s="131" t="str">
        <f>Seniori!CM47</f>
        <v>x</v>
      </c>
      <c r="CN10" s="131">
        <f>Seniori!CN47</f>
        <v>0</v>
      </c>
      <c r="CO10" s="131">
        <f>Seniori!CO47</f>
        <v>0</v>
      </c>
      <c r="CP10" s="131">
        <f>Seniori!CP47</f>
        <v>0</v>
      </c>
      <c r="CQ10" s="131">
        <f>Seniori!CQ47</f>
        <v>0</v>
      </c>
      <c r="CR10" s="131">
        <f>Seniori!CR47</f>
        <v>0</v>
      </c>
      <c r="CS10" s="131">
        <f>Seniori!CS47</f>
        <v>0</v>
      </c>
      <c r="CT10" s="131">
        <f>Seniori!CT47</f>
        <v>0</v>
      </c>
      <c r="CU10" s="131">
        <f>Seniori!CU47</f>
        <v>0</v>
      </c>
      <c r="CV10" s="131">
        <f>Seniori!CV47</f>
        <v>0</v>
      </c>
      <c r="CW10" s="131">
        <f>Seniori!CW47</f>
        <v>0</v>
      </c>
      <c r="CX10" s="131">
        <f>Seniori!CX47</f>
        <v>0</v>
      </c>
      <c r="CY10" s="131">
        <f>Seniori!CY47</f>
        <v>0</v>
      </c>
      <c r="CZ10" s="131">
        <f>Seniori!CZ47</f>
        <v>0</v>
      </c>
      <c r="DA10" s="131">
        <f>Seniori!DA47</f>
        <v>7</v>
      </c>
      <c r="DB10" s="131">
        <f>Seniori!DB47</f>
        <v>0</v>
      </c>
      <c r="DC10" s="131">
        <f>Seniori!DC47</f>
        <v>0</v>
      </c>
      <c r="DD10" s="131"/>
      <c r="DE10" s="131">
        <f>Seniori!DE47</f>
        <v>0</v>
      </c>
      <c r="DF10" s="131">
        <f>Seniori!DF47</f>
        <v>0</v>
      </c>
      <c r="DG10" s="131">
        <f>Seniori!DG47</f>
        <v>0</v>
      </c>
      <c r="DH10" s="131">
        <f>Seniori!DH47</f>
        <v>0</v>
      </c>
      <c r="DI10" s="131">
        <f>Seniori!DI47</f>
        <v>6</v>
      </c>
      <c r="DJ10" s="131">
        <f>Seniori!DJ47</f>
        <v>0</v>
      </c>
      <c r="DK10" s="131">
        <f>Seniori!DK47</f>
        <v>0</v>
      </c>
      <c r="DL10" s="131">
        <f>Seniori!DL47</f>
        <v>0</v>
      </c>
      <c r="DM10" s="131">
        <f>Seniori!DM47</f>
        <v>0</v>
      </c>
      <c r="DN10" s="131">
        <f>Seniori!DN47</f>
        <v>0</v>
      </c>
      <c r="DO10" s="131">
        <f>Seniori!DO47</f>
        <v>0</v>
      </c>
      <c r="DP10" s="131">
        <f>Seniori!DP47</f>
        <v>0</v>
      </c>
      <c r="DQ10" s="131">
        <f>Seniori!DQ47</f>
        <v>0</v>
      </c>
      <c r="DR10" s="131">
        <f>Seniori!DR47</f>
        <v>0</v>
      </c>
      <c r="DS10" s="131">
        <f>Seniori!DS47</f>
        <v>0</v>
      </c>
      <c r="DT10" s="131">
        <f>Seniori!DT47</f>
        <v>0</v>
      </c>
      <c r="DU10" s="131">
        <f>Seniori!DU47</f>
        <v>0</v>
      </c>
      <c r="DV10" s="131">
        <f>Seniori!DV47</f>
        <v>0</v>
      </c>
      <c r="DW10" s="131">
        <f>Seniori!DW47</f>
        <v>0</v>
      </c>
      <c r="DX10" s="131">
        <f>Seniori!DX47</f>
        <v>0</v>
      </c>
      <c r="DY10" s="131">
        <f>Seniori!DY47</f>
        <v>0</v>
      </c>
      <c r="DZ10" s="131">
        <f>Seniori!DZ47</f>
        <v>0</v>
      </c>
      <c r="EA10" s="131">
        <f>Seniori!EA47</f>
        <v>0</v>
      </c>
      <c r="EB10" s="131">
        <f>Seniori!EB47</f>
        <v>0</v>
      </c>
      <c r="EC10" s="131">
        <f>Seniori!EC47</f>
        <v>0</v>
      </c>
      <c r="ED10" s="131">
        <f>Seniori!ED47</f>
        <v>0</v>
      </c>
      <c r="EE10" s="131">
        <f>Seniori!EE47</f>
        <v>0</v>
      </c>
      <c r="EF10" s="131">
        <f>Seniori!EF47</f>
        <v>0</v>
      </c>
      <c r="EG10" s="131">
        <f>Seniori!EG47</f>
        <v>0</v>
      </c>
      <c r="EH10" s="131">
        <f>Seniori!EH47</f>
        <v>0</v>
      </c>
      <c r="EI10" s="131">
        <f>Seniori!EI47</f>
        <v>0</v>
      </c>
      <c r="EJ10" s="131">
        <f>Seniori!EJ47</f>
        <v>0</v>
      </c>
      <c r="EK10" s="131">
        <f>Seniori!EK47</f>
        <v>0</v>
      </c>
      <c r="EL10" s="131">
        <f>Seniori!EL47</f>
        <v>0</v>
      </c>
      <c r="EM10" s="131">
        <f>Seniori!EM47</f>
        <v>4.8</v>
      </c>
      <c r="EN10" s="131">
        <f>Seniori!EN47</f>
        <v>0</v>
      </c>
      <c r="EO10" s="131">
        <f>Seniori!EO47</f>
        <v>0</v>
      </c>
      <c r="EP10" s="131">
        <f>Seniori!EP47</f>
        <v>0</v>
      </c>
      <c r="EQ10" s="131"/>
      <c r="ER10" s="131">
        <f>Seniori!ER47</f>
        <v>0</v>
      </c>
      <c r="ES10" s="131">
        <f>Seniori!ES47</f>
        <v>0</v>
      </c>
      <c r="ET10" s="131">
        <f>Seniori!ET47</f>
        <v>0</v>
      </c>
      <c r="EU10" s="131">
        <f>Seniori!EU47</f>
        <v>0</v>
      </c>
      <c r="EV10" s="131">
        <f>Seniori!EV47</f>
        <v>0</v>
      </c>
      <c r="EW10" s="131">
        <f>Seniori!EW47</f>
        <v>6</v>
      </c>
      <c r="EX10" s="131">
        <f>Seniori!EX47</f>
        <v>0</v>
      </c>
      <c r="EY10" s="131">
        <f>Seniori!EY47</f>
        <v>0</v>
      </c>
      <c r="EZ10" s="131">
        <f>Seniori!EZ47</f>
        <v>0</v>
      </c>
      <c r="FA10" s="131">
        <f>Seniori!FA47</f>
        <v>0</v>
      </c>
      <c r="FB10" s="131">
        <f>Seniori!FB47</f>
        <v>0</v>
      </c>
      <c r="FC10" s="131">
        <f>Seniori!FC47</f>
        <v>0</v>
      </c>
      <c r="FD10" s="131">
        <f>Seniori!FD47</f>
        <v>0</v>
      </c>
      <c r="FE10" s="131">
        <f>Seniori!FE47</f>
        <v>0</v>
      </c>
      <c r="FF10" s="131">
        <f>Seniori!FF47</f>
        <v>0</v>
      </c>
      <c r="FG10" s="131">
        <f>Seniori!FG47</f>
        <v>0</v>
      </c>
      <c r="FH10" s="131">
        <f>Seniori!FH47</f>
        <v>0</v>
      </c>
      <c r="FI10" s="131">
        <f>Seniori!FI47</f>
        <v>0</v>
      </c>
      <c r="FJ10" s="131">
        <f>Seniori!FJ47</f>
        <v>0</v>
      </c>
      <c r="FK10" s="131">
        <f>Seniori!FK47</f>
        <v>0</v>
      </c>
      <c r="FL10" s="131">
        <f>Seniori!FL47</f>
        <v>0</v>
      </c>
      <c r="FM10" s="131">
        <f>Seniori!FM47</f>
        <v>0</v>
      </c>
      <c r="FN10" s="131">
        <f>Seniori!FN47</f>
        <v>0</v>
      </c>
      <c r="FO10" s="131">
        <f>Seniori!FO47</f>
        <v>0</v>
      </c>
      <c r="FP10" s="131">
        <f>Seniori!FP47</f>
        <v>0</v>
      </c>
      <c r="FQ10" s="131">
        <f>Seniori!FQ47</f>
        <v>0</v>
      </c>
      <c r="FR10" s="131">
        <f>Seniori!FR47</f>
        <v>3</v>
      </c>
      <c r="FS10" s="131">
        <f>Seniori!FS47</f>
        <v>0</v>
      </c>
      <c r="FT10" s="131"/>
      <c r="FU10" s="131">
        <f>Seniori!FU47</f>
        <v>0</v>
      </c>
      <c r="FV10" s="131">
        <f>Seniori!FV47</f>
        <v>0</v>
      </c>
      <c r="FW10" s="131">
        <f>Seniori!FW47</f>
        <v>0</v>
      </c>
      <c r="FX10" s="131">
        <f>Seniori!FX47</f>
        <v>0</v>
      </c>
      <c r="FY10" s="131">
        <f>Seniori!FY47</f>
        <v>0</v>
      </c>
      <c r="FZ10" s="131">
        <f>Seniori!FZ47</f>
        <v>0</v>
      </c>
      <c r="GA10" s="131">
        <f>Seniori!GA47</f>
        <v>0</v>
      </c>
      <c r="GB10" s="131">
        <f>Seniori!GB47</f>
        <v>8</v>
      </c>
      <c r="GC10" s="131">
        <f>Seniori!GC47</f>
        <v>0</v>
      </c>
      <c r="GD10" s="131">
        <f>Seniori!GD47</f>
        <v>0</v>
      </c>
      <c r="GE10" s="131">
        <f>Seniori!GE47</f>
        <v>0</v>
      </c>
      <c r="GF10" s="131">
        <f>Seniori!GF47</f>
        <v>0</v>
      </c>
      <c r="GG10" s="131">
        <f>Seniori!GG47</f>
        <v>0</v>
      </c>
      <c r="GH10" s="131">
        <f>Seniori!GH47</f>
        <v>0</v>
      </c>
      <c r="GI10" s="131">
        <f>Seniori!GI47</f>
        <v>0</v>
      </c>
      <c r="GJ10" s="131">
        <f>Seniori!GJ47</f>
        <v>0</v>
      </c>
      <c r="GK10" s="131">
        <f>Seniori!GK47</f>
        <v>0</v>
      </c>
      <c r="GL10" s="131">
        <f>Seniori!GL47</f>
        <v>0</v>
      </c>
      <c r="GM10" s="131">
        <f>Seniori!GM47</f>
        <v>0</v>
      </c>
      <c r="GN10" s="131">
        <f>Seniori!GN47</f>
        <v>0</v>
      </c>
      <c r="GO10" s="131">
        <f>Seniori!GO47</f>
        <v>0</v>
      </c>
      <c r="GP10" s="131">
        <f>Seniori!GP47</f>
        <v>0</v>
      </c>
      <c r="GQ10" s="131">
        <f>Seniori!GQ47</f>
        <v>0</v>
      </c>
      <c r="GR10" s="131">
        <f>Seniori!GR47</f>
        <v>0</v>
      </c>
      <c r="GS10" s="131">
        <f>Seniori!GS47</f>
        <v>0</v>
      </c>
      <c r="GT10" s="131">
        <f>Seniori!GT47</f>
        <v>0</v>
      </c>
      <c r="GU10" s="131">
        <f>Seniori!GU47</f>
        <v>0</v>
      </c>
      <c r="GV10" s="131">
        <f>Seniori!GV47</f>
        <v>0</v>
      </c>
      <c r="GW10" s="131">
        <f>Seniori!GW47</f>
        <v>0</v>
      </c>
      <c r="GX10" s="131">
        <f>Seniori!GX47</f>
        <v>0</v>
      </c>
      <c r="GY10" s="131">
        <f>Seniori!GY47</f>
        <v>0</v>
      </c>
      <c r="GZ10" s="131">
        <f>Seniori!GZ47</f>
        <v>0</v>
      </c>
      <c r="HA10" s="131">
        <f>Seniori!HA47</f>
        <v>0</v>
      </c>
      <c r="HB10" s="131">
        <f>Seniori!HB47</f>
        <v>0</v>
      </c>
      <c r="HC10" s="131">
        <f>Seniori!HC47</f>
        <v>0</v>
      </c>
      <c r="HD10" s="131">
        <f>Seniori!HD47</f>
        <v>0</v>
      </c>
      <c r="HE10" s="131">
        <f>Seniori!HE47</f>
        <v>0</v>
      </c>
      <c r="HF10" s="131">
        <f>Seniori!HF47</f>
        <v>0</v>
      </c>
      <c r="HG10" s="131">
        <f>Seniori!HG47</f>
        <v>0</v>
      </c>
      <c r="HH10" s="131">
        <f>Seniori!HH47</f>
        <v>0</v>
      </c>
      <c r="HI10" s="131">
        <f>Seniori!HI47</f>
        <v>0</v>
      </c>
      <c r="HJ10" s="131">
        <f>Seniori!HJ47</f>
        <v>0</v>
      </c>
      <c r="HK10" s="131">
        <f>Seniori!HK47</f>
        <v>0</v>
      </c>
      <c r="HL10" s="131">
        <f>Seniori!HL47</f>
        <v>0</v>
      </c>
      <c r="HM10" s="131">
        <f>Seniori!HM47</f>
        <v>0</v>
      </c>
      <c r="HN10" s="131">
        <f>Seniori!HN47</f>
        <v>0</v>
      </c>
      <c r="HO10" s="131">
        <f>Seniori!HO47</f>
        <v>0</v>
      </c>
      <c r="HP10" s="131">
        <f>Seniori!HP47</f>
        <v>8</v>
      </c>
      <c r="HQ10" s="131">
        <f>Seniori!HQ47</f>
        <v>0</v>
      </c>
      <c r="HR10" s="131">
        <f>Seniori!HR47</f>
        <v>0</v>
      </c>
      <c r="HS10" s="131">
        <f>Seniori!HS47</f>
        <v>0</v>
      </c>
      <c r="HT10" s="131">
        <f>Seniori!HT47</f>
        <v>9</v>
      </c>
      <c r="HU10" s="131"/>
      <c r="HV10" s="131">
        <f>Seniori!HV47</f>
        <v>0</v>
      </c>
      <c r="HW10" s="131">
        <f>Seniori!HW47</f>
        <v>0</v>
      </c>
      <c r="HX10" s="131">
        <f>Seniori!HX47</f>
        <v>0</v>
      </c>
      <c r="HY10" s="131">
        <f>Seniori!HY47</f>
        <v>9</v>
      </c>
      <c r="HZ10" s="131">
        <f>Seniori!HZ47</f>
        <v>0</v>
      </c>
      <c r="IA10" s="131">
        <f>Seniori!IA47</f>
        <v>0</v>
      </c>
      <c r="IB10" s="131">
        <f>Seniori!IB47</f>
        <v>0</v>
      </c>
      <c r="IC10" s="131">
        <f>Seniori!IC47</f>
        <v>0</v>
      </c>
      <c r="ID10" s="131">
        <f>Seniori!ID47</f>
        <v>0</v>
      </c>
      <c r="IE10" s="131">
        <f>Seniori!IE47</f>
        <v>0</v>
      </c>
      <c r="IF10" s="131">
        <f>Seniori!IF47</f>
        <v>0</v>
      </c>
      <c r="IG10" s="131">
        <f>Seniori!IG47</f>
        <v>0</v>
      </c>
      <c r="IH10" s="131">
        <f>Seniori!IH47</f>
        <v>0</v>
      </c>
      <c r="II10" s="131">
        <f>Seniori!II47</f>
        <v>0</v>
      </c>
      <c r="IJ10" s="131">
        <f>Seniori!IJ47</f>
        <v>0</v>
      </c>
      <c r="IK10" s="131">
        <f>Seniori!IK47</f>
        <v>0</v>
      </c>
      <c r="IL10" s="131">
        <f>Seniori!IL47</f>
        <v>0</v>
      </c>
      <c r="IM10" s="131">
        <f>Seniori!IM47</f>
        <v>0</v>
      </c>
      <c r="IN10" s="131">
        <f>Seniori!IN47</f>
        <v>0</v>
      </c>
      <c r="IO10" s="131">
        <f>Seniori!IO47</f>
        <v>0</v>
      </c>
      <c r="IP10" s="131">
        <f>Seniori!IP47</f>
        <v>0</v>
      </c>
      <c r="IQ10" s="131">
        <f>Seniori!IQ47</f>
        <v>0</v>
      </c>
      <c r="IR10" s="131">
        <f>Seniori!IR47</f>
        <v>0</v>
      </c>
      <c r="IS10" s="131">
        <f>Seniori!IS47</f>
        <v>0</v>
      </c>
      <c r="IT10" s="131">
        <f>Seniori!IT47</f>
        <v>0</v>
      </c>
      <c r="IU10" s="131">
        <f>Seniori!IU47</f>
        <v>0</v>
      </c>
      <c r="IV10" s="131">
        <f>Seniori!IV47</f>
        <v>0</v>
      </c>
      <c r="IW10" s="131">
        <f>Seniori!IW47</f>
        <v>0</v>
      </c>
      <c r="IX10" s="131">
        <f>Seniori!IX47</f>
        <v>8</v>
      </c>
      <c r="IY10" s="131"/>
      <c r="IZ10" s="131">
        <f>Seniori!IZ47</f>
        <v>0</v>
      </c>
      <c r="JA10" s="131">
        <f>Seniori!JA47</f>
        <v>0</v>
      </c>
      <c r="JB10" s="131">
        <f>Seniori!JB47</f>
        <v>0</v>
      </c>
      <c r="JC10" s="131">
        <f>Seniori!JC47</f>
        <v>0</v>
      </c>
      <c r="JD10" s="131">
        <f>Seniori!JD47</f>
        <v>0</v>
      </c>
      <c r="JE10" s="131">
        <f>Seniori!JE47</f>
        <v>0</v>
      </c>
      <c r="JF10" s="131"/>
      <c r="JG10" s="131"/>
      <c r="JH10" s="131">
        <f>Seniori!JH47</f>
        <v>0</v>
      </c>
      <c r="JI10" s="131">
        <f>Seniori!JI47</f>
        <v>0</v>
      </c>
      <c r="JJ10" s="131">
        <f>Seniori!JJ47</f>
        <v>0</v>
      </c>
      <c r="JK10" s="131">
        <f>Seniori!JK47</f>
        <v>0</v>
      </c>
      <c r="JL10" s="131">
        <f>Seniori!JL47</f>
        <v>0</v>
      </c>
      <c r="JM10" s="131">
        <f>Seniori!JM47</f>
        <v>0</v>
      </c>
      <c r="JN10" s="131">
        <f>Seniori!JN47</f>
        <v>0</v>
      </c>
      <c r="JO10" s="131">
        <f>Seniori!JO47</f>
        <v>0</v>
      </c>
      <c r="JP10" s="131">
        <f>Seniori!JP47</f>
        <v>0</v>
      </c>
      <c r="JQ10" s="131">
        <f>Seniori!JQ47</f>
        <v>0</v>
      </c>
      <c r="JR10" s="131">
        <f>Seniori!JR47</f>
        <v>0</v>
      </c>
      <c r="JS10" s="131">
        <f>Seniori!JS47</f>
        <v>0</v>
      </c>
      <c r="JT10" s="131">
        <f>Seniori!JT47</f>
        <v>0</v>
      </c>
      <c r="JU10" s="131">
        <f>Seniori!JU47</f>
        <v>0</v>
      </c>
      <c r="JV10" s="131">
        <f>Seniori!JV47</f>
        <v>0</v>
      </c>
      <c r="JW10" s="131">
        <f>Seniori!JW47</f>
        <v>0</v>
      </c>
      <c r="JX10" s="131">
        <f>Seniori!JX47</f>
        <v>0</v>
      </c>
      <c r="JY10" s="131">
        <f>Seniori!JY47</f>
        <v>0</v>
      </c>
      <c r="JZ10" s="131">
        <f>Seniori!JZ47</f>
        <v>0</v>
      </c>
      <c r="KA10" s="131">
        <f>Seniori!KA47</f>
        <v>0</v>
      </c>
      <c r="KB10" s="131">
        <f>Seniori!KB47</f>
        <v>0</v>
      </c>
      <c r="KC10" s="131">
        <f>Seniori!KC47</f>
        <v>0</v>
      </c>
      <c r="KD10" s="131">
        <f>Seniori!KD47</f>
        <v>0</v>
      </c>
      <c r="KE10" s="131">
        <f>Seniori!KE47</f>
        <v>0</v>
      </c>
      <c r="KF10" s="131">
        <f>Seniori!KF47</f>
        <v>0</v>
      </c>
      <c r="KG10" s="131">
        <f>Seniori!KG47</f>
        <v>0</v>
      </c>
      <c r="KH10" s="131">
        <f>Seniori!KH47</f>
        <v>0</v>
      </c>
      <c r="KI10" s="131">
        <f>Seniori!KI47</f>
        <v>0</v>
      </c>
      <c r="KJ10" s="131">
        <f>Seniori!KJ47</f>
        <v>0</v>
      </c>
      <c r="KK10" s="131">
        <f>Seniori!KK47</f>
        <v>0</v>
      </c>
      <c r="KL10" s="131">
        <f>Seniori!KL47</f>
        <v>0</v>
      </c>
      <c r="KM10" s="131">
        <f>Seniori!KM47</f>
        <v>0</v>
      </c>
      <c r="KN10" s="131">
        <f>Seniori!KN47</f>
        <v>0</v>
      </c>
      <c r="KO10" s="131">
        <f>Seniori!KO47</f>
        <v>4</v>
      </c>
      <c r="KP10" s="131"/>
      <c r="KQ10" s="131">
        <f>Seniori!KQ47</f>
        <v>0</v>
      </c>
      <c r="KR10" s="131">
        <f>Seniori!KR47</f>
        <v>0</v>
      </c>
      <c r="KS10" s="131">
        <f>Seniori!KS47</f>
        <v>0</v>
      </c>
      <c r="KT10" s="131">
        <f>Seniori!KT47</f>
        <v>0</v>
      </c>
      <c r="KU10" s="131">
        <f>Seniori!KU47</f>
        <v>0</v>
      </c>
      <c r="KV10" s="131">
        <f>Seniori!KV47</f>
        <v>4</v>
      </c>
      <c r="KW10" s="131"/>
      <c r="KX10" s="131">
        <f>Seniori!KX47</f>
        <v>0</v>
      </c>
      <c r="KY10" s="131">
        <f>Seniori!KY47</f>
        <v>0</v>
      </c>
      <c r="KZ10" s="131">
        <f>Seniori!KZ47</f>
        <v>0</v>
      </c>
      <c r="LA10" s="131">
        <f>Seniori!LA47</f>
        <v>0</v>
      </c>
      <c r="LB10" s="131">
        <f>Seniori!LB47</f>
        <v>0</v>
      </c>
      <c r="LC10" s="131">
        <f>Seniori!LC47</f>
        <v>0</v>
      </c>
      <c r="LD10" s="131">
        <f>Seniori!LD47</f>
        <v>0</v>
      </c>
      <c r="LE10" s="131">
        <f>Seniori!LE47</f>
        <v>0</v>
      </c>
      <c r="LF10" s="131">
        <f>Seniori!LF47</f>
        <v>0</v>
      </c>
      <c r="LG10" s="131">
        <f>Seniori!LG47</f>
        <v>0</v>
      </c>
      <c r="LH10" s="131">
        <f>Seniori!LH47</f>
        <v>0</v>
      </c>
      <c r="LI10" s="131">
        <f>Seniori!LI47</f>
        <v>0</v>
      </c>
      <c r="LJ10" s="131">
        <f>Seniori!LJ47</f>
        <v>0</v>
      </c>
      <c r="LK10" s="131">
        <f>Seniori!LK47</f>
        <v>0</v>
      </c>
      <c r="LL10" s="131">
        <f>Seniori!LL47</f>
        <v>0</v>
      </c>
      <c r="LM10" s="131">
        <f>Seniori!LM47</f>
        <v>0</v>
      </c>
      <c r="LN10" s="131">
        <f>Seniori!LN47</f>
        <v>0</v>
      </c>
      <c r="LO10" s="131"/>
      <c r="LP10" s="131">
        <f>Seniori!LP47</f>
        <v>3</v>
      </c>
      <c r="LQ10" s="131"/>
      <c r="LR10" s="131"/>
      <c r="LS10" s="131"/>
      <c r="LT10" s="131"/>
      <c r="LU10" s="131"/>
      <c r="LV10" s="131"/>
      <c r="LW10" s="131"/>
      <c r="LX10" s="131"/>
      <c r="LY10" s="131"/>
      <c r="LZ10" s="131">
        <f>Seniori!LZ47</f>
        <v>3</v>
      </c>
      <c r="MA10" s="131">
        <f>Seniori!MA47</f>
        <v>0</v>
      </c>
      <c r="MB10" s="131">
        <f>Seniori!MB47</f>
        <v>0</v>
      </c>
      <c r="MC10" s="131">
        <f>Seniori!MC47</f>
        <v>0</v>
      </c>
      <c r="MD10" s="131">
        <f>Seniori!MD47</f>
        <v>0</v>
      </c>
      <c r="ME10" s="131">
        <f>Seniori!ME47</f>
        <v>0</v>
      </c>
    </row>
    <row r="11" spans="1:343" s="10" customFormat="1" ht="18" customHeight="1" x14ac:dyDescent="0.2">
      <c r="A11" s="12">
        <v>4</v>
      </c>
      <c r="B11" s="11" t="s">
        <v>61</v>
      </c>
      <c r="C11" s="1">
        <v>11490</v>
      </c>
      <c r="D11" s="1">
        <v>2017</v>
      </c>
      <c r="E11" t="s">
        <v>60</v>
      </c>
      <c r="F11" s="1">
        <v>1742</v>
      </c>
      <c r="G11" s="9" t="s">
        <v>222</v>
      </c>
      <c r="H11" s="4" t="s">
        <v>42</v>
      </c>
      <c r="I11" s="1">
        <f t="shared" si="0"/>
        <v>82</v>
      </c>
      <c r="J11" s="12">
        <f>Tabuľka311[[#This Row],[Stĺpec9]]</f>
        <v>82</v>
      </c>
      <c r="K11" s="131">
        <f>Seniori!K45</f>
        <v>0</v>
      </c>
      <c r="L11" s="131">
        <f>Seniori!L45</f>
        <v>0</v>
      </c>
      <c r="M11" s="131">
        <f>Seniori!M45</f>
        <v>0</v>
      </c>
      <c r="N11" s="131">
        <f>Seniori!N45</f>
        <v>0</v>
      </c>
      <c r="O11" s="131">
        <f>Seniori!O45</f>
        <v>0</v>
      </c>
      <c r="P11" s="131">
        <f>Seniori!P45</f>
        <v>0</v>
      </c>
      <c r="Q11" s="131">
        <f>Seniori!Q45</f>
        <v>0</v>
      </c>
      <c r="R11" s="131">
        <f>Seniori!R45</f>
        <v>0</v>
      </c>
      <c r="S11" s="131">
        <f>Seniori!S45</f>
        <v>0</v>
      </c>
      <c r="T11" s="131">
        <f>Seniori!T45</f>
        <v>0</v>
      </c>
      <c r="U11" s="131">
        <f>Seniori!U45</f>
        <v>0</v>
      </c>
      <c r="V11" s="131">
        <f>Seniori!V45</f>
        <v>0</v>
      </c>
      <c r="W11" s="131">
        <f>Seniori!W45</f>
        <v>0</v>
      </c>
      <c r="X11" s="131">
        <f>Seniori!X45</f>
        <v>0</v>
      </c>
      <c r="Y11" s="131">
        <f>Seniori!Y45</f>
        <v>0</v>
      </c>
      <c r="Z11" s="131">
        <f>Seniori!Z45</f>
        <v>0</v>
      </c>
      <c r="AA11" s="131">
        <f>Seniori!AA45</f>
        <v>0</v>
      </c>
      <c r="AB11" s="131">
        <f>Seniori!AB45</f>
        <v>0</v>
      </c>
      <c r="AC11" s="131">
        <f>Seniori!AC45</f>
        <v>0</v>
      </c>
      <c r="AD11" s="131">
        <f>Seniori!AD45</f>
        <v>0</v>
      </c>
      <c r="AE11" s="131">
        <f>Seniori!AE45</f>
        <v>0</v>
      </c>
      <c r="AF11" s="131">
        <f>Seniori!AF45</f>
        <v>0</v>
      </c>
      <c r="AG11" s="131">
        <f>Seniori!AG45</f>
        <v>0</v>
      </c>
      <c r="AH11" s="131">
        <f>Seniori!AH45</f>
        <v>0</v>
      </c>
      <c r="AI11" s="131">
        <f>Seniori!AI45</f>
        <v>0</v>
      </c>
      <c r="AJ11" s="131">
        <f>Seniori!AJ45</f>
        <v>0</v>
      </c>
      <c r="AK11" s="131">
        <f>Seniori!AK45</f>
        <v>0</v>
      </c>
      <c r="AL11" s="131">
        <f>Seniori!AL45</f>
        <v>0</v>
      </c>
      <c r="AM11" s="131">
        <f>Seniori!AM45</f>
        <v>0</v>
      </c>
      <c r="AN11" s="131">
        <f>Seniori!AN45</f>
        <v>0</v>
      </c>
      <c r="AO11" s="131">
        <f>Seniori!AO45</f>
        <v>0</v>
      </c>
      <c r="AP11" s="131">
        <f>Seniori!AP45</f>
        <v>0</v>
      </c>
      <c r="AQ11" s="131">
        <f>Seniori!AQ45</f>
        <v>0</v>
      </c>
      <c r="AR11" s="131">
        <f>Seniori!AR45</f>
        <v>0</v>
      </c>
      <c r="AS11" s="131">
        <f>Seniori!AS45</f>
        <v>0</v>
      </c>
      <c r="AT11" s="131">
        <f>Seniori!AT45</f>
        <v>0</v>
      </c>
      <c r="AU11" s="131">
        <f>Seniori!AU45</f>
        <v>0</v>
      </c>
      <c r="AV11" s="131">
        <f>Seniori!AV45</f>
        <v>0</v>
      </c>
      <c r="AW11" s="131">
        <f>Seniori!AW45</f>
        <v>0</v>
      </c>
      <c r="AX11" s="131">
        <f>Seniori!AX45</f>
        <v>0</v>
      </c>
      <c r="AY11" s="131">
        <f>Seniori!AY45</f>
        <v>0</v>
      </c>
      <c r="AZ11" s="131">
        <f>Seniori!AZ45</f>
        <v>0</v>
      </c>
      <c r="BA11" s="131">
        <f>Seniori!BA45</f>
        <v>0</v>
      </c>
      <c r="BB11" s="131">
        <f>Seniori!BB45</f>
        <v>0</v>
      </c>
      <c r="BC11" s="131">
        <f>Seniori!BC45</f>
        <v>0</v>
      </c>
      <c r="BD11" s="131">
        <f>Seniori!BD45</f>
        <v>0</v>
      </c>
      <c r="BE11" s="131">
        <f>Seniori!BE45</f>
        <v>0</v>
      </c>
      <c r="BF11" s="131">
        <f>Seniori!BF45</f>
        <v>0</v>
      </c>
      <c r="BG11" s="131">
        <f>Seniori!BG45</f>
        <v>0</v>
      </c>
      <c r="BH11" s="131">
        <f>Seniori!BH45</f>
        <v>0</v>
      </c>
      <c r="BI11" s="131"/>
      <c r="BJ11" s="131">
        <f>Seniori!BJ45</f>
        <v>0</v>
      </c>
      <c r="BK11" s="131"/>
      <c r="BL11" s="131">
        <f>Seniori!BL45</f>
        <v>0</v>
      </c>
      <c r="BM11" s="131">
        <f>Seniori!BM45</f>
        <v>0</v>
      </c>
      <c r="BN11" s="131">
        <f>Seniori!BN45</f>
        <v>0</v>
      </c>
      <c r="BO11" s="131">
        <f>Seniori!BO45</f>
        <v>0</v>
      </c>
      <c r="BP11" s="131">
        <f>Seniori!BP45</f>
        <v>0</v>
      </c>
      <c r="BQ11" s="131">
        <f>Seniori!BQ45</f>
        <v>0</v>
      </c>
      <c r="BR11" s="131">
        <f>Seniori!BR45</f>
        <v>0</v>
      </c>
      <c r="BS11" s="131">
        <f>Seniori!BS45</f>
        <v>0</v>
      </c>
      <c r="BT11" s="131">
        <f>Seniori!BT45</f>
        <v>0</v>
      </c>
      <c r="BU11" s="131">
        <f>Seniori!BU45</f>
        <v>0</v>
      </c>
      <c r="BV11" s="131">
        <f>Seniori!BV45</f>
        <v>0</v>
      </c>
      <c r="BW11" s="131">
        <f>Seniori!BW45</f>
        <v>0</v>
      </c>
      <c r="BX11" s="131">
        <f>Seniori!BX45</f>
        <v>0</v>
      </c>
      <c r="BY11" s="131">
        <f>Seniori!BY45</f>
        <v>0</v>
      </c>
      <c r="BZ11" s="131">
        <f>Seniori!BZ45</f>
        <v>0</v>
      </c>
      <c r="CA11" s="131">
        <f>Seniori!CA45</f>
        <v>0</v>
      </c>
      <c r="CB11" s="131">
        <f>Seniori!CB45</f>
        <v>0</v>
      </c>
      <c r="CC11" s="131">
        <f>Seniori!CC45</f>
        <v>0</v>
      </c>
      <c r="CD11" s="131">
        <f>Seniori!CD45</f>
        <v>0</v>
      </c>
      <c r="CE11" s="131">
        <f>Seniori!CE45</f>
        <v>0</v>
      </c>
      <c r="CF11" s="131">
        <f>Seniori!CF45</f>
        <v>0</v>
      </c>
      <c r="CG11" s="131">
        <f>Seniori!CG45</f>
        <v>0</v>
      </c>
      <c r="CH11" s="131">
        <f>Seniori!CH45</f>
        <v>0</v>
      </c>
      <c r="CI11" s="131">
        <f>Seniori!CI45</f>
        <v>0</v>
      </c>
      <c r="CJ11" s="131">
        <f>Seniori!CJ45</f>
        <v>0</v>
      </c>
      <c r="CK11" s="131">
        <f>Seniori!CK45</f>
        <v>0</v>
      </c>
      <c r="CL11" s="131">
        <f>Seniori!CL45</f>
        <v>0</v>
      </c>
      <c r="CM11" s="131">
        <f>Seniori!CM45</f>
        <v>0</v>
      </c>
      <c r="CN11" s="131">
        <f>Seniori!CN45</f>
        <v>0</v>
      </c>
      <c r="CO11" s="131">
        <f>Seniori!CO45</f>
        <v>0</v>
      </c>
      <c r="CP11" s="131">
        <f>Seniori!CP45</f>
        <v>0</v>
      </c>
      <c r="CQ11" s="131">
        <f>Seniori!CQ45</f>
        <v>0</v>
      </c>
      <c r="CR11" s="131">
        <f>Seniori!CR45</f>
        <v>0</v>
      </c>
      <c r="CS11" s="131">
        <f>Seniori!CS45</f>
        <v>0</v>
      </c>
      <c r="CT11" s="131">
        <f>Seniori!CT45</f>
        <v>0</v>
      </c>
      <c r="CU11" s="131">
        <f>Seniori!CU45</f>
        <v>0</v>
      </c>
      <c r="CV11" s="131">
        <f>Seniori!CV45</f>
        <v>0</v>
      </c>
      <c r="CW11" s="131">
        <f>Seniori!CW45</f>
        <v>0</v>
      </c>
      <c r="CX11" s="131">
        <f>Seniori!CX45</f>
        <v>0</v>
      </c>
      <c r="CY11" s="131">
        <f>Seniori!CY45</f>
        <v>0</v>
      </c>
      <c r="CZ11" s="131">
        <f>Seniori!CZ45</f>
        <v>0</v>
      </c>
      <c r="DA11" s="131">
        <f>Seniori!DA45</f>
        <v>7</v>
      </c>
      <c r="DB11" s="131">
        <f>Seniori!DB45</f>
        <v>6</v>
      </c>
      <c r="DC11" s="131">
        <f>Seniori!DC45</f>
        <v>0</v>
      </c>
      <c r="DD11" s="131">
        <f>Seniori!DD45</f>
        <v>0</v>
      </c>
      <c r="DE11" s="131">
        <f>Seniori!DE45</f>
        <v>0</v>
      </c>
      <c r="DF11" s="131">
        <f>Seniori!DF45</f>
        <v>0</v>
      </c>
      <c r="DG11" s="131">
        <f>Seniori!DG45</f>
        <v>0</v>
      </c>
      <c r="DH11" s="131">
        <f>Seniori!DH45</f>
        <v>0</v>
      </c>
      <c r="DI11" s="131">
        <f>Seniori!DI45</f>
        <v>4</v>
      </c>
      <c r="DJ11" s="131">
        <f>Seniori!DJ45</f>
        <v>9</v>
      </c>
      <c r="DK11" s="131">
        <f>Seniori!DK45</f>
        <v>0</v>
      </c>
      <c r="DL11" s="131">
        <f>Seniori!DL45</f>
        <v>0</v>
      </c>
      <c r="DM11" s="131">
        <f>Seniori!DM45</f>
        <v>0</v>
      </c>
      <c r="DN11" s="131">
        <f>Seniori!DN45</f>
        <v>0</v>
      </c>
      <c r="DO11" s="131">
        <f>Seniori!DO45</f>
        <v>0</v>
      </c>
      <c r="DP11" s="131">
        <f>Seniori!DP45</f>
        <v>0</v>
      </c>
      <c r="DQ11" s="131">
        <f>Seniori!DQ45</f>
        <v>0</v>
      </c>
      <c r="DR11" s="131">
        <f>Seniori!DR45</f>
        <v>0</v>
      </c>
      <c r="DS11" s="131">
        <f>Seniori!DS45</f>
        <v>0</v>
      </c>
      <c r="DT11" s="131">
        <f>Seniori!DT45</f>
        <v>0</v>
      </c>
      <c r="DU11" s="131">
        <f>Seniori!DU45</f>
        <v>0</v>
      </c>
      <c r="DV11" s="131">
        <f>Seniori!DV45</f>
        <v>0</v>
      </c>
      <c r="DW11" s="131">
        <f>Seniori!DW45</f>
        <v>0</v>
      </c>
      <c r="DX11" s="131">
        <f>Seniori!DX45</f>
        <v>0</v>
      </c>
      <c r="DY11" s="131">
        <f>Seniori!DY45</f>
        <v>0</v>
      </c>
      <c r="DZ11" s="131">
        <f>Seniori!DZ45</f>
        <v>0</v>
      </c>
      <c r="EA11" s="131">
        <f>Seniori!EA45</f>
        <v>0</v>
      </c>
      <c r="EB11" s="131">
        <f>Seniori!EB45</f>
        <v>0</v>
      </c>
      <c r="EC11" s="131">
        <f>Seniori!EC45</f>
        <v>0</v>
      </c>
      <c r="ED11" s="131">
        <f>Seniori!ED45</f>
        <v>0</v>
      </c>
      <c r="EE11" s="131">
        <f>Seniori!EE45</f>
        <v>0</v>
      </c>
      <c r="EF11" s="131">
        <f>Seniori!EF45</f>
        <v>0</v>
      </c>
      <c r="EG11" s="131">
        <f>Seniori!EG45</f>
        <v>0</v>
      </c>
      <c r="EH11" s="131">
        <f>Seniori!EH45</f>
        <v>0</v>
      </c>
      <c r="EI11" s="131">
        <f>Seniori!EI45</f>
        <v>0</v>
      </c>
      <c r="EJ11" s="131">
        <f>Seniori!EJ45</f>
        <v>0</v>
      </c>
      <c r="EK11" s="131">
        <f>Seniori!EK45</f>
        <v>0</v>
      </c>
      <c r="EL11" s="131">
        <f>Seniori!EL45</f>
        <v>0</v>
      </c>
      <c r="EM11" s="131">
        <f>Seniori!EM45</f>
        <v>4</v>
      </c>
      <c r="EN11" s="131">
        <f>Seniori!EN45</f>
        <v>8.4</v>
      </c>
      <c r="EO11" s="131">
        <f>Seniori!EO45</f>
        <v>0</v>
      </c>
      <c r="EP11" s="131">
        <f>Seniori!EP45</f>
        <v>0</v>
      </c>
      <c r="EQ11" s="131">
        <f>Seniori!EQ45</f>
        <v>0</v>
      </c>
      <c r="ER11" s="131">
        <f>Seniori!ER45</f>
        <v>0</v>
      </c>
      <c r="ES11" s="131">
        <f>Seniori!ES45</f>
        <v>0</v>
      </c>
      <c r="ET11" s="131">
        <f>Seniori!ET45</f>
        <v>0</v>
      </c>
      <c r="EU11" s="131">
        <f>Seniori!EU45</f>
        <v>0</v>
      </c>
      <c r="EV11" s="131">
        <f>Seniori!EV45</f>
        <v>0</v>
      </c>
      <c r="EW11" s="131">
        <f>Seniori!EW45</f>
        <v>0</v>
      </c>
      <c r="EX11" s="131">
        <f>Seniori!EX45</f>
        <v>3.5999999999999996</v>
      </c>
      <c r="EY11" s="131">
        <f>Seniori!EY45</f>
        <v>0</v>
      </c>
      <c r="EZ11" s="131">
        <f>Seniori!EZ45</f>
        <v>0</v>
      </c>
      <c r="FA11" s="131">
        <f>Seniori!FA45</f>
        <v>0</v>
      </c>
      <c r="FB11" s="131">
        <f>Seniori!FB45</f>
        <v>0</v>
      </c>
      <c r="FC11" s="131">
        <f>Seniori!FC45</f>
        <v>0</v>
      </c>
      <c r="FD11" s="131">
        <f>Seniori!FD45</f>
        <v>0</v>
      </c>
      <c r="FE11" s="131">
        <f>Seniori!FE45</f>
        <v>0</v>
      </c>
      <c r="FF11" s="131">
        <f>Seniori!FF45</f>
        <v>0</v>
      </c>
      <c r="FG11" s="131">
        <f>Seniori!FG45</f>
        <v>0</v>
      </c>
      <c r="FH11" s="131">
        <f>Seniori!FH45</f>
        <v>0</v>
      </c>
      <c r="FI11" s="131">
        <f>Seniori!FI45</f>
        <v>0</v>
      </c>
      <c r="FJ11" s="131">
        <f>Seniori!FJ45</f>
        <v>0</v>
      </c>
      <c r="FK11" s="131">
        <f>Seniori!FK45</f>
        <v>0</v>
      </c>
      <c r="FL11" s="131">
        <f>Seniori!FL45</f>
        <v>0</v>
      </c>
      <c r="FM11" s="131">
        <f>Seniori!FM45</f>
        <v>0</v>
      </c>
      <c r="FN11" s="131">
        <f>Seniori!FN45</f>
        <v>0</v>
      </c>
      <c r="FO11" s="131">
        <f>Seniori!FO45</f>
        <v>0</v>
      </c>
      <c r="FP11" s="131">
        <f>Seniori!FP45</f>
        <v>0</v>
      </c>
      <c r="FQ11" s="131">
        <f>Seniori!FQ45</f>
        <v>0</v>
      </c>
      <c r="FR11" s="131">
        <f>Seniori!FR45</f>
        <v>9</v>
      </c>
      <c r="FS11" s="131">
        <f>Seniori!FS45</f>
        <v>6</v>
      </c>
      <c r="FT11" s="131"/>
      <c r="FU11" s="131">
        <f>Seniori!FU45</f>
        <v>0</v>
      </c>
      <c r="FV11" s="131">
        <f>Seniori!FV45</f>
        <v>0</v>
      </c>
      <c r="FW11" s="131">
        <f>Seniori!FW45</f>
        <v>0</v>
      </c>
      <c r="FX11" s="131">
        <f>Seniori!FX45</f>
        <v>0</v>
      </c>
      <c r="FY11" s="131">
        <f>Seniori!FY45</f>
        <v>0</v>
      </c>
      <c r="FZ11" s="131">
        <f>Seniori!FZ45</f>
        <v>0</v>
      </c>
      <c r="GA11" s="131">
        <f>Seniori!GA45</f>
        <v>0</v>
      </c>
      <c r="GB11" s="131">
        <f>Seniori!GB45</f>
        <v>0</v>
      </c>
      <c r="GC11" s="131">
        <f>Seniori!GC45</f>
        <v>0</v>
      </c>
      <c r="GD11" s="131">
        <f>Seniori!GD45</f>
        <v>0</v>
      </c>
      <c r="GE11" s="131">
        <f>Seniori!GE45</f>
        <v>0</v>
      </c>
      <c r="GF11" s="131">
        <f>Seniori!GF45</f>
        <v>0</v>
      </c>
      <c r="GG11" s="131">
        <f>Seniori!GG45</f>
        <v>0</v>
      </c>
      <c r="GH11" s="131">
        <f>Seniori!GH45</f>
        <v>0</v>
      </c>
      <c r="GI11" s="131">
        <f>Seniori!GI45</f>
        <v>0</v>
      </c>
      <c r="GJ11" s="131">
        <f>Seniori!GJ45</f>
        <v>0</v>
      </c>
      <c r="GK11" s="131">
        <f>Seniori!GK45</f>
        <v>0</v>
      </c>
      <c r="GL11" s="131">
        <f>Seniori!GL45</f>
        <v>0</v>
      </c>
      <c r="GM11" s="131">
        <f>Seniori!GM45</f>
        <v>0</v>
      </c>
      <c r="GN11" s="131"/>
      <c r="GO11" s="131"/>
      <c r="GP11" s="131"/>
      <c r="GQ11" s="131"/>
      <c r="GR11" s="131"/>
      <c r="GS11" s="131"/>
      <c r="GT11" s="131"/>
      <c r="GU11" s="131"/>
      <c r="GV11" s="131">
        <f>Seniori!GV45</f>
        <v>0</v>
      </c>
      <c r="GW11" s="131">
        <f>Seniori!GW45</f>
        <v>0</v>
      </c>
      <c r="GX11" s="131">
        <f>Seniori!GX45</f>
        <v>0</v>
      </c>
      <c r="GY11" s="131">
        <f>Seniori!GY45</f>
        <v>0</v>
      </c>
      <c r="GZ11" s="131">
        <f>Seniori!GZ45</f>
        <v>0</v>
      </c>
      <c r="HA11" s="131">
        <f>Seniori!HA45</f>
        <v>0</v>
      </c>
      <c r="HB11" s="131">
        <f>Seniori!HB45</f>
        <v>0</v>
      </c>
      <c r="HC11" s="131">
        <f>Seniori!HC45</f>
        <v>0</v>
      </c>
      <c r="HD11" s="131">
        <f>Seniori!HD45</f>
        <v>0</v>
      </c>
      <c r="HE11" s="131">
        <f>Seniori!HE45</f>
        <v>0</v>
      </c>
      <c r="HF11" s="131">
        <f>Seniori!HF45</f>
        <v>0</v>
      </c>
      <c r="HG11" s="131">
        <f>Seniori!HG45</f>
        <v>0</v>
      </c>
      <c r="HH11" s="131">
        <f>Seniori!HH45</f>
        <v>0</v>
      </c>
      <c r="HI11" s="131">
        <f>Seniori!HI45</f>
        <v>0</v>
      </c>
      <c r="HJ11" s="131">
        <f>Seniori!HJ45</f>
        <v>0</v>
      </c>
      <c r="HK11" s="131">
        <f>Seniori!HK45</f>
        <v>0</v>
      </c>
      <c r="HL11" s="131">
        <f>Seniori!HL45</f>
        <v>0</v>
      </c>
      <c r="HM11" s="131">
        <f>Seniori!HM45</f>
        <v>0</v>
      </c>
      <c r="HN11" s="131">
        <f>Seniori!HN45</f>
        <v>0</v>
      </c>
      <c r="HO11" s="131">
        <f>Seniori!HO45</f>
        <v>0</v>
      </c>
      <c r="HP11" s="131">
        <f>Seniori!HP45</f>
        <v>0</v>
      </c>
      <c r="HQ11" s="131">
        <f>Seniori!HQ45</f>
        <v>0</v>
      </c>
      <c r="HR11" s="131">
        <f>Seniori!HR45</f>
        <v>0</v>
      </c>
      <c r="HS11" s="131">
        <f>Seniori!HS45</f>
        <v>0</v>
      </c>
      <c r="HT11" s="131">
        <f>Seniori!HT45</f>
        <v>0</v>
      </c>
      <c r="HU11" s="131">
        <f>Seniori!HU45</f>
        <v>0</v>
      </c>
      <c r="HV11" s="131">
        <f>Seniori!HV45</f>
        <v>0</v>
      </c>
      <c r="HW11" s="131">
        <f>Seniori!HW45</f>
        <v>0</v>
      </c>
      <c r="HX11" s="131">
        <f>Seniori!HX45</f>
        <v>0</v>
      </c>
      <c r="HY11" s="131">
        <f>Seniori!HY45</f>
        <v>0</v>
      </c>
      <c r="HZ11" s="131">
        <f>Seniori!HZ45</f>
        <v>0</v>
      </c>
      <c r="IA11" s="131">
        <f>Seniori!IA45</f>
        <v>0</v>
      </c>
      <c r="IB11" s="131">
        <f>Seniori!IB45</f>
        <v>0</v>
      </c>
      <c r="IC11" s="131">
        <f>Seniori!IC45</f>
        <v>0</v>
      </c>
      <c r="ID11" s="131">
        <f>Seniori!ID45</f>
        <v>0</v>
      </c>
      <c r="IE11" s="131">
        <f>Seniori!IE45</f>
        <v>0</v>
      </c>
      <c r="IF11" s="131">
        <f>Seniori!IF45</f>
        <v>0</v>
      </c>
      <c r="IG11" s="131">
        <f>Seniori!IG45</f>
        <v>0</v>
      </c>
      <c r="IH11" s="131">
        <f>Seniori!IH45</f>
        <v>0</v>
      </c>
      <c r="II11" s="131">
        <f>Seniori!II45</f>
        <v>0</v>
      </c>
      <c r="IJ11" s="131">
        <f>Seniori!IJ45</f>
        <v>0</v>
      </c>
      <c r="IK11" s="131">
        <f>Seniori!IK45</f>
        <v>0</v>
      </c>
      <c r="IL11" s="131">
        <f>Seniori!IL45</f>
        <v>0</v>
      </c>
      <c r="IM11" s="131">
        <f>Seniori!IM45</f>
        <v>0</v>
      </c>
      <c r="IN11" s="131">
        <f>Seniori!IN45</f>
        <v>0</v>
      </c>
      <c r="IO11" s="131">
        <f>Seniori!IO45</f>
        <v>0</v>
      </c>
      <c r="IP11" s="131">
        <f>Seniori!IP45</f>
        <v>0</v>
      </c>
      <c r="IQ11" s="131">
        <f>Seniori!IQ45</f>
        <v>0</v>
      </c>
      <c r="IR11" s="131">
        <f>Seniori!IR45</f>
        <v>0</v>
      </c>
      <c r="IS11" s="131">
        <f>Seniori!IS45</f>
        <v>0</v>
      </c>
      <c r="IT11" s="131">
        <f>Seniori!IT45</f>
        <v>0</v>
      </c>
      <c r="IU11" s="131">
        <f>Seniori!IU45</f>
        <v>0</v>
      </c>
      <c r="IV11" s="131">
        <f>Seniori!IV45</f>
        <v>0</v>
      </c>
      <c r="IW11" s="131">
        <f>Seniori!IW45</f>
        <v>0</v>
      </c>
      <c r="IX11" s="131">
        <f>Seniori!IX45</f>
        <v>0</v>
      </c>
      <c r="IY11" s="131">
        <f>Seniori!IY45</f>
        <v>0</v>
      </c>
      <c r="IZ11" s="131">
        <f>Seniori!IZ45</f>
        <v>0</v>
      </c>
      <c r="JA11" s="131">
        <f>Seniori!JA45</f>
        <v>0</v>
      </c>
      <c r="JB11" s="131">
        <f>Seniori!JB45</f>
        <v>0</v>
      </c>
      <c r="JC11" s="131">
        <f>Seniori!JC45</f>
        <v>0</v>
      </c>
      <c r="JD11" s="131">
        <f>Seniori!JD45</f>
        <v>0</v>
      </c>
      <c r="JE11" s="131">
        <f>Seniori!JE45</f>
        <v>0</v>
      </c>
      <c r="JF11" s="131"/>
      <c r="JG11" s="131"/>
      <c r="JH11" s="131">
        <f>Seniori!JH45</f>
        <v>0</v>
      </c>
      <c r="JI11" s="131">
        <f>Seniori!JI45</f>
        <v>0</v>
      </c>
      <c r="JJ11" s="131">
        <f>Seniori!JJ45</f>
        <v>0</v>
      </c>
      <c r="JK11" s="131">
        <f>Seniori!JK45</f>
        <v>0</v>
      </c>
      <c r="JL11" s="131">
        <f>Seniori!JL45</f>
        <v>0</v>
      </c>
      <c r="JM11" s="131">
        <f>Seniori!JM45</f>
        <v>0</v>
      </c>
      <c r="JN11" s="131">
        <f>Seniori!JN45</f>
        <v>0</v>
      </c>
      <c r="JO11" s="131">
        <f>Seniori!JO45</f>
        <v>0</v>
      </c>
      <c r="JP11" s="131">
        <f>Seniori!JP45</f>
        <v>0</v>
      </c>
      <c r="JQ11" s="131">
        <f>Seniori!JQ45</f>
        <v>0</v>
      </c>
      <c r="JR11" s="131">
        <f>Seniori!JR45</f>
        <v>0</v>
      </c>
      <c r="JS11" s="131">
        <f>Seniori!JS45</f>
        <v>0</v>
      </c>
      <c r="JT11" s="131">
        <f>Seniori!JT45</f>
        <v>0</v>
      </c>
      <c r="JU11" s="131">
        <f>Seniori!JU45</f>
        <v>0</v>
      </c>
      <c r="JV11" s="131">
        <f>Seniori!JV45</f>
        <v>0</v>
      </c>
      <c r="JW11" s="131">
        <f>Seniori!JW45</f>
        <v>0</v>
      </c>
      <c r="JX11" s="131">
        <f>Seniori!JX45</f>
        <v>0</v>
      </c>
      <c r="JY11" s="131">
        <f>Seniori!JY45</f>
        <v>0</v>
      </c>
      <c r="JZ11" s="131">
        <f>Seniori!JZ45</f>
        <v>0</v>
      </c>
      <c r="KA11" s="131">
        <f>Seniori!KA45</f>
        <v>0</v>
      </c>
      <c r="KB11" s="131">
        <f>Seniori!KB45</f>
        <v>0</v>
      </c>
      <c r="KC11" s="131">
        <f>Seniori!KC45</f>
        <v>0</v>
      </c>
      <c r="KD11" s="131">
        <f>Seniori!KD45</f>
        <v>0</v>
      </c>
      <c r="KE11" s="131">
        <f>Seniori!KE45</f>
        <v>0</v>
      </c>
      <c r="KF11" s="131">
        <f>Seniori!KF45</f>
        <v>0</v>
      </c>
      <c r="KG11" s="131">
        <f>Seniori!KG45</f>
        <v>0</v>
      </c>
      <c r="KH11" s="131">
        <f>Seniori!KH45</f>
        <v>0</v>
      </c>
      <c r="KI11" s="131">
        <f>Seniori!KI45</f>
        <v>0</v>
      </c>
      <c r="KJ11" s="131">
        <f>Seniori!KJ45</f>
        <v>0</v>
      </c>
      <c r="KK11" s="131">
        <f>Seniori!KK45</f>
        <v>0</v>
      </c>
      <c r="KL11" s="131">
        <f>Seniori!KL45</f>
        <v>0</v>
      </c>
      <c r="KM11" s="131">
        <f>Seniori!KM45</f>
        <v>0</v>
      </c>
      <c r="KN11" s="131">
        <f>Seniori!KN45</f>
        <v>0</v>
      </c>
      <c r="KO11" s="131">
        <f>Seniori!KO45</f>
        <v>10</v>
      </c>
      <c r="KP11" s="131"/>
      <c r="KQ11" s="131">
        <f>Seniori!KQ45</f>
        <v>0</v>
      </c>
      <c r="KR11" s="131">
        <f>Seniori!KR45</f>
        <v>0</v>
      </c>
      <c r="KS11" s="131">
        <f>Seniori!KS45</f>
        <v>0</v>
      </c>
      <c r="KT11" s="131">
        <f>Seniori!KT45</f>
        <v>0</v>
      </c>
      <c r="KU11" s="131">
        <f>Seniori!KU45</f>
        <v>0</v>
      </c>
      <c r="KV11" s="131">
        <f>Seniori!KV45</f>
        <v>6</v>
      </c>
      <c r="KW11" s="131"/>
      <c r="KX11" s="131">
        <f>Seniori!KX45</f>
        <v>0</v>
      </c>
      <c r="KY11" s="131">
        <f>Seniori!KY45</f>
        <v>0</v>
      </c>
      <c r="KZ11" s="131">
        <f>Seniori!KZ45</f>
        <v>0</v>
      </c>
      <c r="LA11" s="131">
        <f>Seniori!LA45</f>
        <v>0</v>
      </c>
      <c r="LB11" s="131">
        <f>Seniori!LB45</f>
        <v>0</v>
      </c>
      <c r="LC11" s="131">
        <f>Seniori!LC45</f>
        <v>0</v>
      </c>
      <c r="LD11" s="131">
        <f>Seniori!LD45</f>
        <v>0</v>
      </c>
      <c r="LE11" s="131">
        <f>Seniori!LE45</f>
        <v>0</v>
      </c>
      <c r="LF11" s="131">
        <f>Seniori!LF45</f>
        <v>0</v>
      </c>
      <c r="LG11" s="131">
        <f>Seniori!LG45</f>
        <v>0</v>
      </c>
      <c r="LH11" s="131">
        <f>Seniori!LH45</f>
        <v>0</v>
      </c>
      <c r="LI11" s="131">
        <f>Seniori!LI45</f>
        <v>0</v>
      </c>
      <c r="LJ11" s="131">
        <f>Seniori!LJ45</f>
        <v>0</v>
      </c>
      <c r="LK11" s="131">
        <f>Seniori!LK45</f>
        <v>0</v>
      </c>
      <c r="LL11" s="131">
        <f>Seniori!LL45</f>
        <v>0</v>
      </c>
      <c r="LM11" s="131">
        <f>Seniori!LM45</f>
        <v>0</v>
      </c>
      <c r="LN11" s="131">
        <f>Seniori!LN45</f>
        <v>0</v>
      </c>
      <c r="LO11" s="131"/>
      <c r="LP11" s="131">
        <f>Seniori!LP45</f>
        <v>9</v>
      </c>
      <c r="LQ11" s="131"/>
      <c r="LR11" s="131"/>
      <c r="LS11" s="131"/>
      <c r="LT11" s="131"/>
      <c r="LU11" s="131"/>
      <c r="LV11" s="131"/>
      <c r="LW11" s="131"/>
      <c r="LX11" s="131"/>
      <c r="LY11" s="131"/>
      <c r="LZ11" s="131">
        <f>Seniori!LZ45</f>
        <v>0</v>
      </c>
      <c r="MA11" s="131">
        <f>Seniori!MA45</f>
        <v>0</v>
      </c>
      <c r="MB11" s="131">
        <f>Seniori!MB45</f>
        <v>0</v>
      </c>
      <c r="MC11" s="131">
        <f>Seniori!MC45</f>
        <v>0</v>
      </c>
      <c r="MD11" s="131">
        <f>Seniori!MD45</f>
        <v>0</v>
      </c>
      <c r="ME11" s="131">
        <f>Seniori!ME45</f>
        <v>0</v>
      </c>
    </row>
    <row r="12" spans="1:343" s="10" customFormat="1" ht="18" customHeight="1" x14ac:dyDescent="0.2">
      <c r="A12" s="12">
        <v>5</v>
      </c>
      <c r="B12" s="11" t="s">
        <v>279</v>
      </c>
      <c r="C12" s="1">
        <v>11747</v>
      </c>
      <c r="D12" s="1">
        <v>2017</v>
      </c>
      <c r="E12" s="4" t="s">
        <v>157</v>
      </c>
      <c r="F12" s="1">
        <v>7124</v>
      </c>
      <c r="G12" s="9" t="s">
        <v>220</v>
      </c>
      <c r="H12" s="4" t="s">
        <v>42</v>
      </c>
      <c r="I12" s="1">
        <f>SUM(K12:ME12)</f>
        <v>75.400000000000006</v>
      </c>
      <c r="J12" s="12">
        <f>I12</f>
        <v>75.400000000000006</v>
      </c>
      <c r="K12" s="131">
        <f>Juniori!K23</f>
        <v>0</v>
      </c>
      <c r="L12" s="131">
        <f>Juniori!L23</f>
        <v>0</v>
      </c>
      <c r="M12" s="131">
        <f>Juniori!M23</f>
        <v>0</v>
      </c>
      <c r="N12" s="131">
        <f>Juniori!N23</f>
        <v>0</v>
      </c>
      <c r="O12" s="131">
        <f>Juniori!O23</f>
        <v>0</v>
      </c>
      <c r="P12" s="131">
        <f>Juniori!P23</f>
        <v>0</v>
      </c>
      <c r="Q12" s="131">
        <f>Juniori!Q23</f>
        <v>0</v>
      </c>
      <c r="R12" s="131">
        <f>Juniori!R23</f>
        <v>0</v>
      </c>
      <c r="S12" s="131">
        <f>Juniori!S23</f>
        <v>0</v>
      </c>
      <c r="T12" s="131">
        <f>Juniori!T23</f>
        <v>0</v>
      </c>
      <c r="U12" s="131">
        <f>Juniori!U23</f>
        <v>0</v>
      </c>
      <c r="V12" s="131">
        <f>Juniori!V23</f>
        <v>0</v>
      </c>
      <c r="W12" s="131">
        <f>Juniori!W23</f>
        <v>0</v>
      </c>
      <c r="X12" s="131">
        <f>Juniori!X23</f>
        <v>0</v>
      </c>
      <c r="Y12" s="131">
        <f>Juniori!Y23</f>
        <v>0</v>
      </c>
      <c r="Z12" s="131">
        <f>Juniori!Z23</f>
        <v>0</v>
      </c>
      <c r="AA12" s="131">
        <f>Juniori!AA23</f>
        <v>0</v>
      </c>
      <c r="AB12" s="131">
        <f>Juniori!AB23</f>
        <v>0</v>
      </c>
      <c r="AC12" s="131">
        <f>Juniori!AC23</f>
        <v>0</v>
      </c>
      <c r="AD12" s="131">
        <f>Juniori!AD23</f>
        <v>0</v>
      </c>
      <c r="AE12" s="131">
        <f>Juniori!AE23</f>
        <v>0</v>
      </c>
      <c r="AF12" s="131">
        <f>Juniori!AF23</f>
        <v>0</v>
      </c>
      <c r="AG12" s="131">
        <f>Juniori!AG23</f>
        <v>0</v>
      </c>
      <c r="AH12" s="131">
        <f>Juniori!AH23</f>
        <v>0</v>
      </c>
      <c r="AI12" s="131"/>
      <c r="AJ12" s="131">
        <f>Juniori!AJ23</f>
        <v>7</v>
      </c>
      <c r="AK12" s="131">
        <f>Juniori!AK23</f>
        <v>0</v>
      </c>
      <c r="AL12" s="131">
        <f>Juniori!AL23</f>
        <v>0</v>
      </c>
      <c r="AM12" s="131">
        <f>Juniori!AM23</f>
        <v>0</v>
      </c>
      <c r="AN12" s="131">
        <f>Juniori!AN23</f>
        <v>0</v>
      </c>
      <c r="AO12" s="131">
        <f>Juniori!AO23</f>
        <v>0</v>
      </c>
      <c r="AP12" s="131">
        <f>Juniori!AP23</f>
        <v>0</v>
      </c>
      <c r="AQ12" s="131">
        <f>Juniori!AQ23</f>
        <v>0</v>
      </c>
      <c r="AR12" s="131">
        <f>Juniori!AR23</f>
        <v>0</v>
      </c>
      <c r="AS12" s="131">
        <f>Juniori!AS23</f>
        <v>0</v>
      </c>
      <c r="AT12" s="131">
        <f>Juniori!AT23</f>
        <v>0</v>
      </c>
      <c r="AU12" s="131">
        <f>Juniori!AU23</f>
        <v>0</v>
      </c>
      <c r="AV12" s="131">
        <f>Juniori!AV23</f>
        <v>0</v>
      </c>
      <c r="AW12" s="131">
        <f>Juniori!AW23</f>
        <v>0</v>
      </c>
      <c r="AX12" s="131">
        <f>Juniori!AX23</f>
        <v>0</v>
      </c>
      <c r="AY12" s="131">
        <f>Juniori!AY23</f>
        <v>0</v>
      </c>
      <c r="AZ12" s="131">
        <f>Juniori!AZ23</f>
        <v>0</v>
      </c>
      <c r="BA12" s="131">
        <f>Juniori!BA23</f>
        <v>0</v>
      </c>
      <c r="BB12" s="131">
        <f>Juniori!BB23</f>
        <v>0</v>
      </c>
      <c r="BC12" s="131">
        <f>Juniori!BC23</f>
        <v>0</v>
      </c>
      <c r="BD12" s="131">
        <f>Juniori!BD23</f>
        <v>0</v>
      </c>
      <c r="BE12" s="131">
        <f>Juniori!BE23</f>
        <v>0</v>
      </c>
      <c r="BF12" s="131">
        <f>Juniori!BF23</f>
        <v>0</v>
      </c>
      <c r="BG12" s="131">
        <f>Juniori!BG23</f>
        <v>0</v>
      </c>
      <c r="BH12" s="131">
        <f>Juniori!BH23</f>
        <v>0</v>
      </c>
      <c r="BI12" s="131">
        <f>Juniori!BI23</f>
        <v>0</v>
      </c>
      <c r="BJ12" s="131">
        <f>Juniori!BJ23</f>
        <v>8</v>
      </c>
      <c r="BK12" s="131">
        <f>Juniori!BK23</f>
        <v>0</v>
      </c>
      <c r="BL12" s="131">
        <f>Juniori!BL23</f>
        <v>0</v>
      </c>
      <c r="BM12" s="131">
        <f>Juniori!BM23</f>
        <v>0</v>
      </c>
      <c r="BN12" s="131">
        <f>Juniori!BN23</f>
        <v>0</v>
      </c>
      <c r="BO12" s="131">
        <f>Juniori!BO23</f>
        <v>0</v>
      </c>
      <c r="BP12" s="131">
        <f>Juniori!BP23</f>
        <v>0</v>
      </c>
      <c r="BQ12" s="131">
        <f>Juniori!BQ23</f>
        <v>0</v>
      </c>
      <c r="BR12" s="131">
        <f>Juniori!BR23</f>
        <v>0</v>
      </c>
      <c r="BS12" s="131">
        <f>Juniori!BS23</f>
        <v>0</v>
      </c>
      <c r="BT12" s="131">
        <f>Juniori!BT23</f>
        <v>0</v>
      </c>
      <c r="BU12" s="131">
        <f>Juniori!BU23</f>
        <v>0</v>
      </c>
      <c r="BV12" s="131">
        <f>Juniori!BV23</f>
        <v>0</v>
      </c>
      <c r="BW12" s="131">
        <f>Juniori!BW23</f>
        <v>0</v>
      </c>
      <c r="BX12" s="131">
        <f>Juniori!BX23</f>
        <v>0</v>
      </c>
      <c r="BY12" s="131">
        <f>Juniori!BY23</f>
        <v>0</v>
      </c>
      <c r="BZ12" s="131">
        <f>Juniori!BZ23</f>
        <v>0</v>
      </c>
      <c r="CA12" s="131">
        <f>Juniori!CA23</f>
        <v>0</v>
      </c>
      <c r="CB12" s="131">
        <f>Juniori!CB23</f>
        <v>0</v>
      </c>
      <c r="CC12" s="131">
        <f>Juniori!CC23</f>
        <v>0</v>
      </c>
      <c r="CD12" s="131">
        <f>Juniori!CD23</f>
        <v>0</v>
      </c>
      <c r="CE12" s="131">
        <f>Juniori!CE23</f>
        <v>0</v>
      </c>
      <c r="CF12" s="131">
        <f>Juniori!CF23</f>
        <v>0</v>
      </c>
      <c r="CG12" s="131">
        <f>Juniori!CG23</f>
        <v>0</v>
      </c>
      <c r="CH12" s="131">
        <f>Juniori!CH23</f>
        <v>0</v>
      </c>
      <c r="CI12" s="131">
        <f>Juniori!CI23</f>
        <v>0</v>
      </c>
      <c r="CJ12" s="131">
        <f>Juniori!CJ23</f>
        <v>0</v>
      </c>
      <c r="CK12" s="131">
        <f>Juniori!CK23</f>
        <v>0</v>
      </c>
      <c r="CL12" s="131">
        <f>Juniori!CL23</f>
        <v>0</v>
      </c>
      <c r="CM12" s="131">
        <f>Juniori!CM23</f>
        <v>0</v>
      </c>
      <c r="CN12" s="131">
        <f>Juniori!CN23</f>
        <v>0</v>
      </c>
      <c r="CO12" s="131">
        <f>Juniori!CO23</f>
        <v>0</v>
      </c>
      <c r="CP12" s="131">
        <f>Juniori!CP23</f>
        <v>0</v>
      </c>
      <c r="CQ12" s="131">
        <f>Juniori!CQ23</f>
        <v>0</v>
      </c>
      <c r="CR12" s="131">
        <f>Juniori!CR23</f>
        <v>0</v>
      </c>
      <c r="CS12" s="131">
        <f>Juniori!CS23</f>
        <v>0</v>
      </c>
      <c r="CT12" s="131">
        <f>Juniori!CT23</f>
        <v>0</v>
      </c>
      <c r="CU12" s="131">
        <f>Juniori!CU23</f>
        <v>0</v>
      </c>
      <c r="CV12" s="131">
        <f>Juniori!CV23</f>
        <v>0</v>
      </c>
      <c r="CW12" s="131">
        <f>Juniori!CW23</f>
        <v>0</v>
      </c>
      <c r="CX12" s="131">
        <f>Juniori!CX23</f>
        <v>0</v>
      </c>
      <c r="CY12" s="131">
        <f>Juniori!CY23</f>
        <v>0</v>
      </c>
      <c r="CZ12" s="131">
        <f>Juniori!CZ23</f>
        <v>0</v>
      </c>
      <c r="DA12" s="131">
        <f>Juniori!DA23</f>
        <v>1</v>
      </c>
      <c r="DB12" s="131">
        <f>Juniori!DB23</f>
        <v>1</v>
      </c>
      <c r="DC12" s="131">
        <f>Juniori!DC23</f>
        <v>0</v>
      </c>
      <c r="DD12" s="131">
        <f>Juniori!DD23</f>
        <v>0</v>
      </c>
      <c r="DE12" s="131">
        <f>Juniori!DE23</f>
        <v>0</v>
      </c>
      <c r="DF12" s="131">
        <f>Juniori!DF23</f>
        <v>0</v>
      </c>
      <c r="DG12" s="131">
        <f>Juniori!DG23</f>
        <v>0</v>
      </c>
      <c r="DH12" s="131">
        <f>Juniori!DH23</f>
        <v>0</v>
      </c>
      <c r="DI12" s="131">
        <f>Juniori!DI23</f>
        <v>2</v>
      </c>
      <c r="DJ12" s="131">
        <f>Juniori!DJ23</f>
        <v>0</v>
      </c>
      <c r="DK12" s="131">
        <f>Juniori!DK23</f>
        <v>0</v>
      </c>
      <c r="DL12" s="131">
        <f>Juniori!DL23</f>
        <v>0</v>
      </c>
      <c r="DM12" s="131">
        <f>Juniori!DM23</f>
        <v>0</v>
      </c>
      <c r="DN12" s="131">
        <f>Juniori!DN23</f>
        <v>0</v>
      </c>
      <c r="DO12" s="131">
        <f>Juniori!DO23</f>
        <v>0</v>
      </c>
      <c r="DP12" s="131">
        <f>Juniori!DP23</f>
        <v>0</v>
      </c>
      <c r="DQ12" s="131">
        <f>Juniori!DQ23</f>
        <v>0</v>
      </c>
      <c r="DR12" s="131">
        <f>Juniori!DR23</f>
        <v>0</v>
      </c>
      <c r="DS12" s="131">
        <f>Juniori!DS23</f>
        <v>0</v>
      </c>
      <c r="DT12" s="131">
        <f>Juniori!DT23</f>
        <v>0</v>
      </c>
      <c r="DU12" s="131">
        <f>Juniori!DU23</f>
        <v>0</v>
      </c>
      <c r="DV12" s="131">
        <f>Juniori!DV23</f>
        <v>0</v>
      </c>
      <c r="DW12" s="131">
        <f>Juniori!DW23</f>
        <v>0</v>
      </c>
      <c r="DX12" s="131">
        <f>Juniori!DX23</f>
        <v>0</v>
      </c>
      <c r="DY12" s="131">
        <f>Juniori!DY23</f>
        <v>0</v>
      </c>
      <c r="DZ12" s="131">
        <f>Juniori!DZ23</f>
        <v>0</v>
      </c>
      <c r="EA12" s="131">
        <f>Juniori!EA23</f>
        <v>0</v>
      </c>
      <c r="EB12" s="131">
        <f>Juniori!EB23</f>
        <v>0</v>
      </c>
      <c r="EC12" s="131">
        <f>Juniori!EC23</f>
        <v>0</v>
      </c>
      <c r="ED12" s="131">
        <f>Juniori!ED23</f>
        <v>0</v>
      </c>
      <c r="EE12" s="131">
        <f>Juniori!EE23</f>
        <v>0</v>
      </c>
      <c r="EF12" s="131">
        <f>Juniori!EF23</f>
        <v>0</v>
      </c>
      <c r="EG12" s="131">
        <f>Juniori!EG23</f>
        <v>0</v>
      </c>
      <c r="EH12" s="131">
        <f>Juniori!EH23</f>
        <v>0</v>
      </c>
      <c r="EI12" s="131">
        <f>Juniori!EI23</f>
        <v>0</v>
      </c>
      <c r="EJ12" s="131">
        <f>Juniori!EJ23</f>
        <v>0</v>
      </c>
      <c r="EK12" s="131">
        <f>Juniori!EK23</f>
        <v>0</v>
      </c>
      <c r="EL12" s="131">
        <f>Juniori!EL23</f>
        <v>0</v>
      </c>
      <c r="EM12" s="131">
        <f>Juniori!EM23</f>
        <v>2</v>
      </c>
      <c r="EN12" s="131">
        <f>Juniori!EN23</f>
        <v>4.8</v>
      </c>
      <c r="EO12" s="131">
        <f>Juniori!EO23</f>
        <v>0</v>
      </c>
      <c r="EP12" s="131">
        <f>Juniori!EP23</f>
        <v>0</v>
      </c>
      <c r="EQ12" s="131">
        <f>Juniori!EQ23</f>
        <v>0</v>
      </c>
      <c r="ER12" s="131"/>
      <c r="ES12" s="131">
        <f>Juniori!ES23</f>
        <v>0</v>
      </c>
      <c r="ET12" s="131">
        <f>Juniori!ET23</f>
        <v>0</v>
      </c>
      <c r="EU12" s="131">
        <f>Juniori!EU23</f>
        <v>0</v>
      </c>
      <c r="EV12" s="131">
        <f>Juniori!EV23</f>
        <v>0</v>
      </c>
      <c r="EW12" s="131">
        <f>Juniori!EW23</f>
        <v>9</v>
      </c>
      <c r="EX12" s="131">
        <f>Juniori!EX23</f>
        <v>3.5999999999999996</v>
      </c>
      <c r="EY12" s="131">
        <f>Juniori!EY23</f>
        <v>0</v>
      </c>
      <c r="EZ12" s="131">
        <f>Juniori!EZ23</f>
        <v>0</v>
      </c>
      <c r="FA12" s="131">
        <f>Juniori!FA23</f>
        <v>0</v>
      </c>
      <c r="FB12" s="131">
        <f>Juniori!FB23</f>
        <v>0</v>
      </c>
      <c r="FC12" s="131">
        <f>Juniori!FC23</f>
        <v>0</v>
      </c>
      <c r="FD12" s="131">
        <f>Juniori!FD23</f>
        <v>0</v>
      </c>
      <c r="FE12" s="131">
        <f>Juniori!FE23</f>
        <v>0</v>
      </c>
      <c r="FF12" s="131">
        <f>Juniori!FF23</f>
        <v>0</v>
      </c>
      <c r="FG12" s="131">
        <f>Juniori!FG23</f>
        <v>0</v>
      </c>
      <c r="FH12" s="131">
        <f>Juniori!FH23</f>
        <v>0</v>
      </c>
      <c r="FI12" s="131">
        <f>Juniori!FI23</f>
        <v>0</v>
      </c>
      <c r="FJ12" s="131">
        <f>Juniori!FJ23</f>
        <v>0</v>
      </c>
      <c r="FK12" s="131">
        <f>Juniori!FK23</f>
        <v>0</v>
      </c>
      <c r="FL12" s="131">
        <f>Juniori!FL23</f>
        <v>0</v>
      </c>
      <c r="FM12" s="131">
        <f>Juniori!FM23</f>
        <v>0</v>
      </c>
      <c r="FN12" s="131">
        <f>Juniori!FN23</f>
        <v>0</v>
      </c>
      <c r="FO12" s="131">
        <f>Juniori!FO23</f>
        <v>0</v>
      </c>
      <c r="FP12" s="131">
        <f>Juniori!FP23</f>
        <v>0</v>
      </c>
      <c r="FQ12" s="131">
        <f>Juniori!FQ23</f>
        <v>0</v>
      </c>
      <c r="FR12" s="131">
        <f>Juniori!FR23</f>
        <v>0</v>
      </c>
      <c r="FS12" s="131">
        <f>Juniori!FS23</f>
        <v>0</v>
      </c>
      <c r="FT12" s="131"/>
      <c r="FU12" s="131">
        <f>Juniori!FU23</f>
        <v>0</v>
      </c>
      <c r="FV12" s="131">
        <f>Juniori!FV23</f>
        <v>0</v>
      </c>
      <c r="FW12" s="131">
        <f>Juniori!FW23</f>
        <v>0</v>
      </c>
      <c r="FX12" s="131">
        <f>Juniori!FX23</f>
        <v>0</v>
      </c>
      <c r="FY12" s="131">
        <f>Juniori!FY23</f>
        <v>0</v>
      </c>
      <c r="FZ12" s="131">
        <f>Juniori!FZ23</f>
        <v>0</v>
      </c>
      <c r="GA12" s="131">
        <f>Juniori!GA23</f>
        <v>0</v>
      </c>
      <c r="GB12" s="131">
        <f>Juniori!GB23</f>
        <v>7</v>
      </c>
      <c r="GC12" s="131">
        <f>Juniori!GC23</f>
        <v>0</v>
      </c>
      <c r="GD12" s="131">
        <f>Juniori!GD23</f>
        <v>0</v>
      </c>
      <c r="GE12" s="131">
        <f>Juniori!GE23</f>
        <v>0</v>
      </c>
      <c r="GF12" s="131">
        <f>Juniori!GF23</f>
        <v>0</v>
      </c>
      <c r="GG12" s="131">
        <f>Juniori!GG23</f>
        <v>0</v>
      </c>
      <c r="GH12" s="131">
        <f>Juniori!GH23</f>
        <v>0</v>
      </c>
      <c r="GI12" s="131">
        <f>Juniori!GI23</f>
        <v>0</v>
      </c>
      <c r="GJ12" s="131">
        <f>Juniori!GJ23</f>
        <v>0</v>
      </c>
      <c r="GK12" s="131">
        <f>Juniori!GK23</f>
        <v>0</v>
      </c>
      <c r="GL12" s="131">
        <f>Juniori!GL23</f>
        <v>0</v>
      </c>
      <c r="GM12" s="131">
        <f>Juniori!GM23</f>
        <v>0</v>
      </c>
      <c r="GN12" s="131"/>
      <c r="GO12" s="131"/>
      <c r="GP12" s="131"/>
      <c r="GQ12" s="131"/>
      <c r="GR12" s="131"/>
      <c r="GS12" s="131"/>
      <c r="GT12" s="131"/>
      <c r="GU12" s="131"/>
      <c r="GV12" s="131">
        <f>Juniori!GV23</f>
        <v>0</v>
      </c>
      <c r="GW12" s="131">
        <f>Juniori!GW23</f>
        <v>0</v>
      </c>
      <c r="GX12" s="131">
        <f>Juniori!GX23</f>
        <v>0</v>
      </c>
      <c r="GY12" s="131">
        <f>Juniori!GY23</f>
        <v>0</v>
      </c>
      <c r="GZ12" s="131">
        <f>Juniori!GZ23</f>
        <v>0</v>
      </c>
      <c r="HA12" s="131">
        <f>Juniori!HA23</f>
        <v>0</v>
      </c>
      <c r="HB12" s="131">
        <f>Juniori!HB23</f>
        <v>0</v>
      </c>
      <c r="HC12" s="131">
        <f>Juniori!HC23</f>
        <v>0</v>
      </c>
      <c r="HD12" s="131">
        <f>Juniori!HD23</f>
        <v>0</v>
      </c>
      <c r="HE12" s="131">
        <f>Juniori!HE23</f>
        <v>0</v>
      </c>
      <c r="HF12" s="131">
        <f>Juniori!HF23</f>
        <v>0</v>
      </c>
      <c r="HG12" s="131">
        <f>Juniori!HG23</f>
        <v>0</v>
      </c>
      <c r="HH12" s="131">
        <f>Juniori!HH23</f>
        <v>0</v>
      </c>
      <c r="HI12" s="131">
        <f>Juniori!HI23</f>
        <v>0</v>
      </c>
      <c r="HJ12" s="131">
        <f>Juniori!HJ23</f>
        <v>0</v>
      </c>
      <c r="HK12" s="131">
        <f>Juniori!HK23</f>
        <v>0</v>
      </c>
      <c r="HL12" s="131">
        <f>Juniori!HL23</f>
        <v>0</v>
      </c>
      <c r="HM12" s="131">
        <f>Juniori!HM23</f>
        <v>0</v>
      </c>
      <c r="HN12" s="131">
        <f>Juniori!HN23</f>
        <v>0</v>
      </c>
      <c r="HO12" s="131">
        <f>Juniori!HO23</f>
        <v>0</v>
      </c>
      <c r="HP12" s="131">
        <f>Juniori!HP23</f>
        <v>0</v>
      </c>
      <c r="HQ12" s="131">
        <f>Juniori!HQ23</f>
        <v>0</v>
      </c>
      <c r="HR12" s="131">
        <f>Juniori!HR23</f>
        <v>0</v>
      </c>
      <c r="HS12" s="131">
        <f>Juniori!HS23</f>
        <v>0</v>
      </c>
      <c r="HT12" s="131">
        <f>Juniori!HT23</f>
        <v>0</v>
      </c>
      <c r="HU12" s="131">
        <f>Juniori!HU23</f>
        <v>0</v>
      </c>
      <c r="HV12" s="131">
        <f>Juniori!HV23</f>
        <v>0</v>
      </c>
      <c r="HW12" s="131">
        <f>Juniori!HW23</f>
        <v>0</v>
      </c>
      <c r="HX12" s="131">
        <f>Juniori!HX23</f>
        <v>0</v>
      </c>
      <c r="HY12" s="131">
        <f>Juniori!HY23</f>
        <v>0</v>
      </c>
      <c r="HZ12" s="131">
        <f>Juniori!HZ23</f>
        <v>0</v>
      </c>
      <c r="IA12" s="131">
        <f>Juniori!IA23</f>
        <v>0</v>
      </c>
      <c r="IB12" s="131">
        <f>Juniori!IB23</f>
        <v>0</v>
      </c>
      <c r="IC12" s="131">
        <f>Juniori!IC23</f>
        <v>0</v>
      </c>
      <c r="ID12" s="131">
        <f>Juniori!ID23</f>
        <v>0</v>
      </c>
      <c r="IE12" s="131">
        <f>Juniori!IE23</f>
        <v>0</v>
      </c>
      <c r="IF12" s="131">
        <f>Juniori!IF23</f>
        <v>0</v>
      </c>
      <c r="IG12" s="131">
        <f>Juniori!IG23</f>
        <v>0</v>
      </c>
      <c r="IH12" s="131">
        <f>Juniori!IH23</f>
        <v>0</v>
      </c>
      <c r="II12" s="131">
        <f>Juniori!II23</f>
        <v>0</v>
      </c>
      <c r="IJ12" s="131">
        <f>Juniori!IJ23</f>
        <v>0</v>
      </c>
      <c r="IK12" s="131">
        <f>Juniori!IK23</f>
        <v>0</v>
      </c>
      <c r="IL12" s="131">
        <f>Juniori!IL23</f>
        <v>0</v>
      </c>
      <c r="IM12" s="131">
        <f>Juniori!IM23</f>
        <v>0</v>
      </c>
      <c r="IN12" s="131">
        <f>Juniori!IN23</f>
        <v>5</v>
      </c>
      <c r="IO12" s="131">
        <f>Juniori!IO23</f>
        <v>0</v>
      </c>
      <c r="IP12" s="131">
        <f>Juniori!IP23</f>
        <v>0</v>
      </c>
      <c r="IQ12" s="131">
        <f>Juniori!IQ23</f>
        <v>4</v>
      </c>
      <c r="IR12" s="131">
        <f>Juniori!IR23</f>
        <v>0</v>
      </c>
      <c r="IS12" s="131">
        <f>Juniori!IS23</f>
        <v>0</v>
      </c>
      <c r="IT12" s="131">
        <f>Juniori!IT23</f>
        <v>0</v>
      </c>
      <c r="IU12" s="131">
        <f>Juniori!IU23</f>
        <v>3</v>
      </c>
      <c r="IV12" s="131">
        <f>Juniori!IV23</f>
        <v>0</v>
      </c>
      <c r="IW12" s="131">
        <f>Juniori!IW23</f>
        <v>0</v>
      </c>
      <c r="IX12" s="131">
        <f>Juniori!IX23</f>
        <v>0</v>
      </c>
      <c r="IY12" s="131">
        <f>Juniori!IY23</f>
        <v>0</v>
      </c>
      <c r="IZ12" s="131">
        <f>Juniori!IZ23</f>
        <v>0</v>
      </c>
      <c r="JA12" s="131">
        <f>Juniori!JA23</f>
        <v>0</v>
      </c>
      <c r="JB12" s="131">
        <f>Juniori!JB23</f>
        <v>0</v>
      </c>
      <c r="JC12" s="131">
        <f>Juniori!JC23</f>
        <v>0</v>
      </c>
      <c r="JD12" s="131">
        <f>Juniori!JD23</f>
        <v>0</v>
      </c>
      <c r="JE12" s="131">
        <f>Juniori!JE23</f>
        <v>0</v>
      </c>
      <c r="JF12" s="131"/>
      <c r="JG12" s="131"/>
      <c r="JH12" s="131">
        <f>Juniori!JH23</f>
        <v>0</v>
      </c>
      <c r="JI12" s="131">
        <f>Juniori!JI23</f>
        <v>0</v>
      </c>
      <c r="JJ12" s="131">
        <f>Juniori!JJ23</f>
        <v>0</v>
      </c>
      <c r="JK12" s="131">
        <f>Juniori!JK23</f>
        <v>0</v>
      </c>
      <c r="JL12" s="131">
        <f>Juniori!JL23</f>
        <v>0</v>
      </c>
      <c r="JM12" s="131">
        <f>Juniori!JM23</f>
        <v>0</v>
      </c>
      <c r="JN12" s="131">
        <f>Juniori!JN23</f>
        <v>0</v>
      </c>
      <c r="JO12" s="131">
        <f>Juniori!JO23</f>
        <v>0</v>
      </c>
      <c r="JP12" s="131">
        <f>Juniori!JP23</f>
        <v>0</v>
      </c>
      <c r="JQ12" s="131">
        <f>Juniori!JQ23</f>
        <v>0</v>
      </c>
      <c r="JR12" s="131">
        <f>Juniori!JR23</f>
        <v>0</v>
      </c>
      <c r="JS12" s="131">
        <f>Juniori!JS23</f>
        <v>0</v>
      </c>
      <c r="JT12" s="131">
        <f>Juniori!JT23</f>
        <v>0</v>
      </c>
      <c r="JU12" s="131">
        <f>Juniori!JU23</f>
        <v>0</v>
      </c>
      <c r="JV12" s="131">
        <f>Juniori!JV23</f>
        <v>0</v>
      </c>
      <c r="JW12" s="131">
        <f>Juniori!JW23</f>
        <v>0</v>
      </c>
      <c r="JX12" s="131">
        <f>Juniori!JX23</f>
        <v>0</v>
      </c>
      <c r="JY12" s="131">
        <f>Juniori!JY23</f>
        <v>0</v>
      </c>
      <c r="JZ12" s="131">
        <f>Juniori!JZ23</f>
        <v>0</v>
      </c>
      <c r="KA12" s="131">
        <f>Juniori!KA23</f>
        <v>0</v>
      </c>
      <c r="KB12" s="131">
        <f>Juniori!KB23</f>
        <v>0</v>
      </c>
      <c r="KC12" s="131">
        <f>Juniori!KC23</f>
        <v>0</v>
      </c>
      <c r="KD12" s="131">
        <f>Juniori!KD23</f>
        <v>0</v>
      </c>
      <c r="KE12" s="131">
        <f>Juniori!KE23</f>
        <v>0</v>
      </c>
      <c r="KF12" s="131">
        <f>Juniori!KF23</f>
        <v>0</v>
      </c>
      <c r="KG12" s="131">
        <f>Juniori!KG23</f>
        <v>0</v>
      </c>
      <c r="KH12" s="131">
        <f>Juniori!KH23</f>
        <v>0</v>
      </c>
      <c r="KI12" s="131">
        <f>Juniori!KI23</f>
        <v>0</v>
      </c>
      <c r="KJ12" s="131">
        <f>Juniori!KJ23</f>
        <v>0</v>
      </c>
      <c r="KK12" s="131">
        <f>Juniori!KK23</f>
        <v>0</v>
      </c>
      <c r="KL12" s="131">
        <f>Juniori!KL23</f>
        <v>0</v>
      </c>
      <c r="KM12" s="131">
        <f>Juniori!KM23</f>
        <v>0</v>
      </c>
      <c r="KN12" s="131">
        <f>Juniori!KN23</f>
        <v>0</v>
      </c>
      <c r="KO12" s="131">
        <f>Juniori!KO23</f>
        <v>3</v>
      </c>
      <c r="KP12" s="131"/>
      <c r="KQ12" s="131">
        <f>Juniori!KQ23</f>
        <v>0</v>
      </c>
      <c r="KR12" s="131">
        <f>Juniori!KR23</f>
        <v>0</v>
      </c>
      <c r="KS12" s="131">
        <f>Juniori!KS23</f>
        <v>0</v>
      </c>
      <c r="KT12" s="131">
        <f>Juniori!KT23</f>
        <v>0</v>
      </c>
      <c r="KU12" s="131">
        <f>Juniori!KU23</f>
        <v>0</v>
      </c>
      <c r="KV12" s="131">
        <f>Juniori!KV23</f>
        <v>4</v>
      </c>
      <c r="KW12" s="131"/>
      <c r="KX12" s="131">
        <f>Juniori!KX23</f>
        <v>0</v>
      </c>
      <c r="KY12" s="131">
        <f>Juniori!KY23</f>
        <v>0</v>
      </c>
      <c r="KZ12" s="131">
        <f>Juniori!KZ23</f>
        <v>0</v>
      </c>
      <c r="LA12" s="131">
        <f>Juniori!LA23</f>
        <v>0</v>
      </c>
      <c r="LB12" s="131">
        <f>Juniori!LB23</f>
        <v>0</v>
      </c>
      <c r="LC12" s="131">
        <f>Juniori!LC23</f>
        <v>0</v>
      </c>
      <c r="LD12" s="131">
        <f>Juniori!LD23</f>
        <v>0</v>
      </c>
      <c r="LE12" s="131">
        <f>Juniori!LE23</f>
        <v>0</v>
      </c>
      <c r="LF12" s="131">
        <f>Juniori!LF23</f>
        <v>0</v>
      </c>
      <c r="LG12" s="131">
        <f>Juniori!LG23</f>
        <v>0</v>
      </c>
      <c r="LH12" s="131">
        <f>Juniori!LH23</f>
        <v>0</v>
      </c>
      <c r="LI12" s="131">
        <f>Juniori!LI23</f>
        <v>0</v>
      </c>
      <c r="LJ12" s="131">
        <f>Juniori!LJ23</f>
        <v>0</v>
      </c>
      <c r="LK12" s="131">
        <f>Juniori!LK23</f>
        <v>0</v>
      </c>
      <c r="LL12" s="131">
        <f>Juniori!LL23</f>
        <v>0</v>
      </c>
      <c r="LM12" s="131">
        <f>Juniori!LM23</f>
        <v>0</v>
      </c>
      <c r="LN12" s="131">
        <f>Juniori!LN23</f>
        <v>0</v>
      </c>
      <c r="LO12" s="131"/>
      <c r="LP12" s="131">
        <f>Juniori!LP23</f>
        <v>4</v>
      </c>
      <c r="LQ12" s="131"/>
      <c r="LR12" s="131"/>
      <c r="LS12" s="131"/>
      <c r="LT12" s="131"/>
      <c r="LU12" s="131"/>
      <c r="LV12" s="131"/>
      <c r="LW12" s="131"/>
      <c r="LX12" s="131"/>
      <c r="LY12" s="131"/>
      <c r="LZ12" s="131">
        <f>Juniori!LZ23</f>
        <v>7</v>
      </c>
      <c r="MA12" s="131">
        <f>Juniori!MA23</f>
        <v>0</v>
      </c>
      <c r="MB12" s="131">
        <f>Juniori!MB23</f>
        <v>0</v>
      </c>
      <c r="MC12" s="131">
        <f>Juniori!MC23</f>
        <v>0</v>
      </c>
      <c r="MD12" s="131">
        <f>Juniori!MD23</f>
        <v>0</v>
      </c>
      <c r="ME12" s="131">
        <f>Juniori!ME23</f>
        <v>0</v>
      </c>
    </row>
    <row r="13" spans="1:343" s="10" customFormat="1" ht="18" customHeight="1" x14ac:dyDescent="0.2">
      <c r="A13" s="12">
        <v>6</v>
      </c>
      <c r="B13" s="11" t="s">
        <v>294</v>
      </c>
      <c r="C13" s="1">
        <v>11679</v>
      </c>
      <c r="D13" s="1">
        <v>2018</v>
      </c>
      <c r="E13" s="4" t="s">
        <v>49</v>
      </c>
      <c r="F13" s="1">
        <v>4920</v>
      </c>
      <c r="G13" s="9" t="s">
        <v>222</v>
      </c>
      <c r="H13" s="4" t="s">
        <v>51</v>
      </c>
      <c r="I13" s="1">
        <f t="shared" si="0"/>
        <v>67.400000000000006</v>
      </c>
      <c r="J13" s="12">
        <f>Tabuľka311[[#This Row],[Stĺpec9]]</f>
        <v>67.400000000000006</v>
      </c>
      <c r="K13" s="131">
        <f>Seniori!K35</f>
        <v>0</v>
      </c>
      <c r="L13" s="131">
        <f>Seniori!L35</f>
        <v>0</v>
      </c>
      <c r="M13" s="131">
        <f>Seniori!M35</f>
        <v>0</v>
      </c>
      <c r="N13" s="131">
        <f>Seniori!N35</f>
        <v>0</v>
      </c>
      <c r="O13" s="131">
        <f>Seniori!O35</f>
        <v>0</v>
      </c>
      <c r="P13" s="131">
        <f>Seniori!P35</f>
        <v>0</v>
      </c>
      <c r="Q13" s="131">
        <f>Seniori!Q35</f>
        <v>0</v>
      </c>
      <c r="R13" s="131">
        <f>Seniori!R35</f>
        <v>0</v>
      </c>
      <c r="S13" s="131">
        <f>Seniori!S35</f>
        <v>0</v>
      </c>
      <c r="T13" s="131">
        <f>Seniori!T35</f>
        <v>0</v>
      </c>
      <c r="U13" s="131">
        <f>Seniori!U35</f>
        <v>0</v>
      </c>
      <c r="V13" s="131">
        <f>Seniori!V35</f>
        <v>0</v>
      </c>
      <c r="W13" s="131">
        <f>Seniori!W35</f>
        <v>0</v>
      </c>
      <c r="X13" s="131">
        <f>Seniori!X35</f>
        <v>0</v>
      </c>
      <c r="Y13" s="131">
        <f>Seniori!Y35</f>
        <v>0</v>
      </c>
      <c r="Z13" s="131">
        <f>Seniori!Z35</f>
        <v>0</v>
      </c>
      <c r="AA13" s="131">
        <f>Seniori!AA35</f>
        <v>0</v>
      </c>
      <c r="AB13" s="131">
        <f>Seniori!AB35</f>
        <v>0</v>
      </c>
      <c r="AC13" s="131">
        <f>Seniori!AC35</f>
        <v>0</v>
      </c>
      <c r="AD13" s="131">
        <f>Seniori!AD35</f>
        <v>0</v>
      </c>
      <c r="AE13" s="131">
        <f>Seniori!AE35</f>
        <v>0</v>
      </c>
      <c r="AF13" s="131">
        <f>Seniori!AF35</f>
        <v>0</v>
      </c>
      <c r="AG13" s="131">
        <f>Seniori!AG35</f>
        <v>0</v>
      </c>
      <c r="AH13" s="131">
        <f>Seniori!AH35</f>
        <v>0</v>
      </c>
      <c r="AI13" s="131"/>
      <c r="AJ13" s="131">
        <f>Seniori!AJ35</f>
        <v>7</v>
      </c>
      <c r="AK13" s="131">
        <f>Seniori!AK35</f>
        <v>0</v>
      </c>
      <c r="AL13" s="131">
        <f>Seniori!AL35</f>
        <v>0</v>
      </c>
      <c r="AM13" s="131">
        <f>Seniori!AM35</f>
        <v>0</v>
      </c>
      <c r="AN13" s="131">
        <f>Seniori!AN35</f>
        <v>0</v>
      </c>
      <c r="AO13" s="131">
        <f>Seniori!AO35</f>
        <v>0</v>
      </c>
      <c r="AP13" s="131">
        <f>Seniori!AP35</f>
        <v>0</v>
      </c>
      <c r="AQ13" s="131">
        <f>Seniori!AQ35</f>
        <v>0</v>
      </c>
      <c r="AR13" s="131">
        <f>Seniori!AR35</f>
        <v>0</v>
      </c>
      <c r="AS13" s="131">
        <f>Seniori!AS35</f>
        <v>0</v>
      </c>
      <c r="AT13" s="131">
        <f>Seniori!AT35</f>
        <v>0</v>
      </c>
      <c r="AU13" s="131">
        <f>Seniori!AU35</f>
        <v>0</v>
      </c>
      <c r="AV13" s="131">
        <f>Seniori!AV35</f>
        <v>0</v>
      </c>
      <c r="AW13" s="131">
        <f>Seniori!AW35</f>
        <v>0</v>
      </c>
      <c r="AX13" s="131">
        <f>Seniori!AX35</f>
        <v>0</v>
      </c>
      <c r="AY13" s="131">
        <f>Seniori!AY35</f>
        <v>0</v>
      </c>
      <c r="AZ13" s="131">
        <f>Seniori!AZ35</f>
        <v>0</v>
      </c>
      <c r="BA13" s="131">
        <f>Seniori!BA35</f>
        <v>0</v>
      </c>
      <c r="BB13" s="131">
        <f>Seniori!BB35</f>
        <v>0</v>
      </c>
      <c r="BC13" s="131">
        <f>Seniori!BC35</f>
        <v>0</v>
      </c>
      <c r="BD13" s="131">
        <f>Seniori!BD35</f>
        <v>0</v>
      </c>
      <c r="BE13" s="131">
        <f>Seniori!BE35</f>
        <v>0</v>
      </c>
      <c r="BF13" s="131">
        <f>Seniori!BF35</f>
        <v>0</v>
      </c>
      <c r="BG13" s="131">
        <f>Seniori!BG35</f>
        <v>0</v>
      </c>
      <c r="BH13" s="131">
        <f>Seniori!BH35</f>
        <v>0</v>
      </c>
      <c r="BI13" s="131">
        <f>Seniori!BI35</f>
        <v>0</v>
      </c>
      <c r="BJ13" s="131">
        <f>Seniori!BJ35</f>
        <v>0</v>
      </c>
      <c r="BK13" s="131">
        <f>Seniori!BK35</f>
        <v>0</v>
      </c>
      <c r="BL13" s="131">
        <f>Seniori!BL35</f>
        <v>0</v>
      </c>
      <c r="BM13" s="131">
        <f>Seniori!BM35</f>
        <v>0</v>
      </c>
      <c r="BN13" s="131">
        <f>Seniori!BN35</f>
        <v>0</v>
      </c>
      <c r="BO13" s="131">
        <f>Seniori!BO35</f>
        <v>0</v>
      </c>
      <c r="BP13" s="131">
        <f>Seniori!BP35</f>
        <v>0</v>
      </c>
      <c r="BQ13" s="131">
        <f>Seniori!BQ35</f>
        <v>0</v>
      </c>
      <c r="BR13" s="131">
        <f>Seniori!BR35</f>
        <v>0</v>
      </c>
      <c r="BS13" s="131">
        <f>Seniori!BS35</f>
        <v>6</v>
      </c>
      <c r="BT13" s="131">
        <f>Seniori!BT35</f>
        <v>0</v>
      </c>
      <c r="BU13" s="131">
        <f>Seniori!BU35</f>
        <v>0</v>
      </c>
      <c r="BV13" s="131">
        <f>Seniori!BV35</f>
        <v>0</v>
      </c>
      <c r="BW13" s="131">
        <f>Seniori!BW35</f>
        <v>6</v>
      </c>
      <c r="BX13" s="131">
        <f>Seniori!BX35</f>
        <v>0</v>
      </c>
      <c r="BY13" s="131">
        <f>Seniori!BY35</f>
        <v>0</v>
      </c>
      <c r="BZ13" s="131">
        <f>Seniori!BZ35</f>
        <v>0</v>
      </c>
      <c r="CA13" s="131">
        <f>Seniori!CA35</f>
        <v>0</v>
      </c>
      <c r="CB13" s="131">
        <f>Seniori!CB35</f>
        <v>0</v>
      </c>
      <c r="CC13" s="131">
        <f>Seniori!CC35</f>
        <v>0</v>
      </c>
      <c r="CD13" s="131">
        <f>Seniori!CD35</f>
        <v>0</v>
      </c>
      <c r="CE13" s="131">
        <f>Seniori!CE35</f>
        <v>0</v>
      </c>
      <c r="CF13" s="131">
        <f>Seniori!CF35</f>
        <v>0</v>
      </c>
      <c r="CG13" s="131">
        <f>Seniori!CG35</f>
        <v>0</v>
      </c>
      <c r="CH13" s="131">
        <f>Seniori!CH35</f>
        <v>0</v>
      </c>
      <c r="CI13" s="131">
        <f>Seniori!CI35</f>
        <v>0</v>
      </c>
      <c r="CJ13" s="131">
        <f>Seniori!CJ35</f>
        <v>0</v>
      </c>
      <c r="CK13" s="131">
        <f>Seniori!CK35</f>
        <v>0</v>
      </c>
      <c r="CL13" s="131">
        <f>Seniori!CL35</f>
        <v>0</v>
      </c>
      <c r="CM13" s="131">
        <f>Seniori!CM35</f>
        <v>6</v>
      </c>
      <c r="CN13" s="131">
        <f>Seniori!CN35</f>
        <v>0</v>
      </c>
      <c r="CO13" s="131">
        <f>Seniori!CO35</f>
        <v>0</v>
      </c>
      <c r="CP13" s="131">
        <f>Seniori!CP35</f>
        <v>0</v>
      </c>
      <c r="CQ13" s="131">
        <f>Seniori!CQ35</f>
        <v>0</v>
      </c>
      <c r="CR13" s="131">
        <f>Seniori!CR35</f>
        <v>0</v>
      </c>
      <c r="CS13" s="131">
        <f>Seniori!CS35</f>
        <v>0</v>
      </c>
      <c r="CT13" s="131">
        <f>Seniori!CT35</f>
        <v>0</v>
      </c>
      <c r="CU13" s="131">
        <f>Seniori!CU35</f>
        <v>0</v>
      </c>
      <c r="CV13" s="131">
        <f>Seniori!CV35</f>
        <v>0</v>
      </c>
      <c r="CW13" s="131">
        <f>Seniori!CW35</f>
        <v>0</v>
      </c>
      <c r="CX13" s="131">
        <f>Seniori!CX35</f>
        <v>0</v>
      </c>
      <c r="CY13" s="131">
        <f>Seniori!CY35</f>
        <v>0</v>
      </c>
      <c r="CZ13" s="131">
        <f>Seniori!CZ35</f>
        <v>0</v>
      </c>
      <c r="DA13" s="131">
        <f>Seniori!DA35</f>
        <v>10</v>
      </c>
      <c r="DB13" s="131">
        <f>Seniori!DB35</f>
        <v>0</v>
      </c>
      <c r="DC13" s="131">
        <f>Seniori!DC35</f>
        <v>0</v>
      </c>
      <c r="DD13" s="131">
        <f>Seniori!DD35</f>
        <v>0</v>
      </c>
      <c r="DE13" s="131">
        <f>Seniori!DE35</f>
        <v>0</v>
      </c>
      <c r="DF13" s="131">
        <f>Seniori!DF35</f>
        <v>0</v>
      </c>
      <c r="DG13" s="131">
        <f>Seniori!DG35</f>
        <v>0</v>
      </c>
      <c r="DH13" s="131">
        <f>Seniori!DH35</f>
        <v>0</v>
      </c>
      <c r="DI13" s="131">
        <f>Seniori!DI35</f>
        <v>3</v>
      </c>
      <c r="DJ13" s="131">
        <f>Seniori!DJ35</f>
        <v>0</v>
      </c>
      <c r="DK13" s="131">
        <f>Seniori!DK35</f>
        <v>0</v>
      </c>
      <c r="DL13" s="131">
        <f>Seniori!DL35</f>
        <v>0</v>
      </c>
      <c r="DM13" s="131">
        <f>Seniori!DM35</f>
        <v>0</v>
      </c>
      <c r="DN13" s="131">
        <f>Seniori!DN35</f>
        <v>0</v>
      </c>
      <c r="DO13" s="131">
        <f>Seniori!DO35</f>
        <v>0</v>
      </c>
      <c r="DP13" s="131">
        <f>Seniori!DP35</f>
        <v>0</v>
      </c>
      <c r="DQ13" s="131">
        <f>Seniori!DQ35</f>
        <v>0</v>
      </c>
      <c r="DR13" s="131">
        <f>Seniori!DR35</f>
        <v>0</v>
      </c>
      <c r="DS13" s="131">
        <f>Seniori!DS35</f>
        <v>0</v>
      </c>
      <c r="DT13" s="131">
        <f>Seniori!DT35</f>
        <v>0</v>
      </c>
      <c r="DU13" s="131">
        <f>Seniori!DU35</f>
        <v>0</v>
      </c>
      <c r="DV13" s="131">
        <f>Seniori!DV35</f>
        <v>0</v>
      </c>
      <c r="DW13" s="131">
        <f>Seniori!DW35</f>
        <v>0</v>
      </c>
      <c r="DX13" s="131">
        <f>Seniori!DX35</f>
        <v>0</v>
      </c>
      <c r="DY13" s="131">
        <f>Seniori!DY35</f>
        <v>0</v>
      </c>
      <c r="DZ13" s="131">
        <f>Seniori!DZ35</f>
        <v>0</v>
      </c>
      <c r="EA13" s="131">
        <f>Seniori!EA35</f>
        <v>0</v>
      </c>
      <c r="EB13" s="131">
        <f>Seniori!EB35</f>
        <v>0</v>
      </c>
      <c r="EC13" s="131">
        <f>Seniori!EC35</f>
        <v>0</v>
      </c>
      <c r="ED13" s="131">
        <f>Seniori!ED35</f>
        <v>0</v>
      </c>
      <c r="EE13" s="131">
        <f>Seniori!EE35</f>
        <v>0</v>
      </c>
      <c r="EF13" s="131">
        <f>Seniori!EF35</f>
        <v>0</v>
      </c>
      <c r="EG13" s="131">
        <f>Seniori!EG35</f>
        <v>0</v>
      </c>
      <c r="EH13" s="131">
        <f>Seniori!EH35</f>
        <v>0</v>
      </c>
      <c r="EI13" s="131">
        <f>Seniori!EI35</f>
        <v>0</v>
      </c>
      <c r="EJ13" s="131">
        <f>Seniori!EJ35</f>
        <v>0</v>
      </c>
      <c r="EK13" s="131">
        <f>Seniori!EK35</f>
        <v>0</v>
      </c>
      <c r="EL13" s="131">
        <f>Seniori!EL35</f>
        <v>0</v>
      </c>
      <c r="EM13" s="131">
        <f>Seniori!EM35</f>
        <v>8.4</v>
      </c>
      <c r="EN13" s="131">
        <f>Seniori!EN35</f>
        <v>0</v>
      </c>
      <c r="EO13" s="131">
        <f>Seniori!EO35</f>
        <v>0</v>
      </c>
      <c r="EP13" s="131">
        <f>Seniori!EP35</f>
        <v>0</v>
      </c>
      <c r="EQ13" s="131">
        <f>Seniori!EQ35</f>
        <v>0</v>
      </c>
      <c r="ER13" s="131">
        <f>Seniori!ER35</f>
        <v>0</v>
      </c>
      <c r="ES13" s="131">
        <f>Seniori!ES35</f>
        <v>0</v>
      </c>
      <c r="ET13" s="131">
        <f>Seniori!ET35</f>
        <v>0</v>
      </c>
      <c r="EU13" s="131">
        <f>Seniori!EU35</f>
        <v>0</v>
      </c>
      <c r="EV13" s="131">
        <f>Seniori!EV35</f>
        <v>0</v>
      </c>
      <c r="EW13" s="131">
        <f>Seniori!EW35</f>
        <v>12</v>
      </c>
      <c r="EX13" s="131">
        <f>Seniori!EX35</f>
        <v>0</v>
      </c>
      <c r="EY13" s="131">
        <f>Seniori!EY35</f>
        <v>0</v>
      </c>
      <c r="EZ13" s="131">
        <f>Seniori!EZ35</f>
        <v>0</v>
      </c>
      <c r="FA13" s="131">
        <f>Seniori!FA35</f>
        <v>0</v>
      </c>
      <c r="FB13" s="131">
        <f>Seniori!FB35</f>
        <v>0</v>
      </c>
      <c r="FC13" s="131">
        <f>Seniori!FC35</f>
        <v>0</v>
      </c>
      <c r="FD13" s="131">
        <f>Seniori!FD35</f>
        <v>0</v>
      </c>
      <c r="FE13" s="131">
        <f>Seniori!FE35</f>
        <v>0</v>
      </c>
      <c r="FF13" s="131">
        <f>Seniori!FF35</f>
        <v>0</v>
      </c>
      <c r="FG13" s="131">
        <f>Seniori!FG35</f>
        <v>0</v>
      </c>
      <c r="FH13" s="131">
        <f>Seniori!FH35</f>
        <v>0</v>
      </c>
      <c r="FI13" s="131">
        <f>Seniori!FI35</f>
        <v>0</v>
      </c>
      <c r="FJ13" s="131">
        <f>Seniori!FJ35</f>
        <v>0</v>
      </c>
      <c r="FK13" s="131">
        <f>Seniori!FK35</f>
        <v>0</v>
      </c>
      <c r="FL13" s="131">
        <f>Seniori!FL35</f>
        <v>0</v>
      </c>
      <c r="FM13" s="131">
        <f>Seniori!FM35</f>
        <v>0</v>
      </c>
      <c r="FN13" s="131">
        <f>Seniori!FN35</f>
        <v>0</v>
      </c>
      <c r="FO13" s="131">
        <f>Seniori!FO35</f>
        <v>0</v>
      </c>
      <c r="FP13" s="131">
        <f>Seniori!FP35</f>
        <v>0</v>
      </c>
      <c r="FQ13" s="131">
        <f>Seniori!FQ35</f>
        <v>0</v>
      </c>
      <c r="FR13" s="131">
        <f>Seniori!FR35</f>
        <v>7</v>
      </c>
      <c r="FS13" s="131">
        <f>Seniori!FS35</f>
        <v>0</v>
      </c>
      <c r="FT13" s="131"/>
      <c r="FU13" s="131">
        <f>Seniori!FU35</f>
        <v>0</v>
      </c>
      <c r="FV13" s="131">
        <f>Seniori!FV35</f>
        <v>0</v>
      </c>
      <c r="FW13" s="131">
        <f>Seniori!FW35</f>
        <v>0</v>
      </c>
      <c r="FX13" s="131">
        <f>Seniori!FX35</f>
        <v>0</v>
      </c>
      <c r="FY13" s="131">
        <f>Seniori!FY35</f>
        <v>0</v>
      </c>
      <c r="FZ13" s="131">
        <f>Seniori!FZ35</f>
        <v>0</v>
      </c>
      <c r="GA13" s="131">
        <f>Seniori!GA35</f>
        <v>0</v>
      </c>
      <c r="GB13" s="131">
        <f>Seniori!GB35</f>
        <v>2</v>
      </c>
      <c r="GC13" s="131">
        <f>Seniori!GC35</f>
        <v>0</v>
      </c>
      <c r="GD13" s="131">
        <f>Seniori!GD35</f>
        <v>0</v>
      </c>
      <c r="GE13" s="131">
        <f>Seniori!GE35</f>
        <v>0</v>
      </c>
      <c r="GF13" s="131">
        <f>Seniori!GF35</f>
        <v>0</v>
      </c>
      <c r="GG13" s="131">
        <f>Seniori!GG35</f>
        <v>0</v>
      </c>
      <c r="GH13" s="131">
        <f>Seniori!GH35</f>
        <v>0</v>
      </c>
      <c r="GI13" s="131">
        <f>Seniori!GI35</f>
        <v>0</v>
      </c>
      <c r="GJ13" s="131">
        <f>Seniori!GJ35</f>
        <v>0</v>
      </c>
      <c r="GK13" s="131">
        <f>Seniori!GK35</f>
        <v>0</v>
      </c>
      <c r="GL13" s="131">
        <f>Seniori!GL35</f>
        <v>0</v>
      </c>
      <c r="GM13" s="131">
        <f>Seniori!GM35</f>
        <v>0</v>
      </c>
      <c r="GN13" s="131"/>
      <c r="GO13" s="131"/>
      <c r="GP13" s="131"/>
      <c r="GQ13" s="131"/>
      <c r="GR13" s="131"/>
      <c r="GS13" s="131"/>
      <c r="GT13" s="131"/>
      <c r="GU13" s="131"/>
      <c r="GV13" s="131">
        <f>Seniori!GV35</f>
        <v>0</v>
      </c>
      <c r="GW13" s="131">
        <f>Seniori!GW35</f>
        <v>0</v>
      </c>
      <c r="GX13" s="131">
        <f>Seniori!GX35</f>
        <v>0</v>
      </c>
      <c r="GY13" s="131">
        <f>Seniori!GY35</f>
        <v>0</v>
      </c>
      <c r="GZ13" s="131">
        <f>Seniori!GZ35</f>
        <v>0</v>
      </c>
      <c r="HA13" s="131">
        <f>Seniori!HA35</f>
        <v>0</v>
      </c>
      <c r="HB13" s="131">
        <f>Seniori!HB35</f>
        <v>0</v>
      </c>
      <c r="HC13" s="131">
        <f>Seniori!HC35</f>
        <v>0</v>
      </c>
      <c r="HD13" s="131">
        <f>Seniori!HD35</f>
        <v>0</v>
      </c>
      <c r="HE13" s="131">
        <f>Seniori!HE35</f>
        <v>0</v>
      </c>
      <c r="HF13" s="131">
        <f>Seniori!HF35</f>
        <v>0</v>
      </c>
      <c r="HG13" s="131">
        <f>Seniori!HG35</f>
        <v>0</v>
      </c>
      <c r="HH13" s="131">
        <f>Seniori!HH35</f>
        <v>0</v>
      </c>
      <c r="HI13" s="131">
        <f>Seniori!HI35</f>
        <v>0</v>
      </c>
      <c r="HJ13" s="131">
        <f>Seniori!HJ35</f>
        <v>0</v>
      </c>
      <c r="HK13" s="131">
        <f>Seniori!HK35</f>
        <v>0</v>
      </c>
      <c r="HL13" s="131">
        <f>Seniori!HL35</f>
        <v>0</v>
      </c>
      <c r="HM13" s="131">
        <f>Seniori!HM35</f>
        <v>0</v>
      </c>
      <c r="HN13" s="131">
        <f>Seniori!HN35</f>
        <v>0</v>
      </c>
      <c r="HO13" s="131">
        <f>Seniori!HO35</f>
        <v>0</v>
      </c>
      <c r="HP13" s="131">
        <f>Seniori!HP35</f>
        <v>0</v>
      </c>
      <c r="HQ13" s="131">
        <f>Seniori!HQ35</f>
        <v>0</v>
      </c>
      <c r="HR13" s="131">
        <f>Seniori!HR35</f>
        <v>0</v>
      </c>
      <c r="HS13" s="131">
        <f>Seniori!HS35</f>
        <v>0</v>
      </c>
      <c r="HT13" s="131">
        <f>Seniori!HT35</f>
        <v>0</v>
      </c>
      <c r="HU13" s="131">
        <f>Seniori!HU35</f>
        <v>0</v>
      </c>
      <c r="HV13" s="131">
        <f>Seniori!HV35</f>
        <v>0</v>
      </c>
      <c r="HW13" s="131">
        <f>Seniori!HW35</f>
        <v>0</v>
      </c>
      <c r="HX13" s="131">
        <f>Seniori!HX35</f>
        <v>0</v>
      </c>
      <c r="HY13" s="131">
        <f>Seniori!HY35</f>
        <v>0</v>
      </c>
      <c r="HZ13" s="131">
        <f>Seniori!HZ35</f>
        <v>0</v>
      </c>
      <c r="IA13" s="131">
        <f>Seniori!IA35</f>
        <v>0</v>
      </c>
      <c r="IB13" s="131">
        <f>Seniori!IB35</f>
        <v>0</v>
      </c>
      <c r="IC13" s="131">
        <f>Seniori!IC35</f>
        <v>0</v>
      </c>
      <c r="ID13" s="131">
        <f>Seniori!ID35</f>
        <v>0</v>
      </c>
      <c r="IE13" s="131">
        <f>Seniori!IE35</f>
        <v>0</v>
      </c>
      <c r="IF13" s="131">
        <f>Seniori!IF35</f>
        <v>0</v>
      </c>
      <c r="IG13" s="131">
        <f>Seniori!IG35</f>
        <v>0</v>
      </c>
      <c r="IH13" s="131">
        <f>Seniori!IH35</f>
        <v>0</v>
      </c>
      <c r="II13" s="131">
        <f>Seniori!II35</f>
        <v>0</v>
      </c>
      <c r="IJ13" s="131">
        <f>Seniori!IJ35</f>
        <v>0</v>
      </c>
      <c r="IK13" s="131">
        <f>Seniori!IK35</f>
        <v>0</v>
      </c>
      <c r="IL13" s="131">
        <f>Seniori!IL35</f>
        <v>0</v>
      </c>
      <c r="IM13" s="131">
        <f>Seniori!IM35</f>
        <v>0</v>
      </c>
      <c r="IN13" s="131">
        <f>Seniori!IN35</f>
        <v>0</v>
      </c>
      <c r="IO13" s="131">
        <f>Seniori!IO35</f>
        <v>0</v>
      </c>
      <c r="IP13" s="131">
        <f>Seniori!IP35</f>
        <v>0</v>
      </c>
      <c r="IQ13" s="131">
        <f>Seniori!IQ35</f>
        <v>0</v>
      </c>
      <c r="IR13" s="131">
        <f>Seniori!IR35</f>
        <v>0</v>
      </c>
      <c r="IS13" s="131">
        <f>Seniori!IS35</f>
        <v>0</v>
      </c>
      <c r="IT13" s="131">
        <f>Seniori!IT35</f>
        <v>0</v>
      </c>
      <c r="IU13" s="131">
        <f>Seniori!IU35</f>
        <v>0</v>
      </c>
      <c r="IV13" s="131">
        <f>Seniori!IV35</f>
        <v>0</v>
      </c>
      <c r="IW13" s="131">
        <f>Seniori!IW35</f>
        <v>0</v>
      </c>
      <c r="IX13" s="131">
        <f>Seniori!IX35</f>
        <v>0</v>
      </c>
      <c r="IY13" s="131">
        <f>Seniori!IY35</f>
        <v>0</v>
      </c>
      <c r="IZ13" s="131">
        <f>Seniori!IZ35</f>
        <v>0</v>
      </c>
      <c r="JA13" s="131">
        <f>Seniori!JA35</f>
        <v>0</v>
      </c>
      <c r="JB13" s="131">
        <f>Seniori!JB35</f>
        <v>0</v>
      </c>
      <c r="JC13" s="131">
        <f>Seniori!JC35</f>
        <v>0</v>
      </c>
      <c r="JD13" s="131">
        <f>Seniori!JD35</f>
        <v>0</v>
      </c>
      <c r="JE13" s="131">
        <f>Seniori!JE35</f>
        <v>0</v>
      </c>
      <c r="JF13" s="131"/>
      <c r="JG13" s="131"/>
      <c r="JH13" s="131">
        <f>Seniori!JH35</f>
        <v>0</v>
      </c>
      <c r="JI13" s="131">
        <f>Seniori!JI35</f>
        <v>0</v>
      </c>
      <c r="JJ13" s="131">
        <f>Seniori!JJ35</f>
        <v>0</v>
      </c>
      <c r="JK13" s="131">
        <f>Seniori!JK35</f>
        <v>0</v>
      </c>
      <c r="JL13" s="131">
        <f>Seniori!JL35</f>
        <v>0</v>
      </c>
      <c r="JM13" s="131">
        <f>Seniori!JM35</f>
        <v>0</v>
      </c>
      <c r="JN13" s="131">
        <f>Seniori!JN35</f>
        <v>0</v>
      </c>
      <c r="JO13" s="131">
        <f>Seniori!JO35</f>
        <v>0</v>
      </c>
      <c r="JP13" s="131">
        <f>Seniori!JP35</f>
        <v>0</v>
      </c>
      <c r="JQ13" s="131">
        <f>Seniori!JQ35</f>
        <v>0</v>
      </c>
      <c r="JR13" s="131">
        <f>Seniori!JR35</f>
        <v>0</v>
      </c>
      <c r="JS13" s="131">
        <f>Seniori!JS35</f>
        <v>0</v>
      </c>
      <c r="JT13" s="131">
        <f>Seniori!JT35</f>
        <v>0</v>
      </c>
      <c r="JU13" s="131">
        <f>Seniori!JU35</f>
        <v>0</v>
      </c>
      <c r="JV13" s="131">
        <f>Seniori!JV35</f>
        <v>0</v>
      </c>
      <c r="JW13" s="131">
        <f>Seniori!JW35</f>
        <v>0</v>
      </c>
      <c r="JX13" s="131">
        <f>Seniori!JX35</f>
        <v>0</v>
      </c>
      <c r="JY13" s="131">
        <f>Seniori!JY35</f>
        <v>0</v>
      </c>
      <c r="JZ13" s="131">
        <f>Seniori!JZ35</f>
        <v>0</v>
      </c>
      <c r="KA13" s="131">
        <f>Seniori!KA35</f>
        <v>0</v>
      </c>
      <c r="KB13" s="131">
        <f>Seniori!KB35</f>
        <v>0</v>
      </c>
      <c r="KC13" s="131">
        <f>Seniori!KC35</f>
        <v>0</v>
      </c>
      <c r="KD13" s="131">
        <f>Seniori!KD35</f>
        <v>0</v>
      </c>
      <c r="KE13" s="131">
        <f>Seniori!KE35</f>
        <v>0</v>
      </c>
      <c r="KF13" s="131">
        <f>Seniori!KF35</f>
        <v>0</v>
      </c>
      <c r="KG13" s="131">
        <f>Seniori!KG35</f>
        <v>0</v>
      </c>
      <c r="KH13" s="131">
        <f>Seniori!KH35</f>
        <v>0</v>
      </c>
      <c r="KI13" s="131">
        <f>Seniori!KI35</f>
        <v>0</v>
      </c>
      <c r="KJ13" s="131">
        <f>Seniori!KJ35</f>
        <v>0</v>
      </c>
      <c r="KK13" s="131">
        <f>Seniori!KK35</f>
        <v>0</v>
      </c>
      <c r="KL13" s="131">
        <f>Seniori!KL35</f>
        <v>0</v>
      </c>
      <c r="KM13" s="131">
        <f>Seniori!KM35</f>
        <v>0</v>
      </c>
      <c r="KN13" s="131">
        <f>Seniori!KN35</f>
        <v>0</v>
      </c>
      <c r="KO13" s="131">
        <f>Seniori!KO35</f>
        <v>0</v>
      </c>
      <c r="KP13" s="131"/>
      <c r="KQ13" s="131">
        <f>Seniori!KQ35</f>
        <v>0</v>
      </c>
      <c r="KR13" s="131">
        <f>Seniori!KR35</f>
        <v>0</v>
      </c>
      <c r="KS13" s="131">
        <f>Seniori!KS35</f>
        <v>0</v>
      </c>
      <c r="KT13" s="131">
        <f>Seniori!KT35</f>
        <v>0</v>
      </c>
      <c r="KU13" s="131">
        <f>Seniori!KU35</f>
        <v>0</v>
      </c>
      <c r="KV13" s="131">
        <f>Seniori!KV35</f>
        <v>0</v>
      </c>
      <c r="KW13" s="131"/>
      <c r="KX13" s="131">
        <f>Seniori!KX35</f>
        <v>0</v>
      </c>
      <c r="KY13" s="131">
        <f>Seniori!KY35</f>
        <v>0</v>
      </c>
      <c r="KZ13" s="131">
        <f>Seniori!KZ35</f>
        <v>0</v>
      </c>
      <c r="LA13" s="131">
        <f>Seniori!LA35</f>
        <v>0</v>
      </c>
      <c r="LB13" s="131">
        <f>Seniori!LB35</f>
        <v>0</v>
      </c>
      <c r="LC13" s="131">
        <f>Seniori!LC35</f>
        <v>0</v>
      </c>
      <c r="LD13" s="131">
        <f>Seniori!LD35</f>
        <v>0</v>
      </c>
      <c r="LE13" s="131">
        <f>Seniori!LE35</f>
        <v>0</v>
      </c>
      <c r="LF13" s="131">
        <f>Seniori!LF35</f>
        <v>0</v>
      </c>
      <c r="LG13" s="131">
        <f>Seniori!LG35</f>
        <v>0</v>
      </c>
      <c r="LH13" s="131">
        <f>Seniori!LH35</f>
        <v>0</v>
      </c>
      <c r="LI13" s="131">
        <f>Seniori!LI35</f>
        <v>0</v>
      </c>
      <c r="LJ13" s="131">
        <f>Seniori!LJ35</f>
        <v>0</v>
      </c>
      <c r="LK13" s="131">
        <f>Seniori!LK35</f>
        <v>0</v>
      </c>
      <c r="LL13" s="131">
        <f>Seniori!LL35</f>
        <v>0</v>
      </c>
      <c r="LM13" s="131">
        <f>Seniori!LM35</f>
        <v>0</v>
      </c>
      <c r="LN13" s="131">
        <f>Seniori!LN35</f>
        <v>0</v>
      </c>
      <c r="LO13" s="131"/>
      <c r="LP13" s="131">
        <f>Seniori!LP35</f>
        <v>0</v>
      </c>
      <c r="LQ13" s="131"/>
      <c r="LR13" s="131"/>
      <c r="LS13" s="131"/>
      <c r="LT13" s="131"/>
      <c r="LU13" s="131"/>
      <c r="LV13" s="131"/>
      <c r="LW13" s="131"/>
      <c r="LX13" s="131"/>
      <c r="LY13" s="131"/>
      <c r="LZ13" s="131">
        <f>Seniori!LZ35</f>
        <v>0</v>
      </c>
      <c r="MA13" s="131">
        <f>Seniori!MA35</f>
        <v>0</v>
      </c>
      <c r="MB13" s="131">
        <f>Seniori!MB35</f>
        <v>0</v>
      </c>
      <c r="MC13" s="131">
        <f>Seniori!MC35</f>
        <v>0</v>
      </c>
      <c r="MD13" s="131">
        <f>Seniori!MD35</f>
        <v>0</v>
      </c>
      <c r="ME13" s="131">
        <f>Seniori!ME35</f>
        <v>0</v>
      </c>
    </row>
    <row r="14" spans="1:343" s="10" customFormat="1" ht="18" customHeight="1" x14ac:dyDescent="0.2">
      <c r="A14" s="12">
        <v>7</v>
      </c>
      <c r="B14" s="11" t="s">
        <v>266</v>
      </c>
      <c r="C14" s="1">
        <v>11682</v>
      </c>
      <c r="D14" s="1">
        <v>2018</v>
      </c>
      <c r="E14" s="4" t="s">
        <v>152</v>
      </c>
      <c r="F14" s="1">
        <v>6761</v>
      </c>
      <c r="G14" s="9" t="s">
        <v>220</v>
      </c>
      <c r="H14" s="4" t="s">
        <v>34</v>
      </c>
      <c r="I14" s="1">
        <f>SUM(K14:ME14)</f>
        <v>63</v>
      </c>
      <c r="J14" s="12">
        <f>Tabuľka311[[#This Row],[Stĺpec9]]</f>
        <v>63</v>
      </c>
      <c r="K14" s="131">
        <f>Juniori!K16</f>
        <v>0</v>
      </c>
      <c r="L14" s="131">
        <f>Juniori!L16</f>
        <v>0</v>
      </c>
      <c r="M14" s="131">
        <f>Juniori!M16</f>
        <v>7</v>
      </c>
      <c r="N14" s="131">
        <f>Juniori!N16</f>
        <v>0</v>
      </c>
      <c r="O14" s="131">
        <f>Juniori!O16</f>
        <v>0</v>
      </c>
      <c r="P14" s="131">
        <f>Juniori!P16</f>
        <v>0</v>
      </c>
      <c r="Q14" s="131">
        <f>Juniori!Q16</f>
        <v>0</v>
      </c>
      <c r="R14" s="131">
        <f>Juniori!R16</f>
        <v>0</v>
      </c>
      <c r="S14" s="131"/>
      <c r="T14" s="131">
        <f>Juniori!T16</f>
        <v>10</v>
      </c>
      <c r="U14" s="131">
        <f>Juniori!U16</f>
        <v>0</v>
      </c>
      <c r="V14" s="131">
        <f>Juniori!V16</f>
        <v>0</v>
      </c>
      <c r="W14" s="131">
        <f>Juniori!W16</f>
        <v>0</v>
      </c>
      <c r="X14" s="131">
        <f>Juniori!X16</f>
        <v>0</v>
      </c>
      <c r="Y14" s="131">
        <f>Juniori!Y16</f>
        <v>0</v>
      </c>
      <c r="Z14" s="131">
        <f>Juniori!Z16</f>
        <v>0</v>
      </c>
      <c r="AA14" s="131">
        <f>Juniori!AA16</f>
        <v>0</v>
      </c>
      <c r="AB14" s="131">
        <f>Juniori!AB16</f>
        <v>2</v>
      </c>
      <c r="AC14" s="131">
        <f>Juniori!AC16</f>
        <v>0</v>
      </c>
      <c r="AD14" s="131">
        <f>Juniori!AD16</f>
        <v>0</v>
      </c>
      <c r="AE14" s="131">
        <f>Juniori!AE16</f>
        <v>0</v>
      </c>
      <c r="AF14" s="131" t="str">
        <f>Juniori!AF16</f>
        <v>x</v>
      </c>
      <c r="AG14" s="131">
        <f>Juniori!AG16</f>
        <v>0</v>
      </c>
      <c r="AH14" s="131">
        <f>Juniori!AH16</f>
        <v>0</v>
      </c>
      <c r="AI14" s="131"/>
      <c r="AJ14" s="131">
        <f>Juniori!AJ16</f>
        <v>0</v>
      </c>
      <c r="AK14" s="131">
        <f>Juniori!AK16</f>
        <v>0</v>
      </c>
      <c r="AL14" s="131">
        <f>Juniori!AL16</f>
        <v>0</v>
      </c>
      <c r="AM14" s="131">
        <f>Juniori!AM16</f>
        <v>0</v>
      </c>
      <c r="AN14" s="131">
        <f>Juniori!AN16</f>
        <v>0</v>
      </c>
      <c r="AO14" s="131">
        <f>Juniori!AO16</f>
        <v>0</v>
      </c>
      <c r="AP14" s="131">
        <f>Juniori!AP16</f>
        <v>0</v>
      </c>
      <c r="AQ14" s="131">
        <f>Juniori!AQ16</f>
        <v>0</v>
      </c>
      <c r="AR14" s="131">
        <f>Juniori!AR16</f>
        <v>0</v>
      </c>
      <c r="AS14" s="131">
        <f>Juniori!AS16</f>
        <v>0</v>
      </c>
      <c r="AT14" s="131">
        <f>Juniori!AT16</f>
        <v>0</v>
      </c>
      <c r="AU14" s="131">
        <f>Juniori!AU16</f>
        <v>0</v>
      </c>
      <c r="AV14" s="131">
        <f>Juniori!AV16</f>
        <v>0</v>
      </c>
      <c r="AW14" s="131">
        <f>Juniori!AW16</f>
        <v>0</v>
      </c>
      <c r="AX14" s="131">
        <f>Juniori!AX16</f>
        <v>0</v>
      </c>
      <c r="AY14" s="131">
        <f>Juniori!AY16</f>
        <v>0</v>
      </c>
      <c r="AZ14" s="131">
        <f>Juniori!AZ16</f>
        <v>0</v>
      </c>
      <c r="BA14" s="131">
        <f>Juniori!BA16</f>
        <v>0</v>
      </c>
      <c r="BB14" s="131">
        <f>Juniori!BB16</f>
        <v>0</v>
      </c>
      <c r="BC14" s="131">
        <f>Juniori!BC16</f>
        <v>0</v>
      </c>
      <c r="BD14" s="131">
        <f>Juniori!BD16</f>
        <v>0</v>
      </c>
      <c r="BE14" s="131">
        <f>Juniori!BE16</f>
        <v>0</v>
      </c>
      <c r="BF14" s="131">
        <f>Juniori!BF16</f>
        <v>0</v>
      </c>
      <c r="BG14" s="131">
        <f>Juniori!BG16</f>
        <v>0</v>
      </c>
      <c r="BH14" s="131">
        <f>Juniori!BH16</f>
        <v>0</v>
      </c>
      <c r="BI14" s="131">
        <f>Juniori!BI16</f>
        <v>0</v>
      </c>
      <c r="BJ14" s="131">
        <f>Juniori!BJ16</f>
        <v>0</v>
      </c>
      <c r="BK14" s="131">
        <f>Juniori!BK16</f>
        <v>0</v>
      </c>
      <c r="BL14" s="131">
        <f>Juniori!BL16</f>
        <v>0</v>
      </c>
      <c r="BM14" s="131">
        <f>Juniori!BM16</f>
        <v>0</v>
      </c>
      <c r="BN14" s="131">
        <f>Juniori!BN16</f>
        <v>0</v>
      </c>
      <c r="BO14" s="131">
        <f>Juniori!BO16</f>
        <v>0</v>
      </c>
      <c r="BP14" s="131">
        <f>Juniori!BP16</f>
        <v>0</v>
      </c>
      <c r="BQ14" s="131">
        <f>Juniori!BQ16</f>
        <v>0</v>
      </c>
      <c r="BR14" s="131">
        <f>Juniori!BR16</f>
        <v>0</v>
      </c>
      <c r="BS14" s="131">
        <f>Juniori!BS16</f>
        <v>0</v>
      </c>
      <c r="BT14" s="131">
        <f>Juniori!BT16</f>
        <v>0</v>
      </c>
      <c r="BU14" s="131">
        <f>Juniori!BU16</f>
        <v>0</v>
      </c>
      <c r="BV14" s="131">
        <f>Juniori!BV16</f>
        <v>0</v>
      </c>
      <c r="BW14" s="131">
        <f>Juniori!BW16</f>
        <v>0</v>
      </c>
      <c r="BX14" s="131">
        <f>Juniori!BX16</f>
        <v>0</v>
      </c>
      <c r="BY14" s="131">
        <f>Juniori!BY16</f>
        <v>0</v>
      </c>
      <c r="BZ14" s="131">
        <f>Juniori!BZ16</f>
        <v>0</v>
      </c>
      <c r="CA14" s="131">
        <f>Juniori!CA16</f>
        <v>0</v>
      </c>
      <c r="CB14" s="131">
        <f>Juniori!CB16</f>
        <v>0</v>
      </c>
      <c r="CC14" s="131">
        <f>Juniori!CC16</f>
        <v>0</v>
      </c>
      <c r="CD14" s="131">
        <f>Juniori!CD16</f>
        <v>0</v>
      </c>
      <c r="CE14" s="131">
        <f>Juniori!CE16</f>
        <v>0</v>
      </c>
      <c r="CF14" s="131">
        <f>Juniori!CF16</f>
        <v>0</v>
      </c>
      <c r="CG14" s="131">
        <f>Juniori!CG16</f>
        <v>0</v>
      </c>
      <c r="CH14" s="131">
        <f>Juniori!CH16</f>
        <v>0</v>
      </c>
      <c r="CI14" s="131">
        <f>Juniori!CI16</f>
        <v>0</v>
      </c>
      <c r="CJ14" s="131">
        <f>Juniori!CJ16</f>
        <v>0</v>
      </c>
      <c r="CK14" s="131">
        <f>Juniori!CK16</f>
        <v>0</v>
      </c>
      <c r="CL14" s="131">
        <f>Juniori!CL16</f>
        <v>0</v>
      </c>
      <c r="CM14" s="131">
        <f>Juniori!CM16</f>
        <v>0</v>
      </c>
      <c r="CN14" s="131">
        <f>Juniori!CN16</f>
        <v>0</v>
      </c>
      <c r="CO14" s="131">
        <f>Juniori!CO16</f>
        <v>0</v>
      </c>
      <c r="CP14" s="131">
        <f>Juniori!CP16</f>
        <v>0</v>
      </c>
      <c r="CQ14" s="131">
        <f>Juniori!CQ16</f>
        <v>0</v>
      </c>
      <c r="CR14" s="131">
        <f>Juniori!CR16</f>
        <v>0</v>
      </c>
      <c r="CS14" s="131">
        <f>Juniori!CS16</f>
        <v>0</v>
      </c>
      <c r="CT14" s="131">
        <f>Juniori!CT16</f>
        <v>0</v>
      </c>
      <c r="CU14" s="131">
        <f>Juniori!CU16</f>
        <v>0</v>
      </c>
      <c r="CV14" s="131">
        <f>Juniori!CV16</f>
        <v>0</v>
      </c>
      <c r="CW14" s="131">
        <f>Juniori!CW16</f>
        <v>0</v>
      </c>
      <c r="CX14" s="131">
        <f>Juniori!CX16</f>
        <v>0</v>
      </c>
      <c r="CY14" s="131">
        <f>Juniori!CY16</f>
        <v>0</v>
      </c>
      <c r="CZ14" s="131">
        <f>Juniori!CZ16</f>
        <v>0</v>
      </c>
      <c r="DA14" s="131">
        <f>Juniori!DA16</f>
        <v>0</v>
      </c>
      <c r="DB14" s="131">
        <f>Juniori!DB16</f>
        <v>0</v>
      </c>
      <c r="DC14" s="131">
        <f>Juniori!DC16</f>
        <v>0</v>
      </c>
      <c r="DD14" s="131">
        <f>Juniori!DD16</f>
        <v>0</v>
      </c>
      <c r="DE14" s="131">
        <f>Juniori!DE16</f>
        <v>0</v>
      </c>
      <c r="DF14" s="131">
        <f>Juniori!DF16</f>
        <v>0</v>
      </c>
      <c r="DG14" s="131">
        <f>Juniori!DG16</f>
        <v>0</v>
      </c>
      <c r="DH14" s="131">
        <f>Juniori!DH16</f>
        <v>0</v>
      </c>
      <c r="DI14" s="131">
        <f>Juniori!DI16</f>
        <v>0</v>
      </c>
      <c r="DJ14" s="131">
        <f>Juniori!DJ16</f>
        <v>0</v>
      </c>
      <c r="DK14" s="131">
        <f>Juniori!DK16</f>
        <v>0</v>
      </c>
      <c r="DL14" s="131">
        <f>Juniori!DL16</f>
        <v>0</v>
      </c>
      <c r="DM14" s="131">
        <f>Juniori!DM16</f>
        <v>0</v>
      </c>
      <c r="DN14" s="131">
        <f>Juniori!DN16</f>
        <v>0</v>
      </c>
      <c r="DO14" s="131">
        <f>Juniori!DO16</f>
        <v>0</v>
      </c>
      <c r="DP14" s="131">
        <f>Juniori!DP16</f>
        <v>0</v>
      </c>
      <c r="DQ14" s="131">
        <f>Juniori!DQ16</f>
        <v>0</v>
      </c>
      <c r="DR14" s="131">
        <f>Juniori!DR16</f>
        <v>0</v>
      </c>
      <c r="DS14" s="131">
        <f>Juniori!DS16</f>
        <v>0</v>
      </c>
      <c r="DT14" s="131">
        <f>Juniori!DT16</f>
        <v>0</v>
      </c>
      <c r="DU14" s="131">
        <f>Juniori!DU16</f>
        <v>0</v>
      </c>
      <c r="DV14" s="131">
        <f>Juniori!DV16</f>
        <v>0</v>
      </c>
      <c r="DW14" s="131">
        <f>Juniori!DW16</f>
        <v>0</v>
      </c>
      <c r="DX14" s="131">
        <f>Juniori!DX16</f>
        <v>0</v>
      </c>
      <c r="DY14" s="131">
        <f>Juniori!DY16</f>
        <v>0</v>
      </c>
      <c r="DZ14" s="131">
        <f>Juniori!DZ16</f>
        <v>0</v>
      </c>
      <c r="EA14" s="131">
        <f>Juniori!EA16</f>
        <v>0</v>
      </c>
      <c r="EB14" s="131">
        <f>Juniori!EB16</f>
        <v>0</v>
      </c>
      <c r="EC14" s="131">
        <f>Juniori!EC16</f>
        <v>0</v>
      </c>
      <c r="ED14" s="131">
        <f>Juniori!ED16</f>
        <v>0</v>
      </c>
      <c r="EE14" s="131">
        <f>Juniori!EE16</f>
        <v>0</v>
      </c>
      <c r="EF14" s="131">
        <f>Juniori!EF16</f>
        <v>0</v>
      </c>
      <c r="EG14" s="131">
        <f>Juniori!EG16</f>
        <v>0</v>
      </c>
      <c r="EH14" s="131">
        <f>Juniori!EH16</f>
        <v>0</v>
      </c>
      <c r="EI14" s="131">
        <f>Juniori!EI16</f>
        <v>0</v>
      </c>
      <c r="EJ14" s="131">
        <f>Juniori!EJ16</f>
        <v>0</v>
      </c>
      <c r="EK14" s="131">
        <f>Juniori!EK16</f>
        <v>0</v>
      </c>
      <c r="EL14" s="131">
        <f>Juniori!EL16</f>
        <v>0</v>
      </c>
      <c r="EM14" s="131">
        <f>Juniori!EM16</f>
        <v>0</v>
      </c>
      <c r="EN14" s="131">
        <f>Juniori!EN16</f>
        <v>0</v>
      </c>
      <c r="EO14" s="131">
        <f>Juniori!EO16</f>
        <v>0</v>
      </c>
      <c r="EP14" s="131">
        <f>Juniori!EP16</f>
        <v>0</v>
      </c>
      <c r="EQ14" s="131">
        <f>Juniori!EQ16</f>
        <v>0</v>
      </c>
      <c r="ER14" s="131">
        <f>Juniori!ER16</f>
        <v>0</v>
      </c>
      <c r="ES14" s="131">
        <f>Juniori!ES16</f>
        <v>0</v>
      </c>
      <c r="ET14" s="131">
        <f>Juniori!ET16</f>
        <v>0</v>
      </c>
      <c r="EU14" s="131">
        <f>Juniori!EU16</f>
        <v>0</v>
      </c>
      <c r="EV14" s="131">
        <f>Juniori!EV16</f>
        <v>0</v>
      </c>
      <c r="EW14" s="131">
        <f>Juniori!EW16</f>
        <v>0</v>
      </c>
      <c r="EX14" s="131">
        <f>Juniori!EX16</f>
        <v>0</v>
      </c>
      <c r="EY14" s="131">
        <f>Juniori!EY16</f>
        <v>0</v>
      </c>
      <c r="EZ14" s="131">
        <f>Juniori!EZ16</f>
        <v>0</v>
      </c>
      <c r="FA14" s="131">
        <f>Juniori!FA16</f>
        <v>0</v>
      </c>
      <c r="FB14" s="131">
        <f>Juniori!FB16</f>
        <v>0</v>
      </c>
      <c r="FC14" s="131">
        <f>Juniori!FC16</f>
        <v>0</v>
      </c>
      <c r="FD14" s="131">
        <f>Juniori!FD16</f>
        <v>0</v>
      </c>
      <c r="FE14" s="131">
        <f>Juniori!FE16</f>
        <v>0</v>
      </c>
      <c r="FF14" s="131">
        <f>Juniori!FF16</f>
        <v>0</v>
      </c>
      <c r="FG14" s="131">
        <f>Juniori!FG16</f>
        <v>0</v>
      </c>
      <c r="FH14" s="131">
        <f>Juniori!FH16</f>
        <v>0</v>
      </c>
      <c r="FI14" s="131">
        <f>Juniori!FI16</f>
        <v>0</v>
      </c>
      <c r="FJ14" s="131">
        <f>Juniori!FJ16</f>
        <v>0</v>
      </c>
      <c r="FK14" s="131">
        <f>Juniori!FK16</f>
        <v>0</v>
      </c>
      <c r="FL14" s="131">
        <f>Juniori!FL16</f>
        <v>0</v>
      </c>
      <c r="FM14" s="131">
        <f>Juniori!FM16</f>
        <v>0</v>
      </c>
      <c r="FN14" s="131">
        <f>Juniori!FN16</f>
        <v>0</v>
      </c>
      <c r="FO14" s="131">
        <f>Juniori!FO16</f>
        <v>0</v>
      </c>
      <c r="FP14" s="131">
        <f>Juniori!FP16</f>
        <v>0</v>
      </c>
      <c r="FQ14" s="131">
        <f>Juniori!FQ16</f>
        <v>0</v>
      </c>
      <c r="FR14" s="131">
        <f>Juniori!FR16</f>
        <v>0</v>
      </c>
      <c r="FS14" s="131">
        <f>Juniori!FS16</f>
        <v>0</v>
      </c>
      <c r="FT14" s="131">
        <f>Juniori!FT16</f>
        <v>0</v>
      </c>
      <c r="FU14" s="131">
        <f>Juniori!FU16</f>
        <v>0</v>
      </c>
      <c r="FV14" s="131">
        <f>Juniori!FV16</f>
        <v>0</v>
      </c>
      <c r="FW14" s="131">
        <f>Juniori!FW16</f>
        <v>0</v>
      </c>
      <c r="FX14" s="131">
        <f>Juniori!FX16</f>
        <v>0</v>
      </c>
      <c r="FY14" s="131">
        <f>Juniori!FY16</f>
        <v>0</v>
      </c>
      <c r="FZ14" s="131">
        <f>Juniori!FZ16</f>
        <v>0</v>
      </c>
      <c r="GA14" s="131">
        <f>Juniori!GA16</f>
        <v>0</v>
      </c>
      <c r="GB14" s="131">
        <f>Juniori!GB16</f>
        <v>0</v>
      </c>
      <c r="GC14" s="131">
        <f>Juniori!GC16</f>
        <v>0</v>
      </c>
      <c r="GD14" s="131">
        <f>Juniori!GD16</f>
        <v>0</v>
      </c>
      <c r="GE14" s="131">
        <f>Juniori!GE16</f>
        <v>0</v>
      </c>
      <c r="GF14" s="131">
        <f>Juniori!GF16</f>
        <v>0</v>
      </c>
      <c r="GG14" s="131">
        <f>Juniori!GG16</f>
        <v>0</v>
      </c>
      <c r="GH14" s="131">
        <f>Juniori!GH16</f>
        <v>0</v>
      </c>
      <c r="GI14" s="131">
        <f>Juniori!GI16</f>
        <v>0</v>
      </c>
      <c r="GJ14" s="131">
        <f>Juniori!GJ16</f>
        <v>0</v>
      </c>
      <c r="GK14" s="131">
        <f>Juniori!GK16</f>
        <v>0</v>
      </c>
      <c r="GL14" s="131">
        <f>Juniori!GL16</f>
        <v>0</v>
      </c>
      <c r="GM14" s="131">
        <f>Juniori!GM16</f>
        <v>0</v>
      </c>
      <c r="GN14" s="131">
        <f>Juniori!GN16</f>
        <v>0</v>
      </c>
      <c r="GO14" s="131">
        <f>Juniori!GO16</f>
        <v>0</v>
      </c>
      <c r="GP14" s="131">
        <f>Juniori!GP16</f>
        <v>0</v>
      </c>
      <c r="GQ14" s="131">
        <f>Juniori!GQ16</f>
        <v>0</v>
      </c>
      <c r="GR14" s="131">
        <f>Juniori!GR16</f>
        <v>0</v>
      </c>
      <c r="GS14" s="131">
        <f>Juniori!GS16</f>
        <v>0</v>
      </c>
      <c r="GT14" s="131">
        <f>Juniori!GT16</f>
        <v>0</v>
      </c>
      <c r="GU14" s="131">
        <f>Juniori!GU16</f>
        <v>0</v>
      </c>
      <c r="GV14" s="131">
        <f>Juniori!GV16</f>
        <v>0</v>
      </c>
      <c r="GW14" s="131">
        <f>Juniori!GW16</f>
        <v>0</v>
      </c>
      <c r="GX14" s="131">
        <f>Juniori!GX16</f>
        <v>0</v>
      </c>
      <c r="GY14" s="131">
        <f>Juniori!GY16</f>
        <v>0</v>
      </c>
      <c r="GZ14" s="131">
        <f>Juniori!GZ16</f>
        <v>0</v>
      </c>
      <c r="HA14" s="131">
        <f>Juniori!HA16</f>
        <v>0</v>
      </c>
      <c r="HB14" s="131">
        <f>Juniori!HB16</f>
        <v>0</v>
      </c>
      <c r="HC14" s="131">
        <f>Juniori!HC16</f>
        <v>0</v>
      </c>
      <c r="HD14" s="131">
        <f>Juniori!HD16</f>
        <v>0</v>
      </c>
      <c r="HE14" s="131">
        <f>Juniori!HE16</f>
        <v>0</v>
      </c>
      <c r="HF14" s="131">
        <f>Juniori!HF16</f>
        <v>0</v>
      </c>
      <c r="HG14" s="131">
        <f>Juniori!HG16</f>
        <v>0</v>
      </c>
      <c r="HH14" s="131">
        <f>Juniori!HH16</f>
        <v>0</v>
      </c>
      <c r="HI14" s="131">
        <f>Juniori!HI16</f>
        <v>0</v>
      </c>
      <c r="HJ14" s="131">
        <f>Juniori!HJ16</f>
        <v>0</v>
      </c>
      <c r="HK14" s="131">
        <f>Juniori!HK16</f>
        <v>0</v>
      </c>
      <c r="HL14" s="131">
        <f>Juniori!HL16</f>
        <v>0</v>
      </c>
      <c r="HM14" s="131">
        <f>Juniori!HM16</f>
        <v>0</v>
      </c>
      <c r="HN14" s="131">
        <f>Juniori!HN16</f>
        <v>0</v>
      </c>
      <c r="HO14" s="131">
        <f>Juniori!HO16</f>
        <v>0</v>
      </c>
      <c r="HP14" s="131">
        <f>Juniori!HP16</f>
        <v>0</v>
      </c>
      <c r="HQ14" s="131">
        <f>Juniori!HQ16</f>
        <v>0</v>
      </c>
      <c r="HR14" s="131">
        <f>Juniori!HR16</f>
        <v>0</v>
      </c>
      <c r="HS14" s="131">
        <f>Juniori!HS16</f>
        <v>0</v>
      </c>
      <c r="HT14" s="131">
        <f>Juniori!HT16</f>
        <v>0</v>
      </c>
      <c r="HU14" s="131">
        <f>Juniori!HU16</f>
        <v>0</v>
      </c>
      <c r="HV14" s="131">
        <f>Juniori!HV16</f>
        <v>0</v>
      </c>
      <c r="HW14" s="131">
        <f>Juniori!HW16</f>
        <v>0</v>
      </c>
      <c r="HX14" s="131">
        <f>Juniori!HX16</f>
        <v>0</v>
      </c>
      <c r="HY14" s="131">
        <f>Juniori!HY16</f>
        <v>0</v>
      </c>
      <c r="HZ14" s="131">
        <f>Juniori!HZ16</f>
        <v>0</v>
      </c>
      <c r="IA14" s="131">
        <f>Juniori!IA16</f>
        <v>0</v>
      </c>
      <c r="IB14" s="131">
        <f>Juniori!IB16</f>
        <v>0</v>
      </c>
      <c r="IC14" s="131">
        <f>Juniori!IC16</f>
        <v>0</v>
      </c>
      <c r="ID14" s="131">
        <f>Juniori!ID16</f>
        <v>0</v>
      </c>
      <c r="IE14" s="131">
        <f>Juniori!IE16</f>
        <v>0</v>
      </c>
      <c r="IF14" s="131">
        <f>Juniori!IF16</f>
        <v>0</v>
      </c>
      <c r="IG14" s="131">
        <f>Juniori!IG16</f>
        <v>0</v>
      </c>
      <c r="IH14" s="131">
        <f>Juniori!IH16</f>
        <v>0</v>
      </c>
      <c r="II14" s="131">
        <f>Juniori!II16</f>
        <v>0</v>
      </c>
      <c r="IJ14" s="131">
        <f>Juniori!IJ16</f>
        <v>0</v>
      </c>
      <c r="IK14" s="131">
        <f>Juniori!IK16</f>
        <v>0</v>
      </c>
      <c r="IL14" s="131">
        <f>Juniori!IL16</f>
        <v>0</v>
      </c>
      <c r="IM14" s="131">
        <f>Juniori!IM16</f>
        <v>0</v>
      </c>
      <c r="IN14" s="131">
        <f>Juniori!IN16</f>
        <v>0</v>
      </c>
      <c r="IO14" s="131">
        <f>Juniori!IO16</f>
        <v>0</v>
      </c>
      <c r="IP14" s="131">
        <f>Juniori!IP16</f>
        <v>0</v>
      </c>
      <c r="IQ14" s="131">
        <f>Juniori!IQ16</f>
        <v>0</v>
      </c>
      <c r="IR14" s="131">
        <f>Juniori!IR16</f>
        <v>0</v>
      </c>
      <c r="IS14" s="131">
        <f>Juniori!IS16</f>
        <v>0</v>
      </c>
      <c r="IT14" s="131">
        <f>Juniori!IT16</f>
        <v>0</v>
      </c>
      <c r="IU14" s="131">
        <f>Juniori!IU16</f>
        <v>0</v>
      </c>
      <c r="IV14" s="131">
        <f>Juniori!IV16</f>
        <v>0</v>
      </c>
      <c r="IW14" s="131">
        <f>Juniori!IW16</f>
        <v>0</v>
      </c>
      <c r="IX14" s="131">
        <f>Juniori!IX16</f>
        <v>0</v>
      </c>
      <c r="IY14" s="131">
        <f>Juniori!IY16</f>
        <v>0</v>
      </c>
      <c r="IZ14" s="131">
        <f>Juniori!IZ16</f>
        <v>0</v>
      </c>
      <c r="JA14" s="131">
        <f>Juniori!JA16</f>
        <v>0</v>
      </c>
      <c r="JB14" s="131">
        <f>Juniori!JB16</f>
        <v>0</v>
      </c>
      <c r="JC14" s="131">
        <f>Juniori!JC16</f>
        <v>0</v>
      </c>
      <c r="JD14" s="131">
        <f>Juniori!JD16</f>
        <v>0</v>
      </c>
      <c r="JE14" s="131">
        <f>Juniori!JE16</f>
        <v>0</v>
      </c>
      <c r="JF14" s="131">
        <f>Juniori!JF16</f>
        <v>0</v>
      </c>
      <c r="JG14" s="131">
        <f>Juniori!JG16</f>
        <v>0</v>
      </c>
      <c r="JH14" s="131">
        <f>Juniori!JH16</f>
        <v>0</v>
      </c>
      <c r="JI14" s="131">
        <f>Juniori!JI16</f>
        <v>0</v>
      </c>
      <c r="JJ14" s="131">
        <f>Juniori!JJ16</f>
        <v>0</v>
      </c>
      <c r="JK14" s="131">
        <f>Juniori!JK16</f>
        <v>0</v>
      </c>
      <c r="JL14" s="131">
        <f>Juniori!JL16</f>
        <v>0</v>
      </c>
      <c r="JM14" s="131">
        <f>Juniori!JM16</f>
        <v>0</v>
      </c>
      <c r="JN14" s="131">
        <f>Juniori!JN16</f>
        <v>0</v>
      </c>
      <c r="JO14" s="131">
        <f>Juniori!JO16</f>
        <v>8</v>
      </c>
      <c r="JP14" s="131">
        <f>Juniori!JP16</f>
        <v>0</v>
      </c>
      <c r="JQ14" s="131">
        <f>Juniori!JQ16</f>
        <v>0</v>
      </c>
      <c r="JR14" s="131">
        <f>Juniori!JR16</f>
        <v>0</v>
      </c>
      <c r="JS14" s="131">
        <f>Juniori!JS16</f>
        <v>0</v>
      </c>
      <c r="JT14" s="131">
        <f>Juniori!JT16</f>
        <v>0</v>
      </c>
      <c r="JU14" s="131">
        <f>Juniori!JU16</f>
        <v>0</v>
      </c>
      <c r="JV14" s="131">
        <f>Juniori!JV16</f>
        <v>0</v>
      </c>
      <c r="JW14" s="131">
        <f>Juniori!JW16</f>
        <v>0</v>
      </c>
      <c r="JX14" s="131">
        <f>Juniori!JX16</f>
        <v>0</v>
      </c>
      <c r="JY14" s="131">
        <f>Juniori!JY16</f>
        <v>0</v>
      </c>
      <c r="JZ14" s="131">
        <f>Juniori!JZ16</f>
        <v>0</v>
      </c>
      <c r="KA14" s="131">
        <f>Juniori!KA16</f>
        <v>0</v>
      </c>
      <c r="KB14" s="131">
        <f>Juniori!KB16</f>
        <v>5</v>
      </c>
      <c r="KC14" s="131">
        <f>Juniori!KC16</f>
        <v>0</v>
      </c>
      <c r="KD14" s="131">
        <f>Juniori!KD16</f>
        <v>0</v>
      </c>
      <c r="KE14" s="131">
        <f>Juniori!KE16</f>
        <v>0</v>
      </c>
      <c r="KF14" s="131">
        <f>Juniori!KF16</f>
        <v>0</v>
      </c>
      <c r="KG14" s="131">
        <f>Juniori!KG16</f>
        <v>0</v>
      </c>
      <c r="KH14" s="131">
        <f>Juniori!KH16</f>
        <v>0</v>
      </c>
      <c r="KI14" s="131">
        <f>Juniori!KI16</f>
        <v>0</v>
      </c>
      <c r="KJ14" s="131">
        <f>Juniori!KJ16</f>
        <v>0</v>
      </c>
      <c r="KK14" s="131">
        <f>Juniori!KK16</f>
        <v>0</v>
      </c>
      <c r="KL14" s="131">
        <f>Juniori!KL16</f>
        <v>0</v>
      </c>
      <c r="KM14" s="131">
        <f>Juniori!KM16</f>
        <v>0</v>
      </c>
      <c r="KN14" s="131">
        <f>Juniori!KN16</f>
        <v>0</v>
      </c>
      <c r="KO14" s="131">
        <f>Juniori!KO16</f>
        <v>5</v>
      </c>
      <c r="KP14" s="131"/>
      <c r="KQ14" s="131">
        <f>Juniori!KQ16</f>
        <v>0</v>
      </c>
      <c r="KR14" s="131">
        <f>Juniori!KR16</f>
        <v>0</v>
      </c>
      <c r="KS14" s="131">
        <f>Juniori!KS16</f>
        <v>0</v>
      </c>
      <c r="KT14" s="131">
        <f>Juniori!KT16</f>
        <v>0</v>
      </c>
      <c r="KU14" s="131">
        <f>Juniori!KU16</f>
        <v>0</v>
      </c>
      <c r="KV14" s="131">
        <f>Juniori!KV16</f>
        <v>5</v>
      </c>
      <c r="KW14" s="131"/>
      <c r="KX14" s="131">
        <f>Juniori!KX16</f>
        <v>0</v>
      </c>
      <c r="KY14" s="131">
        <f>Juniori!KY16</f>
        <v>0</v>
      </c>
      <c r="KZ14" s="131">
        <f>Juniori!KZ16</f>
        <v>0</v>
      </c>
      <c r="LA14" s="131">
        <f>Juniori!LA16</f>
        <v>0</v>
      </c>
      <c r="LB14" s="131">
        <f>Juniori!LB16</f>
        <v>0</v>
      </c>
      <c r="LC14" s="131">
        <f>Juniori!LC16</f>
        <v>0</v>
      </c>
      <c r="LD14" s="131">
        <f>Juniori!LD16</f>
        <v>0</v>
      </c>
      <c r="LE14" s="131">
        <f>Juniori!LE16</f>
        <v>0</v>
      </c>
      <c r="LF14" s="131">
        <f>Juniori!LF16</f>
        <v>0</v>
      </c>
      <c r="LG14" s="131">
        <f>Juniori!LG16</f>
        <v>0</v>
      </c>
      <c r="LH14" s="131">
        <f>Juniori!LH16</f>
        <v>0</v>
      </c>
      <c r="LI14" s="131">
        <f>Juniori!LI16</f>
        <v>0</v>
      </c>
      <c r="LJ14" s="131">
        <f>Juniori!LJ16</f>
        <v>0</v>
      </c>
      <c r="LK14" s="131">
        <f>Juniori!LK16</f>
        <v>0</v>
      </c>
      <c r="LL14" s="131">
        <f>Juniori!LL16</f>
        <v>0</v>
      </c>
      <c r="LM14" s="131">
        <f>Juniori!LM16</f>
        <v>0</v>
      </c>
      <c r="LN14" s="131">
        <f>Juniori!LN16</f>
        <v>0</v>
      </c>
      <c r="LO14" s="131"/>
      <c r="LP14" s="131">
        <f>Juniori!LP16</f>
        <v>10</v>
      </c>
      <c r="LQ14" s="131"/>
      <c r="LR14" s="131"/>
      <c r="LS14" s="131"/>
      <c r="LT14" s="131"/>
      <c r="LU14" s="131"/>
      <c r="LV14" s="131"/>
      <c r="LW14" s="131"/>
      <c r="LX14" s="131"/>
      <c r="LY14" s="131"/>
      <c r="LZ14" s="131">
        <f>Juniori!LZ16</f>
        <v>11</v>
      </c>
      <c r="MA14" s="131">
        <f>Juniori!MA16</f>
        <v>0</v>
      </c>
      <c r="MB14" s="131">
        <f>Juniori!MB16</f>
        <v>0</v>
      </c>
      <c r="MC14" s="131">
        <f>Juniori!MC16</f>
        <v>0</v>
      </c>
      <c r="MD14" s="131">
        <f>Juniori!MD16</f>
        <v>0</v>
      </c>
      <c r="ME14" s="131">
        <f>Juniori!ME16</f>
        <v>0</v>
      </c>
    </row>
    <row r="15" spans="1:343" s="10" customFormat="1" ht="18" customHeight="1" x14ac:dyDescent="0.2">
      <c r="A15" s="12">
        <v>8</v>
      </c>
      <c r="B15" s="11" t="s">
        <v>299</v>
      </c>
      <c r="C15" s="1"/>
      <c r="D15" s="1">
        <v>2017</v>
      </c>
      <c r="E15" s="4" t="s">
        <v>71</v>
      </c>
      <c r="F15" s="1"/>
      <c r="G15" s="9" t="s">
        <v>222</v>
      </c>
      <c r="H15" s="4" t="s">
        <v>171</v>
      </c>
      <c r="I15" s="1">
        <f>SUM(K15:ME15)</f>
        <v>56.600000000000009</v>
      </c>
      <c r="J15" s="12">
        <f>Tabuľka311[[#This Row],[Stĺpec9]]</f>
        <v>56.600000000000009</v>
      </c>
      <c r="K15" s="131">
        <f>Seniori!K29</f>
        <v>0</v>
      </c>
      <c r="L15" s="131">
        <f>Seniori!L29</f>
        <v>0</v>
      </c>
      <c r="M15" s="131">
        <f>Seniori!M29</f>
        <v>0</v>
      </c>
      <c r="N15" s="131">
        <f>Seniori!N29</f>
        <v>0</v>
      </c>
      <c r="O15" s="131">
        <f>Seniori!O29</f>
        <v>0</v>
      </c>
      <c r="P15" s="131">
        <f>Seniori!P29</f>
        <v>0</v>
      </c>
      <c r="Q15" s="131">
        <f>Seniori!Q29</f>
        <v>0</v>
      </c>
      <c r="R15" s="131">
        <f>Seniori!R29</f>
        <v>0</v>
      </c>
      <c r="S15" s="131">
        <f>Seniori!S29</f>
        <v>0</v>
      </c>
      <c r="T15" s="131">
        <f>Seniori!T29</f>
        <v>0</v>
      </c>
      <c r="U15" s="131">
        <f>Seniori!U29</f>
        <v>0</v>
      </c>
      <c r="V15" s="131">
        <f>Seniori!V29</f>
        <v>0</v>
      </c>
      <c r="W15" s="131">
        <f>Seniori!W29</f>
        <v>0</v>
      </c>
      <c r="X15" s="131">
        <f>Seniori!X29</f>
        <v>0</v>
      </c>
      <c r="Y15" s="131">
        <f>Seniori!Y29</f>
        <v>0</v>
      </c>
      <c r="Z15" s="131">
        <f>Seniori!Z29</f>
        <v>0</v>
      </c>
      <c r="AA15" s="131">
        <f>Seniori!AA29</f>
        <v>0</v>
      </c>
      <c r="AB15" s="131">
        <f>Seniori!AB29</f>
        <v>0</v>
      </c>
      <c r="AC15" s="131">
        <f>Seniori!AC29</f>
        <v>0</v>
      </c>
      <c r="AD15" s="131">
        <f>Seniori!AD29</f>
        <v>0</v>
      </c>
      <c r="AE15" s="131">
        <f>Seniori!AE29</f>
        <v>0</v>
      </c>
      <c r="AF15" s="131">
        <f>Seniori!AF29</f>
        <v>0</v>
      </c>
      <c r="AG15" s="131">
        <f>Seniori!AG29</f>
        <v>0</v>
      </c>
      <c r="AH15" s="131">
        <f>Seniori!AH29</f>
        <v>0</v>
      </c>
      <c r="AI15" s="131">
        <f>Seniori!AI29</f>
        <v>0</v>
      </c>
      <c r="AJ15" s="131">
        <f>Seniori!AJ29</f>
        <v>11</v>
      </c>
      <c r="AK15" s="131">
        <f>Seniori!AK29</f>
        <v>0</v>
      </c>
      <c r="AL15" s="131">
        <f>Seniori!AL29</f>
        <v>0</v>
      </c>
      <c r="AM15" s="131">
        <f>Seniori!AM29</f>
        <v>0</v>
      </c>
      <c r="AN15" s="131">
        <f>Seniori!AN29</f>
        <v>0</v>
      </c>
      <c r="AO15" s="131">
        <f>Seniori!AO29</f>
        <v>0</v>
      </c>
      <c r="AP15" s="131">
        <f>Seniori!AP29</f>
        <v>0</v>
      </c>
      <c r="AQ15" s="131">
        <f>Seniori!AQ29</f>
        <v>0</v>
      </c>
      <c r="AR15" s="131">
        <f>Seniori!AR29</f>
        <v>0</v>
      </c>
      <c r="AS15" s="131">
        <f>Seniori!AS29</f>
        <v>0</v>
      </c>
      <c r="AT15" s="131">
        <f>Seniori!AT29</f>
        <v>0</v>
      </c>
      <c r="AU15" s="131">
        <f>Seniori!AU29</f>
        <v>0</v>
      </c>
      <c r="AV15" s="131">
        <f>Seniori!AV29</f>
        <v>0</v>
      </c>
      <c r="AW15" s="131">
        <f>Seniori!AW29</f>
        <v>0</v>
      </c>
      <c r="AX15" s="131">
        <f>Seniori!AX29</f>
        <v>0</v>
      </c>
      <c r="AY15" s="131">
        <f>Seniori!AY29</f>
        <v>0</v>
      </c>
      <c r="AZ15" s="131">
        <f>Seniori!AZ29</f>
        <v>0</v>
      </c>
      <c r="BA15" s="131">
        <f>Seniori!BA29</f>
        <v>0</v>
      </c>
      <c r="BB15" s="131">
        <f>Seniori!BB29</f>
        <v>0</v>
      </c>
      <c r="BC15" s="131">
        <f>Seniori!BC29</f>
        <v>0</v>
      </c>
      <c r="BD15" s="131">
        <f>Seniori!BD29</f>
        <v>0</v>
      </c>
      <c r="BE15" s="131">
        <f>Seniori!BE29</f>
        <v>0</v>
      </c>
      <c r="BF15" s="131">
        <f>Seniori!BF29</f>
        <v>0</v>
      </c>
      <c r="BG15" s="131">
        <f>Seniori!BG29</f>
        <v>0</v>
      </c>
      <c r="BH15" s="131">
        <f>Seniori!BH29</f>
        <v>0</v>
      </c>
      <c r="BI15" s="131">
        <f>Seniori!BI29</f>
        <v>0</v>
      </c>
      <c r="BJ15" s="131">
        <f>Seniori!BJ29</f>
        <v>0</v>
      </c>
      <c r="BK15" s="131">
        <f>Seniori!BK29</f>
        <v>0</v>
      </c>
      <c r="BL15" s="131">
        <f>Seniori!BL29</f>
        <v>0</v>
      </c>
      <c r="BM15" s="131">
        <f>Seniori!BM29</f>
        <v>0</v>
      </c>
      <c r="BN15" s="131">
        <f>Seniori!BN29</f>
        <v>0</v>
      </c>
      <c r="BO15" s="131">
        <f>Seniori!BO29</f>
        <v>0</v>
      </c>
      <c r="BP15" s="131">
        <f>Seniori!BP29</f>
        <v>0</v>
      </c>
      <c r="BQ15" s="131">
        <f>Seniori!BQ29</f>
        <v>0</v>
      </c>
      <c r="BR15" s="131">
        <f>Seniori!BR29</f>
        <v>0</v>
      </c>
      <c r="BS15" s="131">
        <f>Seniori!BS29</f>
        <v>0</v>
      </c>
      <c r="BT15" s="131">
        <f>Seniori!BT29</f>
        <v>0</v>
      </c>
      <c r="BU15" s="131">
        <f>Seniori!BU29</f>
        <v>0</v>
      </c>
      <c r="BV15" s="131">
        <f>Seniori!BV29</f>
        <v>0</v>
      </c>
      <c r="BW15" s="131">
        <f>Seniori!BW29</f>
        <v>0</v>
      </c>
      <c r="BX15" s="131">
        <f>Seniori!BX29</f>
        <v>0</v>
      </c>
      <c r="BY15" s="131">
        <f>Seniori!BY29</f>
        <v>0</v>
      </c>
      <c r="BZ15" s="131">
        <f>Seniori!BZ29</f>
        <v>0</v>
      </c>
      <c r="CA15" s="131">
        <f>Seniori!CA29</f>
        <v>0</v>
      </c>
      <c r="CB15" s="131">
        <f>Seniori!CB29</f>
        <v>0</v>
      </c>
      <c r="CC15" s="131">
        <f>Seniori!CC29</f>
        <v>0</v>
      </c>
      <c r="CD15" s="131">
        <f>Seniori!CD29</f>
        <v>0</v>
      </c>
      <c r="CE15" s="131">
        <f>Seniori!CE29</f>
        <v>0</v>
      </c>
      <c r="CF15" s="131">
        <f>Seniori!CF29</f>
        <v>0</v>
      </c>
      <c r="CG15" s="131">
        <f>Seniori!CG29</f>
        <v>0</v>
      </c>
      <c r="CH15" s="131">
        <f>Seniori!CH29</f>
        <v>0</v>
      </c>
      <c r="CI15" s="131">
        <f>Seniori!CI29</f>
        <v>0</v>
      </c>
      <c r="CJ15" s="131">
        <f>Seniori!CJ29</f>
        <v>0</v>
      </c>
      <c r="CK15" s="131">
        <f>Seniori!CK29</f>
        <v>0</v>
      </c>
      <c r="CL15" s="131">
        <f>Seniori!CL29</f>
        <v>0</v>
      </c>
      <c r="CM15" s="131">
        <f>Seniori!CM29</f>
        <v>0</v>
      </c>
      <c r="CN15" s="131">
        <f>Seniori!CN29</f>
        <v>0</v>
      </c>
      <c r="CO15" s="131">
        <f>Seniori!CO29</f>
        <v>0</v>
      </c>
      <c r="CP15" s="131">
        <f>Seniori!CP29</f>
        <v>0</v>
      </c>
      <c r="CQ15" s="131">
        <f>Seniori!CQ29</f>
        <v>0</v>
      </c>
      <c r="CR15" s="131">
        <f>Seniori!CR29</f>
        <v>0</v>
      </c>
      <c r="CS15" s="131">
        <f>Seniori!CS29</f>
        <v>0</v>
      </c>
      <c r="CT15" s="131">
        <f>Seniori!CT29</f>
        <v>0</v>
      </c>
      <c r="CU15" s="131">
        <f>Seniori!CU29</f>
        <v>0</v>
      </c>
      <c r="CV15" s="131">
        <f>Seniori!CV29</f>
        <v>0</v>
      </c>
      <c r="CW15" s="131">
        <f>Seniori!CW29</f>
        <v>0</v>
      </c>
      <c r="CX15" s="131">
        <f>Seniori!CX29</f>
        <v>0</v>
      </c>
      <c r="CY15" s="131">
        <f>Seniori!CY29</f>
        <v>0</v>
      </c>
      <c r="CZ15" s="131">
        <f>Seniori!CZ29</f>
        <v>0</v>
      </c>
      <c r="DA15" s="131">
        <f>Seniori!DA29</f>
        <v>0</v>
      </c>
      <c r="DB15" s="131">
        <f>Seniori!DB29</f>
        <v>0</v>
      </c>
      <c r="DC15" s="131">
        <f>Seniori!DC29</f>
        <v>0</v>
      </c>
      <c r="DD15" s="131">
        <f>Seniori!DD29</f>
        <v>0</v>
      </c>
      <c r="DE15" s="131">
        <f>Seniori!DE29</f>
        <v>0</v>
      </c>
      <c r="DF15" s="131">
        <f>Seniori!DF29</f>
        <v>0</v>
      </c>
      <c r="DG15" s="131">
        <f>Seniori!DG29</f>
        <v>0</v>
      </c>
      <c r="DH15" s="131">
        <f>Seniori!DH29</f>
        <v>0</v>
      </c>
      <c r="DI15" s="131">
        <f>Seniori!DI29</f>
        <v>0</v>
      </c>
      <c r="DJ15" s="131">
        <f>Seniori!DJ29</f>
        <v>0</v>
      </c>
      <c r="DK15" s="131">
        <f>Seniori!DK29</f>
        <v>0</v>
      </c>
      <c r="DL15" s="131">
        <f>Seniori!DL29</f>
        <v>0</v>
      </c>
      <c r="DM15" s="131">
        <f>Seniori!DM29</f>
        <v>0</v>
      </c>
      <c r="DN15" s="131">
        <f>Seniori!DN29</f>
        <v>0</v>
      </c>
      <c r="DO15" s="131">
        <f>Seniori!DO29</f>
        <v>0</v>
      </c>
      <c r="DP15" s="131">
        <f>Seniori!DP29</f>
        <v>0</v>
      </c>
      <c r="DQ15" s="131">
        <f>Seniori!DQ29</f>
        <v>0</v>
      </c>
      <c r="DR15" s="131">
        <f>Seniori!DR29</f>
        <v>0</v>
      </c>
      <c r="DS15" s="131">
        <f>Seniori!DS29</f>
        <v>0</v>
      </c>
      <c r="DT15" s="131">
        <f>Seniori!DT29</f>
        <v>0</v>
      </c>
      <c r="DU15" s="131">
        <f>Seniori!DU29</f>
        <v>0</v>
      </c>
      <c r="DV15" s="131">
        <f>Seniori!DV29</f>
        <v>0</v>
      </c>
      <c r="DW15" s="131">
        <f>Seniori!DW29</f>
        <v>0</v>
      </c>
      <c r="DX15" s="131">
        <f>Seniori!DX29</f>
        <v>0</v>
      </c>
      <c r="DY15" s="131">
        <f>Seniori!DY29</f>
        <v>0</v>
      </c>
      <c r="DZ15" s="131">
        <f>Seniori!DZ29</f>
        <v>0</v>
      </c>
      <c r="EA15" s="131">
        <f>Seniori!EA29</f>
        <v>0</v>
      </c>
      <c r="EB15" s="131">
        <f>Seniori!EB29</f>
        <v>0</v>
      </c>
      <c r="EC15" s="131">
        <f>Seniori!EC29</f>
        <v>0</v>
      </c>
      <c r="ED15" s="131">
        <f>Seniori!ED29</f>
        <v>0</v>
      </c>
      <c r="EE15" s="131">
        <f>Seniori!EE29</f>
        <v>0</v>
      </c>
      <c r="EF15" s="131">
        <f>Seniori!EF29</f>
        <v>0</v>
      </c>
      <c r="EG15" s="131">
        <f>Seniori!EG29</f>
        <v>0</v>
      </c>
      <c r="EH15" s="131">
        <f>Seniori!EH29</f>
        <v>0</v>
      </c>
      <c r="EI15" s="131">
        <f>Seniori!EI29</f>
        <v>0</v>
      </c>
      <c r="EJ15" s="131">
        <f>Seniori!EJ29</f>
        <v>0</v>
      </c>
      <c r="EK15" s="131">
        <f>Seniori!EK29</f>
        <v>0</v>
      </c>
      <c r="EL15" s="131">
        <f>Seniori!EL29</f>
        <v>0</v>
      </c>
      <c r="EM15" s="131">
        <f>Seniori!EM29</f>
        <v>0</v>
      </c>
      <c r="EN15" s="131">
        <f>Seniori!EN29</f>
        <v>15.6</v>
      </c>
      <c r="EO15" s="131">
        <f>Seniori!EO29</f>
        <v>0</v>
      </c>
      <c r="EP15" s="131">
        <f>Seniori!EP29</f>
        <v>0</v>
      </c>
      <c r="EQ15" s="131">
        <f>Seniori!EQ29</f>
        <v>0</v>
      </c>
      <c r="ER15" s="131">
        <f>Seniori!ER29</f>
        <v>0</v>
      </c>
      <c r="ES15" s="131">
        <f>Seniori!ES29</f>
        <v>0</v>
      </c>
      <c r="ET15" s="131">
        <f>Seniori!ET29</f>
        <v>0</v>
      </c>
      <c r="EU15" s="131">
        <f>Seniori!EU29</f>
        <v>0</v>
      </c>
      <c r="EV15" s="131">
        <f>Seniori!EV29</f>
        <v>0</v>
      </c>
      <c r="EW15" s="131">
        <f>Seniori!EW29</f>
        <v>0</v>
      </c>
      <c r="EX15" s="131">
        <f>Seniori!EX29</f>
        <v>15.6</v>
      </c>
      <c r="EY15" s="131">
        <f>Seniori!EY29</f>
        <v>0</v>
      </c>
      <c r="EZ15" s="131">
        <f>Seniori!EZ29</f>
        <v>0</v>
      </c>
      <c r="FA15" s="131">
        <f>Seniori!FA29</f>
        <v>0</v>
      </c>
      <c r="FB15" s="131">
        <f>Seniori!FB29</f>
        <v>0</v>
      </c>
      <c r="FC15" s="131">
        <f>Seniori!FC29</f>
        <v>0</v>
      </c>
      <c r="FD15" s="131">
        <f>Seniori!FD29</f>
        <v>0</v>
      </c>
      <c r="FE15" s="131">
        <f>Seniori!FE29</f>
        <v>0</v>
      </c>
      <c r="FF15" s="131">
        <f>Seniori!FF29</f>
        <v>0</v>
      </c>
      <c r="FG15" s="131">
        <f>Seniori!FG29</f>
        <v>0</v>
      </c>
      <c r="FH15" s="131">
        <f>Seniori!FH29</f>
        <v>0</v>
      </c>
      <c r="FI15" s="131">
        <f>Seniori!FI29</f>
        <v>0</v>
      </c>
      <c r="FJ15" s="131">
        <f>Seniori!FJ29</f>
        <v>0</v>
      </c>
      <c r="FK15" s="131">
        <f>Seniori!FK29</f>
        <v>0</v>
      </c>
      <c r="FL15" s="131">
        <f>Seniori!FL29</f>
        <v>0</v>
      </c>
      <c r="FM15" s="131">
        <f>Seniori!FM29</f>
        <v>0</v>
      </c>
      <c r="FN15" s="131">
        <f>Seniori!FN29</f>
        <v>0</v>
      </c>
      <c r="FO15" s="131">
        <f>Seniori!FO29</f>
        <v>0</v>
      </c>
      <c r="FP15" s="131">
        <f>Seniori!FP29</f>
        <v>0</v>
      </c>
      <c r="FQ15" s="131">
        <f>Seniori!FQ29</f>
        <v>0</v>
      </c>
      <c r="FR15" s="131">
        <f>Seniori!FR29</f>
        <v>0</v>
      </c>
      <c r="FS15" s="131">
        <f>Seniori!FS29</f>
        <v>0</v>
      </c>
      <c r="FT15" s="131"/>
      <c r="FU15" s="131">
        <f>Seniori!FU29</f>
        <v>0</v>
      </c>
      <c r="FV15" s="131">
        <f>Seniori!FV29</f>
        <v>0</v>
      </c>
      <c r="FW15" s="131">
        <f>Seniori!FW29</f>
        <v>0</v>
      </c>
      <c r="FX15" s="131">
        <f>Seniori!FX29</f>
        <v>0</v>
      </c>
      <c r="FY15" s="131">
        <f>Seniori!FY29</f>
        <v>0</v>
      </c>
      <c r="FZ15" s="131">
        <f>Seniori!FZ29</f>
        <v>0</v>
      </c>
      <c r="GA15" s="131">
        <f>Seniori!GA29</f>
        <v>0</v>
      </c>
      <c r="GB15" s="131">
        <f>Seniori!GB29</f>
        <v>0</v>
      </c>
      <c r="GC15" s="131">
        <f>Seniori!GC29</f>
        <v>0</v>
      </c>
      <c r="GD15" s="131">
        <f>Seniori!GD29</f>
        <v>0</v>
      </c>
      <c r="GE15" s="131">
        <f>Seniori!GE29</f>
        <v>0</v>
      </c>
      <c r="GF15" s="131">
        <f>Seniori!GF29</f>
        <v>0</v>
      </c>
      <c r="GG15" s="131">
        <f>Seniori!GG29</f>
        <v>0</v>
      </c>
      <c r="GH15" s="131">
        <f>Seniori!GH29</f>
        <v>0</v>
      </c>
      <c r="GI15" s="131">
        <f>Seniori!GI29</f>
        <v>0</v>
      </c>
      <c r="GJ15" s="131">
        <f>Seniori!GJ29</f>
        <v>0</v>
      </c>
      <c r="GK15" s="131">
        <f>Seniori!GK29</f>
        <v>0</v>
      </c>
      <c r="GL15" s="131">
        <f>Seniori!GL29</f>
        <v>0</v>
      </c>
      <c r="GM15" s="131">
        <f>Seniori!GM29</f>
        <v>0</v>
      </c>
      <c r="GN15" s="131">
        <f>Seniori!GN29</f>
        <v>0</v>
      </c>
      <c r="GO15" s="131">
        <f>Seniori!GO29</f>
        <v>0</v>
      </c>
      <c r="GP15" s="131">
        <f>Seniori!GP29</f>
        <v>0</v>
      </c>
      <c r="GQ15" s="131">
        <f>Seniori!GQ29</f>
        <v>0</v>
      </c>
      <c r="GR15" s="131">
        <f>Seniori!GR29</f>
        <v>0</v>
      </c>
      <c r="GS15" s="131">
        <f>Seniori!GS29</f>
        <v>0</v>
      </c>
      <c r="GT15" s="131">
        <f>Seniori!GT29</f>
        <v>0</v>
      </c>
      <c r="GU15" s="131">
        <f>Seniori!GU29</f>
        <v>0</v>
      </c>
      <c r="GV15" s="131">
        <f>Seniori!GV29</f>
        <v>0</v>
      </c>
      <c r="GW15" s="131">
        <f>Seniori!GW29</f>
        <v>0</v>
      </c>
      <c r="GX15" s="131">
        <f>Seniori!GX29</f>
        <v>0</v>
      </c>
      <c r="GY15" s="131">
        <f>Seniori!GY29</f>
        <v>0</v>
      </c>
      <c r="GZ15" s="131">
        <f>Seniori!GZ29</f>
        <v>0</v>
      </c>
      <c r="HA15" s="131">
        <f>Seniori!HA29</f>
        <v>0</v>
      </c>
      <c r="HB15" s="131">
        <f>Seniori!HB29</f>
        <v>0</v>
      </c>
      <c r="HC15" s="131">
        <f>Seniori!HC29</f>
        <v>0</v>
      </c>
      <c r="HD15" s="131">
        <f>Seniori!HD29</f>
        <v>0</v>
      </c>
      <c r="HE15" s="131">
        <f>Seniori!HE29</f>
        <v>0</v>
      </c>
      <c r="HF15" s="131">
        <f>Seniori!HF29</f>
        <v>0</v>
      </c>
      <c r="HG15" s="131">
        <f>Seniori!HG29</f>
        <v>0</v>
      </c>
      <c r="HH15" s="131">
        <f>Seniori!HH29</f>
        <v>0</v>
      </c>
      <c r="HI15" s="131">
        <f>Seniori!HI29</f>
        <v>0</v>
      </c>
      <c r="HJ15" s="131">
        <f>Seniori!HJ29</f>
        <v>0</v>
      </c>
      <c r="HK15" s="131">
        <f>Seniori!HK29</f>
        <v>0</v>
      </c>
      <c r="HL15" s="131">
        <f>Seniori!HL29</f>
        <v>0</v>
      </c>
      <c r="HM15" s="131">
        <f>Seniori!HM29</f>
        <v>0</v>
      </c>
      <c r="HN15" s="131">
        <f>Seniori!HN29</f>
        <v>0</v>
      </c>
      <c r="HO15" s="131">
        <f>Seniori!HO29</f>
        <v>0</v>
      </c>
      <c r="HP15" s="131">
        <f>Seniori!HP29</f>
        <v>0</v>
      </c>
      <c r="HQ15" s="131">
        <f>Seniori!HQ29</f>
        <v>0</v>
      </c>
      <c r="HR15" s="131">
        <f>Seniori!HR29</f>
        <v>0</v>
      </c>
      <c r="HS15" s="131">
        <f>Seniori!HS29</f>
        <v>0</v>
      </c>
      <c r="HT15" s="131">
        <f>Seniori!HT29</f>
        <v>0</v>
      </c>
      <c r="HU15" s="131">
        <f>Seniori!HU29</f>
        <v>0</v>
      </c>
      <c r="HV15" s="131">
        <f>Seniori!HV29</f>
        <v>0</v>
      </c>
      <c r="HW15" s="131">
        <f>Seniori!HW29</f>
        <v>0</v>
      </c>
      <c r="HX15" s="131">
        <f>Seniori!HX29</f>
        <v>0</v>
      </c>
      <c r="HY15" s="131">
        <f>Seniori!HY29</f>
        <v>0</v>
      </c>
      <c r="HZ15" s="131">
        <f>Seniori!HZ29</f>
        <v>0</v>
      </c>
      <c r="IA15" s="131">
        <f>Seniori!IA29</f>
        <v>0</v>
      </c>
      <c r="IB15" s="131">
        <f>Seniori!IB29</f>
        <v>0</v>
      </c>
      <c r="IC15" s="131">
        <f>Seniori!IC29</f>
        <v>0</v>
      </c>
      <c r="ID15" s="131">
        <f>Seniori!ID29</f>
        <v>0</v>
      </c>
      <c r="IE15" s="131">
        <f>Seniori!IE29</f>
        <v>0</v>
      </c>
      <c r="IF15" s="131">
        <f>Seniori!IF29</f>
        <v>0</v>
      </c>
      <c r="IG15" s="131">
        <f>Seniori!IG29</f>
        <v>0</v>
      </c>
      <c r="IH15" s="131">
        <f>Seniori!IH29</f>
        <v>0</v>
      </c>
      <c r="II15" s="131">
        <f>Seniori!II29</f>
        <v>0</v>
      </c>
      <c r="IJ15" s="131">
        <f>Seniori!IJ29</f>
        <v>0</v>
      </c>
      <c r="IK15" s="131">
        <f>Seniori!IK29</f>
        <v>0</v>
      </c>
      <c r="IL15" s="131">
        <f>Seniori!IL29</f>
        <v>0</v>
      </c>
      <c r="IM15" s="131">
        <f>Seniori!IM29</f>
        <v>0</v>
      </c>
      <c r="IN15" s="131">
        <f>Seniori!IN29</f>
        <v>0</v>
      </c>
      <c r="IO15" s="131">
        <f>Seniori!IO29</f>
        <v>0</v>
      </c>
      <c r="IP15" s="131">
        <f>Seniori!IP29</f>
        <v>0</v>
      </c>
      <c r="IQ15" s="131">
        <f>Seniori!IQ29</f>
        <v>0</v>
      </c>
      <c r="IR15" s="131">
        <f>Seniori!IR29</f>
        <v>0</v>
      </c>
      <c r="IS15" s="131">
        <f>Seniori!IS29</f>
        <v>0</v>
      </c>
      <c r="IT15" s="131">
        <f>Seniori!IT29</f>
        <v>0</v>
      </c>
      <c r="IU15" s="131">
        <f>Seniori!IU29</f>
        <v>0</v>
      </c>
      <c r="IV15" s="131">
        <f>Seniori!IV29</f>
        <v>0</v>
      </c>
      <c r="IW15" s="131">
        <f>Seniori!IW29</f>
        <v>0</v>
      </c>
      <c r="IX15" s="131">
        <f>Seniori!IX29</f>
        <v>0</v>
      </c>
      <c r="IY15" s="131">
        <f>Seniori!IY29</f>
        <v>0</v>
      </c>
      <c r="IZ15" s="131">
        <f>Seniori!IZ29</f>
        <v>0</v>
      </c>
      <c r="JA15" s="131">
        <f>Seniori!JA29</f>
        <v>0</v>
      </c>
      <c r="JB15" s="131">
        <f>Seniori!JB29</f>
        <v>0</v>
      </c>
      <c r="JC15" s="131">
        <f>Seniori!JC29</f>
        <v>0</v>
      </c>
      <c r="JD15" s="131">
        <f>Seniori!JD29</f>
        <v>0</v>
      </c>
      <c r="JE15" s="131">
        <f>Seniori!JE29</f>
        <v>0</v>
      </c>
      <c r="JF15" s="131"/>
      <c r="JG15" s="131"/>
      <c r="JH15" s="131">
        <f>Seniori!JH29</f>
        <v>0</v>
      </c>
      <c r="JI15" s="131">
        <f>Seniori!JI29</f>
        <v>0</v>
      </c>
      <c r="JJ15" s="131">
        <f>Seniori!JJ29</f>
        <v>0</v>
      </c>
      <c r="JK15" s="131">
        <f>Seniori!JK29</f>
        <v>0</v>
      </c>
      <c r="JL15" s="131">
        <f>Seniori!JL29</f>
        <v>0</v>
      </c>
      <c r="JM15" s="131">
        <f>Seniori!JM29</f>
        <v>0</v>
      </c>
      <c r="JN15" s="131">
        <f>Seniori!JN29</f>
        <v>0</v>
      </c>
      <c r="JO15" s="131">
        <f>Seniori!JO29</f>
        <v>0</v>
      </c>
      <c r="JP15" s="131">
        <f>Seniori!JP29</f>
        <v>0</v>
      </c>
      <c r="JQ15" s="131">
        <f>Seniori!JQ29</f>
        <v>0</v>
      </c>
      <c r="JR15" s="131">
        <f>Seniori!JR29</f>
        <v>0</v>
      </c>
      <c r="JS15" s="131">
        <f>Seniori!JS29</f>
        <v>0</v>
      </c>
      <c r="JT15" s="131">
        <f>Seniori!JT29</f>
        <v>0</v>
      </c>
      <c r="JU15" s="131">
        <f>Seniori!JU29</f>
        <v>0</v>
      </c>
      <c r="JV15" s="131">
        <f>Seniori!JV29</f>
        <v>0</v>
      </c>
      <c r="JW15" s="131">
        <f>Seniori!JW29</f>
        <v>0</v>
      </c>
      <c r="JX15" s="131">
        <f>Seniori!JX29</f>
        <v>0</v>
      </c>
      <c r="JY15" s="131">
        <f>Seniori!JY29</f>
        <v>0</v>
      </c>
      <c r="JZ15" s="131">
        <f>Seniori!JZ29</f>
        <v>0</v>
      </c>
      <c r="KA15" s="131">
        <f>Seniori!KA29</f>
        <v>0</v>
      </c>
      <c r="KB15" s="131">
        <f>Seniori!KB29</f>
        <v>0</v>
      </c>
      <c r="KC15" s="131">
        <f>Seniori!KC29</f>
        <v>0</v>
      </c>
      <c r="KD15" s="131">
        <f>Seniori!KD29</f>
        <v>0</v>
      </c>
      <c r="KE15" s="131">
        <f>Seniori!KE29</f>
        <v>0</v>
      </c>
      <c r="KF15" s="131">
        <f>Seniori!KF29</f>
        <v>0</v>
      </c>
      <c r="KG15" s="131">
        <f>Seniori!KG29</f>
        <v>0</v>
      </c>
      <c r="KH15" s="131">
        <f>Seniori!KH29</f>
        <v>0</v>
      </c>
      <c r="KI15" s="131">
        <f>Seniori!KI29</f>
        <v>0</v>
      </c>
      <c r="KJ15" s="131">
        <f>Seniori!KJ29</f>
        <v>0</v>
      </c>
      <c r="KK15" s="131">
        <f>Seniori!KK29</f>
        <v>0</v>
      </c>
      <c r="KL15" s="131">
        <f>Seniori!KL29</f>
        <v>0</v>
      </c>
      <c r="KM15" s="131">
        <f>Seniori!KM29</f>
        <v>0</v>
      </c>
      <c r="KN15" s="131">
        <f>Seniori!KN29</f>
        <v>0</v>
      </c>
      <c r="KO15" s="131">
        <f>Seniori!KO29</f>
        <v>0</v>
      </c>
      <c r="KP15" s="131"/>
      <c r="KQ15" s="131">
        <f>Seniori!KQ29</f>
        <v>0</v>
      </c>
      <c r="KR15" s="131">
        <f>Seniori!KR29</f>
        <v>0</v>
      </c>
      <c r="KS15" s="131">
        <f>Seniori!KS29</f>
        <v>0</v>
      </c>
      <c r="KT15" s="131">
        <f>Seniori!KT29</f>
        <v>0</v>
      </c>
      <c r="KU15" s="131">
        <f>Seniori!KU29</f>
        <v>0</v>
      </c>
      <c r="KV15" s="131">
        <f>Seniori!KV29</f>
        <v>0</v>
      </c>
      <c r="KW15" s="131"/>
      <c r="KX15" s="131">
        <f>Seniori!KX29</f>
        <v>0</v>
      </c>
      <c r="KY15" s="131">
        <f>Seniori!KY29</f>
        <v>0</v>
      </c>
      <c r="KZ15" s="131">
        <f>Seniori!KZ29</f>
        <v>0</v>
      </c>
      <c r="LA15" s="131">
        <f>Seniori!LA29</f>
        <v>0</v>
      </c>
      <c r="LB15" s="131">
        <f>Seniori!LB29</f>
        <v>0</v>
      </c>
      <c r="LC15" s="131">
        <f>Seniori!LC29</f>
        <v>0</v>
      </c>
      <c r="LD15" s="131">
        <f>Seniori!LD29</f>
        <v>0</v>
      </c>
      <c r="LE15" s="131">
        <f>Seniori!LE29</f>
        <v>0</v>
      </c>
      <c r="LF15" s="131">
        <f>Seniori!LF29</f>
        <v>0</v>
      </c>
      <c r="LG15" s="131">
        <f>Seniori!LG29</f>
        <v>0</v>
      </c>
      <c r="LH15" s="131">
        <f>Seniori!LH29</f>
        <v>0</v>
      </c>
      <c r="LI15" s="131">
        <f>Seniori!LI29</f>
        <v>7.1999999999999993</v>
      </c>
      <c r="LJ15" s="131">
        <f>Seniori!LJ29</f>
        <v>0</v>
      </c>
      <c r="LK15" s="131">
        <f>Seniori!LK29</f>
        <v>7.2</v>
      </c>
      <c r="LL15" s="131">
        <f>Seniori!LL29</f>
        <v>0</v>
      </c>
      <c r="LM15" s="131">
        <f>Seniori!LM29</f>
        <v>0</v>
      </c>
      <c r="LN15" s="131">
        <f>Seniori!LN29</f>
        <v>0</v>
      </c>
      <c r="LO15" s="131"/>
      <c r="LP15" s="131">
        <f>Seniori!LP29</f>
        <v>0</v>
      </c>
      <c r="LQ15" s="131"/>
      <c r="LR15" s="131"/>
      <c r="LS15" s="131"/>
      <c r="LT15" s="131"/>
      <c r="LU15" s="131"/>
      <c r="LV15" s="131"/>
      <c r="LW15" s="131"/>
      <c r="LX15" s="131"/>
      <c r="LY15" s="131"/>
      <c r="LZ15" s="131">
        <f>Seniori!LZ29</f>
        <v>0</v>
      </c>
      <c r="MA15" s="131">
        <f>Seniori!MA29</f>
        <v>0</v>
      </c>
      <c r="MB15" s="131">
        <f>Seniori!MB29</f>
        <v>0</v>
      </c>
      <c r="MC15" s="131">
        <f>Seniori!MC29</f>
        <v>0</v>
      </c>
      <c r="MD15" s="131">
        <f>Seniori!MD29</f>
        <v>0</v>
      </c>
      <c r="ME15" s="131">
        <f>Seniori!ME29</f>
        <v>0</v>
      </c>
    </row>
    <row r="16" spans="1:343" s="10" customFormat="1" ht="18" customHeight="1" x14ac:dyDescent="0.2">
      <c r="A16" s="12">
        <v>9</v>
      </c>
      <c r="B16" s="11" t="s">
        <v>265</v>
      </c>
      <c r="C16" s="1">
        <v>11681</v>
      </c>
      <c r="D16" s="1">
        <v>2018</v>
      </c>
      <c r="E16" s="4" t="s">
        <v>152</v>
      </c>
      <c r="F16" s="1">
        <v>6761</v>
      </c>
      <c r="G16" s="9" t="s">
        <v>220</v>
      </c>
      <c r="H16" s="4" t="s">
        <v>34</v>
      </c>
      <c r="I16" s="1">
        <f t="shared" si="0"/>
        <v>55.4</v>
      </c>
      <c r="J16" s="12">
        <f>Tabuľka311[[#This Row],[Stĺpec9]]</f>
        <v>55.4</v>
      </c>
      <c r="K16" s="131">
        <f>Juniori!K13</f>
        <v>0</v>
      </c>
      <c r="L16" s="131">
        <f>Juniori!L13</f>
        <v>0</v>
      </c>
      <c r="M16" s="131">
        <f>Juniori!M13</f>
        <v>8</v>
      </c>
      <c r="N16" s="131">
        <f>Juniori!N13</f>
        <v>0</v>
      </c>
      <c r="O16" s="131">
        <f>Juniori!O13</f>
        <v>0</v>
      </c>
      <c r="P16" s="131">
        <f>Juniori!P13</f>
        <v>0</v>
      </c>
      <c r="Q16" s="131">
        <f>Juniori!Q13</f>
        <v>0</v>
      </c>
      <c r="R16" s="131">
        <f>Juniori!R13</f>
        <v>0</v>
      </c>
      <c r="S16" s="131"/>
      <c r="T16" s="131">
        <f>Juniori!T13</f>
        <v>8</v>
      </c>
      <c r="U16" s="131">
        <f>Juniori!U13</f>
        <v>0</v>
      </c>
      <c r="V16" s="131">
        <f>Juniori!V13</f>
        <v>0</v>
      </c>
      <c r="W16" s="131">
        <f>Juniori!W13</f>
        <v>0</v>
      </c>
      <c r="X16" s="131">
        <f>Juniori!X13</f>
        <v>0</v>
      </c>
      <c r="Y16" s="131">
        <f>Juniori!Y13</f>
        <v>0</v>
      </c>
      <c r="Z16" s="131">
        <f>Juniori!Z13</f>
        <v>0</v>
      </c>
      <c r="AA16" s="131">
        <f>Juniori!AA13</f>
        <v>0</v>
      </c>
      <c r="AB16" s="131" t="str">
        <f>Juniori!AB13</f>
        <v>x</v>
      </c>
      <c r="AC16" s="131">
        <f>Juniori!AC13</f>
        <v>0</v>
      </c>
      <c r="AD16" s="131">
        <f>Juniori!AD13</f>
        <v>0</v>
      </c>
      <c r="AE16" s="131">
        <f>Juniori!AE13</f>
        <v>0</v>
      </c>
      <c r="AF16" s="131" t="str">
        <f>Juniori!AF13</f>
        <v>x</v>
      </c>
      <c r="AG16" s="131">
        <f>Juniori!AG13</f>
        <v>0</v>
      </c>
      <c r="AH16" s="131">
        <f>Juniori!AH13</f>
        <v>0</v>
      </c>
      <c r="AI16" s="131"/>
      <c r="AJ16" s="131">
        <f>Juniori!AJ13</f>
        <v>9</v>
      </c>
      <c r="AK16" s="131">
        <f>Juniori!AK13</f>
        <v>0</v>
      </c>
      <c r="AL16" s="131">
        <f>Juniori!AL13</f>
        <v>0</v>
      </c>
      <c r="AM16" s="131">
        <f>Juniori!AM13</f>
        <v>0</v>
      </c>
      <c r="AN16" s="131">
        <f>Juniori!AN13</f>
        <v>0</v>
      </c>
      <c r="AO16" s="131">
        <f>Juniori!AO13</f>
        <v>0</v>
      </c>
      <c r="AP16" s="131">
        <f>Juniori!AP13</f>
        <v>0</v>
      </c>
      <c r="AQ16" s="131">
        <f>Juniori!AQ13</f>
        <v>0</v>
      </c>
      <c r="AR16" s="131">
        <f>Juniori!AR13</f>
        <v>0</v>
      </c>
      <c r="AS16" s="131">
        <f>Juniori!AS13</f>
        <v>0</v>
      </c>
      <c r="AT16" s="131">
        <f>Juniori!AT13</f>
        <v>0</v>
      </c>
      <c r="AU16" s="131">
        <f>Juniori!AU13</f>
        <v>0</v>
      </c>
      <c r="AV16" s="131">
        <f>Juniori!AV13</f>
        <v>0</v>
      </c>
      <c r="AW16" s="131">
        <f>Juniori!AW13</f>
        <v>0</v>
      </c>
      <c r="AX16" s="131">
        <f>Juniori!AX13</f>
        <v>0</v>
      </c>
      <c r="AY16" s="131">
        <f>Juniori!AY13</f>
        <v>0</v>
      </c>
      <c r="AZ16" s="131">
        <f>Juniori!AZ13</f>
        <v>0</v>
      </c>
      <c r="BA16" s="131">
        <f>Juniori!BA13</f>
        <v>0</v>
      </c>
      <c r="BB16" s="131">
        <f>Juniori!BB13</f>
        <v>0</v>
      </c>
      <c r="BC16" s="131">
        <f>Juniori!BC13</f>
        <v>0</v>
      </c>
      <c r="BD16" s="131">
        <f>Juniori!BD13</f>
        <v>0</v>
      </c>
      <c r="BE16" s="131">
        <f>Juniori!BE13</f>
        <v>0</v>
      </c>
      <c r="BF16" s="131">
        <f>Juniori!BF13</f>
        <v>0</v>
      </c>
      <c r="BG16" s="131">
        <f>Juniori!BG13</f>
        <v>0</v>
      </c>
      <c r="BH16" s="131">
        <f>Juniori!BH13</f>
        <v>0</v>
      </c>
      <c r="BI16" s="131"/>
      <c r="BJ16" s="131">
        <f>Juniori!BJ13</f>
        <v>2</v>
      </c>
      <c r="BK16" s="131">
        <f>Juniori!BK13</f>
        <v>0</v>
      </c>
      <c r="BL16" s="131">
        <f>Juniori!BL13</f>
        <v>0</v>
      </c>
      <c r="BM16" s="131">
        <f>Juniori!BM13</f>
        <v>0</v>
      </c>
      <c r="BN16" s="131">
        <f>Juniori!BN13</f>
        <v>0</v>
      </c>
      <c r="BO16" s="131">
        <f>Juniori!BO13</f>
        <v>0</v>
      </c>
      <c r="BP16" s="131">
        <f>Juniori!BP13</f>
        <v>0</v>
      </c>
      <c r="BQ16" s="131">
        <f>Juniori!BQ13</f>
        <v>0</v>
      </c>
      <c r="BR16" s="131">
        <f>Juniori!BR13</f>
        <v>0</v>
      </c>
      <c r="BS16" s="131">
        <f>Juniori!BS13</f>
        <v>0</v>
      </c>
      <c r="BT16" s="131">
        <f>Juniori!BT13</f>
        <v>0</v>
      </c>
      <c r="BU16" s="131">
        <f>Juniori!BU13</f>
        <v>0</v>
      </c>
      <c r="BV16" s="131">
        <f>Juniori!BV13</f>
        <v>0</v>
      </c>
      <c r="BW16" s="131">
        <f>Juniori!BW13</f>
        <v>0</v>
      </c>
      <c r="BX16" s="131">
        <f>Juniori!BX13</f>
        <v>0</v>
      </c>
      <c r="BY16" s="131">
        <f>Juniori!BY13</f>
        <v>0</v>
      </c>
      <c r="BZ16" s="131">
        <f>Juniori!BZ13</f>
        <v>0</v>
      </c>
      <c r="CA16" s="131">
        <f>Juniori!CA13</f>
        <v>0</v>
      </c>
      <c r="CB16" s="131">
        <f>Juniori!CB13</f>
        <v>0</v>
      </c>
      <c r="CC16" s="131">
        <f>Juniori!CC13</f>
        <v>0</v>
      </c>
      <c r="CD16" s="131">
        <f>Juniori!CD13</f>
        <v>0</v>
      </c>
      <c r="CE16" s="131">
        <f>Juniori!CE13</f>
        <v>0</v>
      </c>
      <c r="CF16" s="131">
        <f>Juniori!CF13</f>
        <v>0</v>
      </c>
      <c r="CG16" s="131">
        <f>Juniori!CG13</f>
        <v>0</v>
      </c>
      <c r="CH16" s="131">
        <f>Juniori!CH13</f>
        <v>0</v>
      </c>
      <c r="CI16" s="131">
        <f>Juniori!CI13</f>
        <v>0</v>
      </c>
      <c r="CJ16" s="131">
        <f>Juniori!CJ13</f>
        <v>0</v>
      </c>
      <c r="CK16" s="131">
        <f>Juniori!CK13</f>
        <v>0</v>
      </c>
      <c r="CL16" s="131"/>
      <c r="CM16" s="131">
        <f>Juniori!CM13</f>
        <v>1</v>
      </c>
      <c r="CN16" s="131">
        <f>Juniori!CN13</f>
        <v>0</v>
      </c>
      <c r="CO16" s="131">
        <f>Juniori!CO13</f>
        <v>0</v>
      </c>
      <c r="CP16" s="131">
        <f>Juniori!CP13</f>
        <v>0</v>
      </c>
      <c r="CQ16" s="131">
        <f>Juniori!CQ13</f>
        <v>0</v>
      </c>
      <c r="CR16" s="131">
        <f>Juniori!CR13</f>
        <v>0</v>
      </c>
      <c r="CS16" s="131">
        <f>Juniori!CS13</f>
        <v>0</v>
      </c>
      <c r="CT16" s="131">
        <f>Juniori!CT13</f>
        <v>0</v>
      </c>
      <c r="CU16" s="131">
        <f>Juniori!CU13</f>
        <v>0</v>
      </c>
      <c r="CV16" s="131">
        <f>Juniori!CV13</f>
        <v>0</v>
      </c>
      <c r="CW16" s="131">
        <f>Juniori!CW13</f>
        <v>0</v>
      </c>
      <c r="CX16" s="131">
        <f>Juniori!CX13</f>
        <v>0</v>
      </c>
      <c r="CY16" s="131">
        <f>Juniori!CY13</f>
        <v>0</v>
      </c>
      <c r="CZ16" s="131">
        <f>Juniori!CZ13</f>
        <v>0</v>
      </c>
      <c r="DA16" s="131">
        <f>Juniori!DA13</f>
        <v>0</v>
      </c>
      <c r="DB16" s="131">
        <f>Juniori!DB13</f>
        <v>0</v>
      </c>
      <c r="DC16" s="131">
        <f>Juniori!DC13</f>
        <v>0</v>
      </c>
      <c r="DD16" s="131">
        <f>Juniori!DD13</f>
        <v>0</v>
      </c>
      <c r="DE16" s="131">
        <f>Juniori!DE13</f>
        <v>0</v>
      </c>
      <c r="DF16" s="131">
        <f>Juniori!DF13</f>
        <v>0</v>
      </c>
      <c r="DG16" s="131">
        <f>Juniori!DG13</f>
        <v>0</v>
      </c>
      <c r="DH16" s="131">
        <f>Juniori!DH13</f>
        <v>0</v>
      </c>
      <c r="DI16" s="131">
        <f>Juniori!DI13</f>
        <v>0</v>
      </c>
      <c r="DJ16" s="131">
        <f>Juniori!DJ13</f>
        <v>0</v>
      </c>
      <c r="DK16" s="131">
        <f>Juniori!DK13</f>
        <v>0</v>
      </c>
      <c r="DL16" s="131">
        <f>Juniori!DL13</f>
        <v>0</v>
      </c>
      <c r="DM16" s="131">
        <f>Juniori!DM13</f>
        <v>0</v>
      </c>
      <c r="DN16" s="131">
        <f>Juniori!DN13</f>
        <v>0</v>
      </c>
      <c r="DO16" s="131">
        <f>Juniori!DO13</f>
        <v>0</v>
      </c>
      <c r="DP16" s="131">
        <f>Juniori!DP13</f>
        <v>0</v>
      </c>
      <c r="DQ16" s="131">
        <f>Juniori!DQ13</f>
        <v>0</v>
      </c>
      <c r="DR16" s="131">
        <f>Juniori!DR13</f>
        <v>0</v>
      </c>
      <c r="DS16" s="131">
        <f>Juniori!DS13</f>
        <v>0</v>
      </c>
      <c r="DT16" s="131">
        <f>Juniori!DT13</f>
        <v>0</v>
      </c>
      <c r="DU16" s="131">
        <f>Juniori!DU13</f>
        <v>0</v>
      </c>
      <c r="DV16" s="131">
        <f>Juniori!DV13</f>
        <v>0</v>
      </c>
      <c r="DW16" s="131">
        <f>Juniori!DW13</f>
        <v>0</v>
      </c>
      <c r="DX16" s="131">
        <f>Juniori!DX13</f>
        <v>0</v>
      </c>
      <c r="DY16" s="131">
        <f>Juniori!DY13</f>
        <v>0</v>
      </c>
      <c r="DZ16" s="131">
        <f>Juniori!DZ13</f>
        <v>0</v>
      </c>
      <c r="EA16" s="131">
        <f>Juniori!EA13</f>
        <v>0</v>
      </c>
      <c r="EB16" s="131">
        <f>Juniori!EB13</f>
        <v>0</v>
      </c>
      <c r="EC16" s="131">
        <f>Juniori!EC13</f>
        <v>0</v>
      </c>
      <c r="ED16" s="131">
        <f>Juniori!ED13</f>
        <v>0</v>
      </c>
      <c r="EE16" s="131">
        <f>Juniori!EE13</f>
        <v>0</v>
      </c>
      <c r="EF16" s="131">
        <f>Juniori!EF13</f>
        <v>0</v>
      </c>
      <c r="EG16" s="131">
        <f>Juniori!EG13</f>
        <v>0</v>
      </c>
      <c r="EH16" s="131">
        <f>Juniori!EH13</f>
        <v>0</v>
      </c>
      <c r="EI16" s="131">
        <f>Juniori!EI13</f>
        <v>0</v>
      </c>
      <c r="EJ16" s="131">
        <f>Juniori!EJ13</f>
        <v>0</v>
      </c>
      <c r="EK16" s="131">
        <f>Juniori!EK13</f>
        <v>0</v>
      </c>
      <c r="EL16" s="131">
        <f>Juniori!EL13</f>
        <v>0</v>
      </c>
      <c r="EM16" s="131">
        <f>Juniori!EM13</f>
        <v>2.4</v>
      </c>
      <c r="EN16" s="131">
        <f>Juniori!EN13</f>
        <v>0</v>
      </c>
      <c r="EO16" s="131">
        <f>Juniori!EO13</f>
        <v>0</v>
      </c>
      <c r="EP16" s="131">
        <f>Juniori!EP13</f>
        <v>0</v>
      </c>
      <c r="EQ16" s="131">
        <f>Juniori!EQ13</f>
        <v>0</v>
      </c>
      <c r="ER16" s="131">
        <f>Juniori!ER13</f>
        <v>0</v>
      </c>
      <c r="ES16" s="131">
        <f>Juniori!ES13</f>
        <v>0</v>
      </c>
      <c r="ET16" s="131">
        <f>Juniori!ET13</f>
        <v>0</v>
      </c>
      <c r="EU16" s="131">
        <f>Juniori!EU13</f>
        <v>0</v>
      </c>
      <c r="EV16" s="131">
        <f>Juniori!EV13</f>
        <v>0</v>
      </c>
      <c r="EW16" s="131">
        <f>Juniori!EW13</f>
        <v>6</v>
      </c>
      <c r="EX16" s="131">
        <f>Juniori!EX13</f>
        <v>0</v>
      </c>
      <c r="EY16" s="131">
        <f>Juniori!EY13</f>
        <v>0</v>
      </c>
      <c r="EZ16" s="131">
        <f>Juniori!EZ13</f>
        <v>0</v>
      </c>
      <c r="FA16" s="131">
        <f>Juniori!FA13</f>
        <v>0</v>
      </c>
      <c r="FB16" s="131">
        <f>Juniori!FB13</f>
        <v>0</v>
      </c>
      <c r="FC16" s="131">
        <f>Juniori!FC13</f>
        <v>0</v>
      </c>
      <c r="FD16" s="131">
        <f>Juniori!FD13</f>
        <v>0</v>
      </c>
      <c r="FE16" s="131">
        <f>Juniori!FE13</f>
        <v>0</v>
      </c>
      <c r="FF16" s="131">
        <f>Juniori!FF13</f>
        <v>0</v>
      </c>
      <c r="FG16" s="131">
        <f>Juniori!FG13</f>
        <v>0</v>
      </c>
      <c r="FH16" s="131">
        <f>Juniori!FH13</f>
        <v>0</v>
      </c>
      <c r="FI16" s="131">
        <f>Juniori!FI13</f>
        <v>0</v>
      </c>
      <c r="FJ16" s="131">
        <f>Juniori!FJ13</f>
        <v>0</v>
      </c>
      <c r="FK16" s="131">
        <f>Juniori!FK13</f>
        <v>0</v>
      </c>
      <c r="FL16" s="131">
        <f>Juniori!FL13</f>
        <v>0</v>
      </c>
      <c r="FM16" s="131">
        <f>Juniori!FM13</f>
        <v>0</v>
      </c>
      <c r="FN16" s="131">
        <f>Juniori!FN13</f>
        <v>0</v>
      </c>
      <c r="FO16" s="131">
        <f>Juniori!FO13</f>
        <v>0</v>
      </c>
      <c r="FP16" s="131">
        <f>Juniori!FP13</f>
        <v>0</v>
      </c>
      <c r="FQ16" s="131">
        <f>Juniori!FQ13</f>
        <v>0</v>
      </c>
      <c r="FR16" s="131">
        <f>Juniori!FR13</f>
        <v>0</v>
      </c>
      <c r="FS16" s="131">
        <f>Juniori!FS13</f>
        <v>0</v>
      </c>
      <c r="FT16" s="131"/>
      <c r="FU16" s="131">
        <f>Juniori!FU13</f>
        <v>0</v>
      </c>
      <c r="FV16" s="131">
        <f>Juniori!FV13</f>
        <v>0</v>
      </c>
      <c r="FW16" s="131">
        <f>Juniori!FW13</f>
        <v>0</v>
      </c>
      <c r="FX16" s="131">
        <f>Juniori!FX13</f>
        <v>0</v>
      </c>
      <c r="FY16" s="131">
        <f>Juniori!FY13</f>
        <v>0</v>
      </c>
      <c r="FZ16" s="131">
        <f>Juniori!FZ13</f>
        <v>0</v>
      </c>
      <c r="GA16" s="131">
        <f>Juniori!GA13</f>
        <v>0</v>
      </c>
      <c r="GB16" s="131">
        <f>Juniori!GB13</f>
        <v>0</v>
      </c>
      <c r="GC16" s="131">
        <f>Juniori!GC13</f>
        <v>0</v>
      </c>
      <c r="GD16" s="131">
        <f>Juniori!GD13</f>
        <v>0</v>
      </c>
      <c r="GE16" s="131">
        <f>Juniori!GE13</f>
        <v>0</v>
      </c>
      <c r="GF16" s="131">
        <f>Juniori!GF13</f>
        <v>0</v>
      </c>
      <c r="GG16" s="131">
        <f>Juniori!GG13</f>
        <v>0</v>
      </c>
      <c r="GH16" s="131">
        <f>Juniori!GH13</f>
        <v>0</v>
      </c>
      <c r="GI16" s="131">
        <f>Juniori!GI13</f>
        <v>0</v>
      </c>
      <c r="GJ16" s="131">
        <f>Juniori!GJ13</f>
        <v>0</v>
      </c>
      <c r="GK16" s="131">
        <f>Juniori!GK13</f>
        <v>0</v>
      </c>
      <c r="GL16" s="131">
        <f>Juniori!GL13</f>
        <v>0</v>
      </c>
      <c r="GM16" s="131">
        <f>Juniori!GM13</f>
        <v>0</v>
      </c>
      <c r="GN16" s="131">
        <f>Juniori!GN13</f>
        <v>0</v>
      </c>
      <c r="GO16" s="131">
        <f>Juniori!GO13</f>
        <v>0</v>
      </c>
      <c r="GP16" s="131">
        <f>Juniori!GP13</f>
        <v>0</v>
      </c>
      <c r="GQ16" s="131">
        <f>Juniori!GQ13</f>
        <v>0</v>
      </c>
      <c r="GR16" s="131">
        <f>Juniori!GR13</f>
        <v>0</v>
      </c>
      <c r="GS16" s="131">
        <f>Juniori!GS13</f>
        <v>0</v>
      </c>
      <c r="GT16" s="131">
        <f>Juniori!GT13</f>
        <v>0</v>
      </c>
      <c r="GU16" s="131">
        <f>Juniori!GU13</f>
        <v>0</v>
      </c>
      <c r="GV16" s="131">
        <f>Juniori!GV13</f>
        <v>0</v>
      </c>
      <c r="GW16" s="131">
        <f>Juniori!GW13</f>
        <v>0</v>
      </c>
      <c r="GX16" s="131">
        <f>Juniori!GX13</f>
        <v>0</v>
      </c>
      <c r="GY16" s="131">
        <f>Juniori!GY13</f>
        <v>0</v>
      </c>
      <c r="GZ16" s="131">
        <f>Juniori!GZ13</f>
        <v>0</v>
      </c>
      <c r="HA16" s="131">
        <f>Juniori!HA13</f>
        <v>0</v>
      </c>
      <c r="HB16" s="131">
        <f>Juniori!HB13</f>
        <v>0</v>
      </c>
      <c r="HC16" s="131">
        <f>Juniori!HC13</f>
        <v>0</v>
      </c>
      <c r="HD16" s="131">
        <f>Juniori!HD13</f>
        <v>0</v>
      </c>
      <c r="HE16" s="131">
        <f>Juniori!HE13</f>
        <v>0</v>
      </c>
      <c r="HF16" s="131">
        <f>Juniori!HF13</f>
        <v>0</v>
      </c>
      <c r="HG16" s="131">
        <f>Juniori!HG13</f>
        <v>0</v>
      </c>
      <c r="HH16" s="131">
        <f>Juniori!HH13</f>
        <v>0</v>
      </c>
      <c r="HI16" s="131">
        <f>Juniori!HI13</f>
        <v>0</v>
      </c>
      <c r="HJ16" s="131">
        <f>Juniori!HJ13</f>
        <v>0</v>
      </c>
      <c r="HK16" s="131">
        <f>Juniori!HK13</f>
        <v>0</v>
      </c>
      <c r="HL16" s="131">
        <f>Juniori!HL13</f>
        <v>0</v>
      </c>
      <c r="HM16" s="131">
        <f>Juniori!HM13</f>
        <v>0</v>
      </c>
      <c r="HN16" s="131">
        <f>Juniori!HN13</f>
        <v>0</v>
      </c>
      <c r="HO16" s="131">
        <f>Juniori!HO13</f>
        <v>0</v>
      </c>
      <c r="HP16" s="131">
        <f>Juniori!HP13</f>
        <v>0</v>
      </c>
      <c r="HQ16" s="131">
        <f>Juniori!HQ13</f>
        <v>0</v>
      </c>
      <c r="HR16" s="131">
        <f>Juniori!HR13</f>
        <v>0</v>
      </c>
      <c r="HS16" s="131">
        <f>Juniori!HS13</f>
        <v>0</v>
      </c>
      <c r="HT16" s="131">
        <f>Juniori!HT13</f>
        <v>0</v>
      </c>
      <c r="HU16" s="131">
        <f>Juniori!HU13</f>
        <v>0</v>
      </c>
      <c r="HV16" s="131">
        <f>Juniori!HV13</f>
        <v>0</v>
      </c>
      <c r="HW16" s="131">
        <f>Juniori!HW13</f>
        <v>0</v>
      </c>
      <c r="HX16" s="131">
        <f>Juniori!HX13</f>
        <v>0</v>
      </c>
      <c r="HY16" s="131">
        <f>Juniori!HY13</f>
        <v>0</v>
      </c>
      <c r="HZ16" s="131">
        <f>Juniori!HZ13</f>
        <v>0</v>
      </c>
      <c r="IA16" s="131">
        <f>Juniori!IA13</f>
        <v>0</v>
      </c>
      <c r="IB16" s="131">
        <f>Juniori!IB13</f>
        <v>0</v>
      </c>
      <c r="IC16" s="131">
        <f>Juniori!IC13</f>
        <v>0</v>
      </c>
      <c r="ID16" s="131">
        <f>Juniori!ID13</f>
        <v>0</v>
      </c>
      <c r="IE16" s="131">
        <f>Juniori!IE13</f>
        <v>0</v>
      </c>
      <c r="IF16" s="131">
        <f>Juniori!IF13</f>
        <v>0</v>
      </c>
      <c r="IG16" s="131">
        <f>Juniori!IG13</f>
        <v>0</v>
      </c>
      <c r="IH16" s="131">
        <f>Juniori!IH13</f>
        <v>0</v>
      </c>
      <c r="II16" s="131">
        <f>Juniori!II13</f>
        <v>0</v>
      </c>
      <c r="IJ16" s="131">
        <f>Juniori!IJ13</f>
        <v>0</v>
      </c>
      <c r="IK16" s="131">
        <f>Juniori!IK13</f>
        <v>0</v>
      </c>
      <c r="IL16" s="131">
        <f>Juniori!IL13</f>
        <v>0</v>
      </c>
      <c r="IM16" s="131">
        <f>Juniori!IM13</f>
        <v>0</v>
      </c>
      <c r="IN16" s="131">
        <f>Juniori!IN13</f>
        <v>0</v>
      </c>
      <c r="IO16" s="131">
        <f>Juniori!IO13</f>
        <v>0</v>
      </c>
      <c r="IP16" s="131">
        <f>Juniori!IP13</f>
        <v>0</v>
      </c>
      <c r="IQ16" s="131">
        <f>Juniori!IQ13</f>
        <v>0</v>
      </c>
      <c r="IR16" s="131">
        <f>Juniori!IR13</f>
        <v>0</v>
      </c>
      <c r="IS16" s="131">
        <f>Juniori!IS13</f>
        <v>0</v>
      </c>
      <c r="IT16" s="131">
        <f>Juniori!IT13</f>
        <v>0</v>
      </c>
      <c r="IU16" s="131">
        <f>Juniori!IU13</f>
        <v>0</v>
      </c>
      <c r="IV16" s="131">
        <f>Juniori!IV13</f>
        <v>0</v>
      </c>
      <c r="IW16" s="131">
        <f>Juniori!IW13</f>
        <v>0</v>
      </c>
      <c r="IX16" s="131">
        <f>Juniori!IX13</f>
        <v>0</v>
      </c>
      <c r="IY16" s="131">
        <f>Juniori!IY13</f>
        <v>0</v>
      </c>
      <c r="IZ16" s="131">
        <f>Juniori!IZ13</f>
        <v>0</v>
      </c>
      <c r="JA16" s="131">
        <f>Juniori!JA13</f>
        <v>0</v>
      </c>
      <c r="JB16" s="131">
        <f>Juniori!JB13</f>
        <v>0</v>
      </c>
      <c r="JC16" s="131">
        <f>Juniori!JC13</f>
        <v>0</v>
      </c>
      <c r="JD16" s="131">
        <f>Juniori!JD13</f>
        <v>0</v>
      </c>
      <c r="JE16" s="131">
        <f>Juniori!JE13</f>
        <v>0</v>
      </c>
      <c r="JF16" s="131">
        <f>Juniori!JF13</f>
        <v>0</v>
      </c>
      <c r="JG16" s="131">
        <f>Juniori!JG13</f>
        <v>0</v>
      </c>
      <c r="JH16" s="131">
        <f>Juniori!JH13</f>
        <v>0</v>
      </c>
      <c r="JI16" s="131">
        <f>Juniori!JI13</f>
        <v>0</v>
      </c>
      <c r="JJ16" s="131">
        <f>Juniori!JJ13</f>
        <v>0</v>
      </c>
      <c r="JK16" s="131">
        <f>Juniori!JK13</f>
        <v>0</v>
      </c>
      <c r="JL16" s="131">
        <f>Juniori!JL13</f>
        <v>0</v>
      </c>
      <c r="JM16" s="131">
        <f>Juniori!JM13</f>
        <v>0</v>
      </c>
      <c r="JN16" s="131">
        <f>Juniori!JN13</f>
        <v>0</v>
      </c>
      <c r="JO16" s="131">
        <f>Juniori!JO13</f>
        <v>3</v>
      </c>
      <c r="JP16" s="131">
        <f>Juniori!JP13</f>
        <v>0</v>
      </c>
      <c r="JQ16" s="131">
        <f>Juniori!JQ13</f>
        <v>0</v>
      </c>
      <c r="JR16" s="131">
        <f>Juniori!JR13</f>
        <v>0</v>
      </c>
      <c r="JS16" s="131">
        <f>Juniori!JS13</f>
        <v>0</v>
      </c>
      <c r="JT16" s="131">
        <f>Juniori!JT13</f>
        <v>0</v>
      </c>
      <c r="JU16" s="131">
        <f>Juniori!JU13</f>
        <v>0</v>
      </c>
      <c r="JV16" s="131">
        <f>Juniori!JV13</f>
        <v>0</v>
      </c>
      <c r="JW16" s="131">
        <f>Juniori!JW13</f>
        <v>0</v>
      </c>
      <c r="JX16" s="131">
        <f>Juniori!JX13</f>
        <v>0</v>
      </c>
      <c r="JY16" s="131">
        <f>Juniori!JY13</f>
        <v>0</v>
      </c>
      <c r="JZ16" s="131">
        <f>Juniori!JZ13</f>
        <v>0</v>
      </c>
      <c r="KA16" s="131">
        <f>Juniori!KA13</f>
        <v>0</v>
      </c>
      <c r="KB16" s="131">
        <f>Juniori!KB13</f>
        <v>10</v>
      </c>
      <c r="KC16" s="131">
        <f>Juniori!KC13</f>
        <v>0</v>
      </c>
      <c r="KD16" s="131">
        <f>Juniori!KD13</f>
        <v>0</v>
      </c>
      <c r="KE16" s="131">
        <f>Juniori!KE13</f>
        <v>0</v>
      </c>
      <c r="KF16" s="131">
        <f>Juniori!KF13</f>
        <v>0</v>
      </c>
      <c r="KG16" s="131">
        <f>Juniori!KG13</f>
        <v>0</v>
      </c>
      <c r="KH16" s="131">
        <f>Juniori!KH13</f>
        <v>0</v>
      </c>
      <c r="KI16" s="131">
        <f>Juniori!KI13</f>
        <v>0</v>
      </c>
      <c r="KJ16" s="131">
        <f>Juniori!KJ13</f>
        <v>0</v>
      </c>
      <c r="KK16" s="131">
        <f>Juniori!KK13</f>
        <v>0</v>
      </c>
      <c r="KL16" s="131">
        <f>Juniori!KL13</f>
        <v>0</v>
      </c>
      <c r="KM16" s="131">
        <f>Juniori!KM13</f>
        <v>0</v>
      </c>
      <c r="KN16" s="131">
        <f>Juniori!KN13</f>
        <v>0</v>
      </c>
      <c r="KO16" s="131">
        <f>Juniori!KO13</f>
        <v>4</v>
      </c>
      <c r="KP16" s="131"/>
      <c r="KQ16" s="131">
        <f>Juniori!KQ13</f>
        <v>0</v>
      </c>
      <c r="KR16" s="131">
        <f>Juniori!KR13</f>
        <v>0</v>
      </c>
      <c r="KS16" s="131">
        <f>Juniori!KS13</f>
        <v>0</v>
      </c>
      <c r="KT16" s="131">
        <f>Juniori!KT13</f>
        <v>0</v>
      </c>
      <c r="KU16" s="131">
        <f>Juniori!KU13</f>
        <v>0</v>
      </c>
      <c r="KV16" s="131">
        <f>Juniori!KV13</f>
        <v>2</v>
      </c>
      <c r="KW16" s="131"/>
      <c r="KX16" s="131">
        <f>Juniori!KX13</f>
        <v>0</v>
      </c>
      <c r="KY16" s="131">
        <f>Juniori!KY13</f>
        <v>0</v>
      </c>
      <c r="KZ16" s="131">
        <f>Juniori!KZ13</f>
        <v>0</v>
      </c>
      <c r="LA16" s="131">
        <f>Juniori!LA13</f>
        <v>0</v>
      </c>
      <c r="LB16" s="131">
        <f>Juniori!LB13</f>
        <v>0</v>
      </c>
      <c r="LC16" s="131">
        <f>Juniori!LC13</f>
        <v>0</v>
      </c>
      <c r="LD16" s="131">
        <f>Juniori!LD13</f>
        <v>0</v>
      </c>
      <c r="LE16" s="131">
        <f>Juniori!LE13</f>
        <v>0</v>
      </c>
      <c r="LF16" s="131">
        <f>Juniori!LF13</f>
        <v>0</v>
      </c>
      <c r="LG16" s="131">
        <f>Juniori!LG13</f>
        <v>0</v>
      </c>
      <c r="LH16" s="131">
        <f>Juniori!LH13</f>
        <v>0</v>
      </c>
      <c r="LI16" s="131">
        <f>Juniori!LI13</f>
        <v>0</v>
      </c>
      <c r="LJ16" s="131">
        <f>Juniori!LJ13</f>
        <v>0</v>
      </c>
      <c r="LK16" s="131">
        <f>Juniori!LK13</f>
        <v>0</v>
      </c>
      <c r="LL16" s="131">
        <f>Juniori!LL13</f>
        <v>0</v>
      </c>
      <c r="LM16" s="131">
        <f>Juniori!LM13</f>
        <v>0</v>
      </c>
      <c r="LN16" s="131">
        <f>Juniori!LN13</f>
        <v>0</v>
      </c>
      <c r="LO16" s="131"/>
      <c r="LP16" s="131">
        <f>Juniori!LP13</f>
        <v>0</v>
      </c>
      <c r="LQ16" s="131"/>
      <c r="LR16" s="131"/>
      <c r="LS16" s="131"/>
      <c r="LT16" s="131"/>
      <c r="LU16" s="131"/>
      <c r="LV16" s="131"/>
      <c r="LW16" s="131"/>
      <c r="LX16" s="131"/>
      <c r="LY16" s="131"/>
      <c r="LZ16" s="131">
        <f>Juniori!LZ13</f>
        <v>0</v>
      </c>
      <c r="MA16" s="131">
        <f>Juniori!MA13</f>
        <v>0</v>
      </c>
      <c r="MB16" s="131">
        <f>Juniori!MB13</f>
        <v>0</v>
      </c>
      <c r="MC16" s="131">
        <f>Juniori!MC13</f>
        <v>0</v>
      </c>
      <c r="MD16" s="131">
        <f>Juniori!MD13</f>
        <v>0</v>
      </c>
      <c r="ME16" s="131">
        <f>Juniori!ME13</f>
        <v>0</v>
      </c>
    </row>
    <row r="17" spans="1:376" s="10" customFormat="1" ht="18" customHeight="1" x14ac:dyDescent="0.2">
      <c r="A17" s="12">
        <v>10</v>
      </c>
      <c r="B17" s="11" t="s">
        <v>46</v>
      </c>
      <c r="C17" s="1">
        <v>11297</v>
      </c>
      <c r="D17" s="1">
        <v>2017</v>
      </c>
      <c r="E17" t="s">
        <v>44</v>
      </c>
      <c r="F17" s="1">
        <v>2366</v>
      </c>
      <c r="G17" s="1" t="s">
        <v>222</v>
      </c>
      <c r="H17" t="s">
        <v>26</v>
      </c>
      <c r="I17" s="1">
        <f t="shared" si="0"/>
        <v>53.6</v>
      </c>
      <c r="J17" s="12">
        <f>Tabuľka311[[#This Row],[Stĺpec9]]</f>
        <v>53.6</v>
      </c>
      <c r="K17" s="131">
        <f>Seniori!K24</f>
        <v>0</v>
      </c>
      <c r="L17" s="131">
        <f>Seniori!L24</f>
        <v>0</v>
      </c>
      <c r="M17" s="131">
        <f>Seniori!M24</f>
        <v>0</v>
      </c>
      <c r="N17" s="131">
        <f>Seniori!N24</f>
        <v>0</v>
      </c>
      <c r="O17" s="131">
        <f>Seniori!O24</f>
        <v>0</v>
      </c>
      <c r="P17" s="131">
        <f>Seniori!P24</f>
        <v>0</v>
      </c>
      <c r="Q17" s="131">
        <f>Seniori!Q24</f>
        <v>0</v>
      </c>
      <c r="R17" s="131">
        <f>Seniori!R24</f>
        <v>0</v>
      </c>
      <c r="S17" s="131">
        <f>Seniori!S24</f>
        <v>0</v>
      </c>
      <c r="T17" s="131">
        <f>Seniori!T24</f>
        <v>0</v>
      </c>
      <c r="U17" s="131">
        <f>Seniori!U24</f>
        <v>0</v>
      </c>
      <c r="V17" s="131">
        <f>Seniori!V24</f>
        <v>0</v>
      </c>
      <c r="W17" s="131">
        <f>Seniori!W24</f>
        <v>0</v>
      </c>
      <c r="X17" s="131">
        <f>Seniori!X24</f>
        <v>0</v>
      </c>
      <c r="Y17" s="131">
        <f>Seniori!Y24</f>
        <v>0</v>
      </c>
      <c r="Z17" s="131">
        <f>Seniori!Z24</f>
        <v>0</v>
      </c>
      <c r="AA17" s="131">
        <f>Seniori!AA24</f>
        <v>0</v>
      </c>
      <c r="AB17" s="131">
        <f>Seniori!AB24</f>
        <v>0</v>
      </c>
      <c r="AC17" s="131">
        <f>Seniori!AC24</f>
        <v>0</v>
      </c>
      <c r="AD17" s="131">
        <f>Seniori!AD24</f>
        <v>0</v>
      </c>
      <c r="AE17" s="131">
        <f>Seniori!AE24</f>
        <v>0</v>
      </c>
      <c r="AF17" s="131">
        <f>Seniori!AF24</f>
        <v>0</v>
      </c>
      <c r="AG17" s="131">
        <f>Seniori!AG24</f>
        <v>0</v>
      </c>
      <c r="AH17" s="131">
        <f>Seniori!AH24</f>
        <v>0</v>
      </c>
      <c r="AI17" s="131"/>
      <c r="AJ17" s="131">
        <f>Seniori!AJ24</f>
        <v>0</v>
      </c>
      <c r="AK17" s="131"/>
      <c r="AL17" s="131">
        <f>Seniori!AL24</f>
        <v>0</v>
      </c>
      <c r="AM17" s="131">
        <f>Seniori!AM24</f>
        <v>0</v>
      </c>
      <c r="AN17" s="131">
        <f>Seniori!AN24</f>
        <v>0</v>
      </c>
      <c r="AO17" s="131">
        <f>Seniori!AO24</f>
        <v>0</v>
      </c>
      <c r="AP17" s="131">
        <f>Seniori!AP24</f>
        <v>0</v>
      </c>
      <c r="AQ17" s="131">
        <f>Seniori!AQ24</f>
        <v>0</v>
      </c>
      <c r="AR17" s="131">
        <f>Seniori!AR24</f>
        <v>0</v>
      </c>
      <c r="AS17" s="131">
        <f>Seniori!AS24</f>
        <v>0</v>
      </c>
      <c r="AT17" s="131">
        <f>Seniori!AT24</f>
        <v>0</v>
      </c>
      <c r="AU17" s="131">
        <f>Seniori!AU24</f>
        <v>0</v>
      </c>
      <c r="AV17" s="131">
        <f>Seniori!AV24</f>
        <v>0</v>
      </c>
      <c r="AW17" s="131">
        <f>Seniori!AW24</f>
        <v>0</v>
      </c>
      <c r="AX17" s="131">
        <f>Seniori!AX24</f>
        <v>0</v>
      </c>
      <c r="AY17" s="131">
        <f>Seniori!AY24</f>
        <v>0</v>
      </c>
      <c r="AZ17" s="131">
        <f>Seniori!AZ24</f>
        <v>0</v>
      </c>
      <c r="BA17" s="131">
        <f>Seniori!BA24</f>
        <v>0</v>
      </c>
      <c r="BB17" s="131">
        <f>Seniori!BB24</f>
        <v>0</v>
      </c>
      <c r="BC17" s="131">
        <f>Seniori!BC24</f>
        <v>0</v>
      </c>
      <c r="BD17" s="131">
        <f>Seniori!BD24</f>
        <v>0</v>
      </c>
      <c r="BE17" s="131">
        <f>Seniori!BE24</f>
        <v>0</v>
      </c>
      <c r="BF17" s="131">
        <f>Seniori!BF24</f>
        <v>0</v>
      </c>
      <c r="BG17" s="131">
        <f>Seniori!BG24</f>
        <v>0</v>
      </c>
      <c r="BH17" s="131">
        <f>Seniori!BH24</f>
        <v>0</v>
      </c>
      <c r="BI17" s="131">
        <f>Seniori!BI24</f>
        <v>0</v>
      </c>
      <c r="BJ17" s="131">
        <f>Seniori!BJ24</f>
        <v>3</v>
      </c>
      <c r="BK17" s="131"/>
      <c r="BL17" s="131">
        <f>Seniori!BL24</f>
        <v>0</v>
      </c>
      <c r="BM17" s="131">
        <f>Seniori!BM24</f>
        <v>0</v>
      </c>
      <c r="BN17" s="131">
        <f>Seniori!BN24</f>
        <v>0</v>
      </c>
      <c r="BO17" s="131">
        <f>Seniori!BO24</f>
        <v>0</v>
      </c>
      <c r="BP17" s="131">
        <f>Seniori!BP24</f>
        <v>0</v>
      </c>
      <c r="BQ17" s="131">
        <f>Seniori!BQ24</f>
        <v>0</v>
      </c>
      <c r="BR17" s="131">
        <f>Seniori!BR24</f>
        <v>0</v>
      </c>
      <c r="BS17" s="131">
        <f>Seniori!BS24</f>
        <v>0</v>
      </c>
      <c r="BT17" s="131">
        <f>Seniori!BT24</f>
        <v>0</v>
      </c>
      <c r="BU17" s="131">
        <f>Seniori!BU24</f>
        <v>0</v>
      </c>
      <c r="BV17" s="131">
        <f>Seniori!BV24</f>
        <v>0</v>
      </c>
      <c r="BW17" s="131">
        <f>Seniori!BW24</f>
        <v>0</v>
      </c>
      <c r="BX17" s="131">
        <f>Seniori!BX24</f>
        <v>0</v>
      </c>
      <c r="BY17" s="131">
        <f>Seniori!BY24</f>
        <v>0</v>
      </c>
      <c r="BZ17" s="131">
        <f>Seniori!BZ24</f>
        <v>0</v>
      </c>
      <c r="CA17" s="131">
        <f>Seniori!CA24</f>
        <v>0</v>
      </c>
      <c r="CB17" s="131">
        <f>Seniori!CB24</f>
        <v>0</v>
      </c>
      <c r="CC17" s="131">
        <f>Seniori!CC24</f>
        <v>0</v>
      </c>
      <c r="CD17" s="131">
        <f>Seniori!CD24</f>
        <v>0</v>
      </c>
      <c r="CE17" s="131">
        <f>Seniori!CE24</f>
        <v>0</v>
      </c>
      <c r="CF17" s="131">
        <f>Seniori!CF24</f>
        <v>0</v>
      </c>
      <c r="CG17" s="131">
        <f>Seniori!CG24</f>
        <v>0</v>
      </c>
      <c r="CH17" s="131">
        <f>Seniori!CH24</f>
        <v>0</v>
      </c>
      <c r="CI17" s="131">
        <f>Seniori!CI24</f>
        <v>0</v>
      </c>
      <c r="CJ17" s="131">
        <f>Seniori!CJ24</f>
        <v>0</v>
      </c>
      <c r="CK17" s="131">
        <f>Seniori!CK24</f>
        <v>0</v>
      </c>
      <c r="CL17" s="131">
        <f>Seniori!CL24</f>
        <v>0</v>
      </c>
      <c r="CM17" s="131">
        <f>Seniori!CM24</f>
        <v>0</v>
      </c>
      <c r="CN17" s="131">
        <f>Seniori!CN24</f>
        <v>0</v>
      </c>
      <c r="CO17" s="131">
        <f>Seniori!CO24</f>
        <v>0</v>
      </c>
      <c r="CP17" s="131">
        <f>Seniori!CP24</f>
        <v>0</v>
      </c>
      <c r="CQ17" s="131">
        <f>Seniori!CQ24</f>
        <v>0</v>
      </c>
      <c r="CR17" s="131">
        <f>Seniori!CR24</f>
        <v>0</v>
      </c>
      <c r="CS17" s="131">
        <f>Seniori!CS24</f>
        <v>0</v>
      </c>
      <c r="CT17" s="131">
        <f>Seniori!CT24</f>
        <v>0</v>
      </c>
      <c r="CU17" s="131">
        <f>Seniori!CU24</f>
        <v>0</v>
      </c>
      <c r="CV17" s="131">
        <f>Seniori!CV24</f>
        <v>0</v>
      </c>
      <c r="CW17" s="131">
        <f>Seniori!CW24</f>
        <v>0</v>
      </c>
      <c r="CX17" s="131">
        <f>Seniori!CX24</f>
        <v>0</v>
      </c>
      <c r="CY17" s="131">
        <f>Seniori!CY24</f>
        <v>0</v>
      </c>
      <c r="CZ17" s="131">
        <f>Seniori!CZ24</f>
        <v>0</v>
      </c>
      <c r="DA17" s="131">
        <f>Seniori!DA24</f>
        <v>0</v>
      </c>
      <c r="DB17" s="131">
        <f>Seniori!DB24</f>
        <v>5</v>
      </c>
      <c r="DC17" s="131">
        <f>Seniori!DC24</f>
        <v>0</v>
      </c>
      <c r="DD17" s="131">
        <f>Seniori!DD24</f>
        <v>0</v>
      </c>
      <c r="DE17" s="131">
        <f>Seniori!DE24</f>
        <v>0</v>
      </c>
      <c r="DF17" s="131">
        <f>Seniori!DF24</f>
        <v>0</v>
      </c>
      <c r="DG17" s="131">
        <f>Seniori!DG24</f>
        <v>0</v>
      </c>
      <c r="DH17" s="131">
        <f>Seniori!DH24</f>
        <v>0</v>
      </c>
      <c r="DI17" s="131">
        <f>Seniori!DI24</f>
        <v>0</v>
      </c>
      <c r="DJ17" s="131">
        <f>Seniori!DJ24</f>
        <v>4</v>
      </c>
      <c r="DK17" s="131">
        <f>Seniori!DK24</f>
        <v>0</v>
      </c>
      <c r="DL17" s="131">
        <f>Seniori!DL24</f>
        <v>0</v>
      </c>
      <c r="DM17" s="131">
        <f>Seniori!DM24</f>
        <v>0</v>
      </c>
      <c r="DN17" s="131">
        <f>Seniori!DN24</f>
        <v>0</v>
      </c>
      <c r="DO17" s="131">
        <f>Seniori!DO24</f>
        <v>0</v>
      </c>
      <c r="DP17" s="131">
        <f>Seniori!DP24</f>
        <v>0</v>
      </c>
      <c r="DQ17" s="131">
        <f>Seniori!DQ24</f>
        <v>0</v>
      </c>
      <c r="DR17" s="131">
        <f>Seniori!DR24</f>
        <v>0</v>
      </c>
      <c r="DS17" s="131">
        <f>Seniori!DS24</f>
        <v>0</v>
      </c>
      <c r="DT17" s="131">
        <f>Seniori!DT24</f>
        <v>0</v>
      </c>
      <c r="DU17" s="131">
        <f>Seniori!DU24</f>
        <v>0</v>
      </c>
      <c r="DV17" s="131">
        <f>Seniori!DV24</f>
        <v>0</v>
      </c>
      <c r="DW17" s="131">
        <f>Seniori!DW24</f>
        <v>0</v>
      </c>
      <c r="DX17" s="131">
        <f>Seniori!DX24</f>
        <v>0</v>
      </c>
      <c r="DY17" s="131">
        <f>Seniori!DY24</f>
        <v>0</v>
      </c>
      <c r="DZ17" s="131">
        <f>Seniori!DZ24</f>
        <v>0</v>
      </c>
      <c r="EA17" s="131">
        <f>Seniori!EA24</f>
        <v>0</v>
      </c>
      <c r="EB17" s="131">
        <f>Seniori!EB24</f>
        <v>0</v>
      </c>
      <c r="EC17" s="131">
        <f>Seniori!EC24</f>
        <v>0</v>
      </c>
      <c r="ED17" s="131">
        <f>Seniori!ED24</f>
        <v>0</v>
      </c>
      <c r="EE17" s="131">
        <f>Seniori!EE24</f>
        <v>0</v>
      </c>
      <c r="EF17" s="131">
        <f>Seniori!EF24</f>
        <v>0</v>
      </c>
      <c r="EG17" s="131">
        <f>Seniori!EG24</f>
        <v>0</v>
      </c>
      <c r="EH17" s="131">
        <f>Seniori!EH24</f>
        <v>0</v>
      </c>
      <c r="EI17" s="131">
        <f>Seniori!EI24</f>
        <v>0</v>
      </c>
      <c r="EJ17" s="131">
        <f>Seniori!EJ24</f>
        <v>0</v>
      </c>
      <c r="EK17" s="131">
        <f>Seniori!EK24</f>
        <v>0</v>
      </c>
      <c r="EL17" s="131">
        <f>Seniori!EL24</f>
        <v>0</v>
      </c>
      <c r="EM17" s="131">
        <f>Seniori!EM24</f>
        <v>0</v>
      </c>
      <c r="EN17" s="131">
        <f>Seniori!EN24</f>
        <v>13.2</v>
      </c>
      <c r="EO17" s="131">
        <f>Seniori!EO24</f>
        <v>0</v>
      </c>
      <c r="EP17" s="131">
        <f>Seniori!EP24</f>
        <v>0</v>
      </c>
      <c r="EQ17" s="131">
        <f>Seniori!EQ24</f>
        <v>0</v>
      </c>
      <c r="ER17" s="131">
        <f>Seniori!ER24</f>
        <v>0</v>
      </c>
      <c r="ES17" s="131">
        <f>Seniori!ES24</f>
        <v>0</v>
      </c>
      <c r="ET17" s="131">
        <f>Seniori!ET24</f>
        <v>0</v>
      </c>
      <c r="EU17" s="131">
        <f>Seniori!EU24</f>
        <v>0</v>
      </c>
      <c r="EV17" s="131">
        <f>Seniori!EV24</f>
        <v>0</v>
      </c>
      <c r="EW17" s="131">
        <f>Seniori!EW24</f>
        <v>0</v>
      </c>
      <c r="EX17" s="131">
        <f>Seniori!EX24</f>
        <v>8.4</v>
      </c>
      <c r="EY17" s="131">
        <f>Seniori!EY24</f>
        <v>0</v>
      </c>
      <c r="EZ17" s="131">
        <f>Seniori!EZ24</f>
        <v>0</v>
      </c>
      <c r="FA17" s="131">
        <f>Seniori!FA24</f>
        <v>0</v>
      </c>
      <c r="FB17" s="131">
        <f>Seniori!FB24</f>
        <v>0</v>
      </c>
      <c r="FC17" s="131">
        <f>Seniori!FC24</f>
        <v>0</v>
      </c>
      <c r="FD17" s="131">
        <f>Seniori!FD24</f>
        <v>0</v>
      </c>
      <c r="FE17" s="131">
        <f>Seniori!FE24</f>
        <v>0</v>
      </c>
      <c r="FF17" s="131">
        <f>Seniori!FF24</f>
        <v>0</v>
      </c>
      <c r="FG17" s="131">
        <f>Seniori!FG24</f>
        <v>0</v>
      </c>
      <c r="FH17" s="131">
        <f>Seniori!FH24</f>
        <v>0</v>
      </c>
      <c r="FI17" s="131">
        <f>Seniori!FI24</f>
        <v>0</v>
      </c>
      <c r="FJ17" s="131">
        <f>Seniori!FJ24</f>
        <v>0</v>
      </c>
      <c r="FK17" s="131">
        <f>Seniori!FK24</f>
        <v>0</v>
      </c>
      <c r="FL17" s="131">
        <f>Seniori!FL24</f>
        <v>0</v>
      </c>
      <c r="FM17" s="131">
        <f>Seniori!FM24</f>
        <v>0</v>
      </c>
      <c r="FN17" s="131">
        <f>Seniori!FN24</f>
        <v>0</v>
      </c>
      <c r="FO17" s="131">
        <f>Seniori!FO24</f>
        <v>0</v>
      </c>
      <c r="FP17" s="131">
        <f>Seniori!FP24</f>
        <v>0</v>
      </c>
      <c r="FQ17" s="131">
        <f>Seniori!FQ24</f>
        <v>0</v>
      </c>
      <c r="FR17" s="131">
        <f>Seniori!FR24</f>
        <v>0</v>
      </c>
      <c r="FS17" s="131">
        <f>Seniori!FS24</f>
        <v>7</v>
      </c>
      <c r="FT17" s="131"/>
      <c r="FU17" s="131">
        <f>Seniori!FU24</f>
        <v>0</v>
      </c>
      <c r="FV17" s="131">
        <f>Seniori!FV24</f>
        <v>0</v>
      </c>
      <c r="FW17" s="131">
        <f>Seniori!FW24</f>
        <v>0</v>
      </c>
      <c r="FX17" s="131">
        <f>Seniori!FX24</f>
        <v>0</v>
      </c>
      <c r="FY17" s="131">
        <f>Seniori!FY24</f>
        <v>0</v>
      </c>
      <c r="FZ17" s="131">
        <f>Seniori!FZ24</f>
        <v>0</v>
      </c>
      <c r="GA17" s="131">
        <f>Seniori!GA24</f>
        <v>3</v>
      </c>
      <c r="GB17" s="131">
        <f>Seniori!GB24</f>
        <v>0</v>
      </c>
      <c r="GC17" s="131">
        <f>Seniori!GC24</f>
        <v>0</v>
      </c>
      <c r="GD17" s="131">
        <f>Seniori!GD24</f>
        <v>0</v>
      </c>
      <c r="GE17" s="131">
        <f>Seniori!GE24</f>
        <v>0</v>
      </c>
      <c r="GF17" s="131">
        <f>Seniori!GF24</f>
        <v>0</v>
      </c>
      <c r="GG17" s="131">
        <f>Seniori!GG24</f>
        <v>0</v>
      </c>
      <c r="GH17" s="131">
        <f>Seniori!GH24</f>
        <v>0</v>
      </c>
      <c r="GI17" s="131">
        <f>Seniori!GI24</f>
        <v>0</v>
      </c>
      <c r="GJ17" s="131">
        <f>Seniori!GJ24</f>
        <v>0</v>
      </c>
      <c r="GK17" s="131">
        <f>Seniori!GK24</f>
        <v>0</v>
      </c>
      <c r="GL17" s="131">
        <f>Seniori!GL24</f>
        <v>0</v>
      </c>
      <c r="GM17" s="131">
        <f>Seniori!GM24</f>
        <v>0</v>
      </c>
      <c r="GN17" s="131"/>
      <c r="GO17" s="131"/>
      <c r="GP17" s="131"/>
      <c r="GQ17" s="131"/>
      <c r="GR17" s="131"/>
      <c r="GS17" s="131"/>
      <c r="GT17" s="131"/>
      <c r="GU17" s="131"/>
      <c r="GV17" s="131">
        <f>Seniori!GV24</f>
        <v>0</v>
      </c>
      <c r="GW17" s="131">
        <f>Seniori!GW24</f>
        <v>0</v>
      </c>
      <c r="GX17" s="131">
        <f>Seniori!GX24</f>
        <v>0</v>
      </c>
      <c r="GY17" s="131">
        <f>Seniori!GY24</f>
        <v>0</v>
      </c>
      <c r="GZ17" s="131">
        <f>Seniori!GZ24</f>
        <v>0</v>
      </c>
      <c r="HA17" s="131">
        <f>Seniori!HA24</f>
        <v>0</v>
      </c>
      <c r="HB17" s="131">
        <f>Seniori!HB24</f>
        <v>0</v>
      </c>
      <c r="HC17" s="131">
        <f>Seniori!HC24</f>
        <v>0</v>
      </c>
      <c r="HD17" s="131">
        <f>Seniori!HD24</f>
        <v>0</v>
      </c>
      <c r="HE17" s="131">
        <f>Seniori!HE24</f>
        <v>0</v>
      </c>
      <c r="HF17" s="131">
        <f>Seniori!HF24</f>
        <v>0</v>
      </c>
      <c r="HG17" s="131">
        <f>Seniori!HG24</f>
        <v>0</v>
      </c>
      <c r="HH17" s="131">
        <f>Seniori!HH24</f>
        <v>0</v>
      </c>
      <c r="HI17" s="131">
        <f>Seniori!HI24</f>
        <v>0</v>
      </c>
      <c r="HJ17" s="131">
        <f>Seniori!HJ24</f>
        <v>0</v>
      </c>
      <c r="HK17" s="131">
        <f>Seniori!HK24</f>
        <v>0</v>
      </c>
      <c r="HL17" s="131">
        <f>Seniori!HL24</f>
        <v>0</v>
      </c>
      <c r="HM17" s="131">
        <f>Seniori!HM24</f>
        <v>0</v>
      </c>
      <c r="HN17" s="131">
        <f>Seniori!HN24</f>
        <v>0</v>
      </c>
      <c r="HO17" s="131">
        <f>Seniori!HO24</f>
        <v>0</v>
      </c>
      <c r="HP17" s="131">
        <f>Seniori!HP24</f>
        <v>0</v>
      </c>
      <c r="HQ17" s="131">
        <f>Seniori!HQ24</f>
        <v>0</v>
      </c>
      <c r="HR17" s="131">
        <f>Seniori!HR24</f>
        <v>0</v>
      </c>
      <c r="HS17" s="131">
        <f>Seniori!HS24</f>
        <v>0</v>
      </c>
      <c r="HT17" s="131">
        <f>Seniori!HT24</f>
        <v>0</v>
      </c>
      <c r="HU17" s="131">
        <f>Seniori!HU24</f>
        <v>0</v>
      </c>
      <c r="HV17" s="131">
        <f>Seniori!HV24</f>
        <v>0</v>
      </c>
      <c r="HW17" s="131">
        <f>Seniori!HW24</f>
        <v>0</v>
      </c>
      <c r="HX17" s="131">
        <f>Seniori!HX24</f>
        <v>0</v>
      </c>
      <c r="HY17" s="131">
        <f>Seniori!HY24</f>
        <v>0</v>
      </c>
      <c r="HZ17" s="131">
        <f>Seniori!HZ24</f>
        <v>0</v>
      </c>
      <c r="IA17" s="131">
        <f>Seniori!IA24</f>
        <v>0</v>
      </c>
      <c r="IB17" s="131">
        <f>Seniori!IB24</f>
        <v>0</v>
      </c>
      <c r="IC17" s="131">
        <f>Seniori!IC24</f>
        <v>0</v>
      </c>
      <c r="ID17" s="131">
        <f>Seniori!ID24</f>
        <v>0</v>
      </c>
      <c r="IE17" s="131">
        <f>Seniori!IE24</f>
        <v>0</v>
      </c>
      <c r="IF17" s="131">
        <f>Seniori!IF24</f>
        <v>0</v>
      </c>
      <c r="IG17" s="131">
        <f>Seniori!IG24</f>
        <v>0</v>
      </c>
      <c r="IH17" s="131">
        <f>Seniori!IH24</f>
        <v>0</v>
      </c>
      <c r="II17" s="131">
        <f>Seniori!II24</f>
        <v>0</v>
      </c>
      <c r="IJ17" s="131">
        <f>Seniori!IJ24</f>
        <v>0</v>
      </c>
      <c r="IK17" s="131">
        <f>Seniori!IK24</f>
        <v>0</v>
      </c>
      <c r="IL17" s="131">
        <f>Seniori!IL24</f>
        <v>0</v>
      </c>
      <c r="IM17" s="131">
        <f>Seniori!IM24</f>
        <v>0</v>
      </c>
      <c r="IN17" s="131">
        <f>Seniori!IN24</f>
        <v>0</v>
      </c>
      <c r="IO17" s="131">
        <f>Seniori!IO24</f>
        <v>0</v>
      </c>
      <c r="IP17" s="131">
        <f>Seniori!IP24</f>
        <v>0</v>
      </c>
      <c r="IQ17" s="131">
        <f>Seniori!IQ24</f>
        <v>0</v>
      </c>
      <c r="IR17" s="131">
        <f>Seniori!IR24</f>
        <v>0</v>
      </c>
      <c r="IS17" s="131">
        <f>Seniori!IS24</f>
        <v>0</v>
      </c>
      <c r="IT17" s="131">
        <f>Seniori!IT24</f>
        <v>0</v>
      </c>
      <c r="IU17" s="131">
        <f>Seniori!IU24</f>
        <v>0</v>
      </c>
      <c r="IV17" s="131">
        <f>Seniori!IV24</f>
        <v>0</v>
      </c>
      <c r="IW17" s="131">
        <f>Seniori!IW24</f>
        <v>0</v>
      </c>
      <c r="IX17" s="131">
        <f>Seniori!IX24</f>
        <v>0</v>
      </c>
      <c r="IY17" s="131"/>
      <c r="IZ17" s="131">
        <f>Seniori!IZ24</f>
        <v>0</v>
      </c>
      <c r="JA17" s="131"/>
      <c r="JB17" s="131">
        <f>Seniori!JB24</f>
        <v>0</v>
      </c>
      <c r="JC17" s="131">
        <f>Seniori!JC24</f>
        <v>0</v>
      </c>
      <c r="JD17" s="131">
        <f>Seniori!JD24</f>
        <v>0</v>
      </c>
      <c r="JE17" s="131">
        <f>Seniori!JE24</f>
        <v>0</v>
      </c>
      <c r="JF17" s="131"/>
      <c r="JG17" s="131"/>
      <c r="JH17" s="131">
        <f>Seniori!JH24</f>
        <v>0</v>
      </c>
      <c r="JI17" s="131">
        <f>Seniori!JI24</f>
        <v>0</v>
      </c>
      <c r="JJ17" s="131">
        <f>Seniori!JJ24</f>
        <v>0</v>
      </c>
      <c r="JK17" s="131">
        <f>Seniori!JK24</f>
        <v>0</v>
      </c>
      <c r="JL17" s="131">
        <f>Seniori!JL24</f>
        <v>0</v>
      </c>
      <c r="JM17" s="131">
        <f>Seniori!JM24</f>
        <v>0</v>
      </c>
      <c r="JN17" s="131">
        <f>Seniori!JN24</f>
        <v>0</v>
      </c>
      <c r="JO17" s="131">
        <f>Seniori!JO24</f>
        <v>0</v>
      </c>
      <c r="JP17" s="131">
        <f>Seniori!JP24</f>
        <v>0</v>
      </c>
      <c r="JQ17" s="131">
        <f>Seniori!JQ24</f>
        <v>0</v>
      </c>
      <c r="JR17" s="131">
        <f>Seniori!JR24</f>
        <v>0</v>
      </c>
      <c r="JS17" s="131">
        <f>Seniori!JS24</f>
        <v>0</v>
      </c>
      <c r="JT17" s="131">
        <f>Seniori!JT24</f>
        <v>0</v>
      </c>
      <c r="JU17" s="131">
        <f>Seniori!JU24</f>
        <v>0</v>
      </c>
      <c r="JV17" s="131">
        <f>Seniori!JV24</f>
        <v>0</v>
      </c>
      <c r="JW17" s="131">
        <f>Seniori!JW24</f>
        <v>0</v>
      </c>
      <c r="JX17" s="131">
        <f>Seniori!JX24</f>
        <v>0</v>
      </c>
      <c r="JY17" s="131">
        <f>Seniori!JY24</f>
        <v>0</v>
      </c>
      <c r="JZ17" s="131">
        <f>Seniori!JZ24</f>
        <v>0</v>
      </c>
      <c r="KA17" s="131">
        <f>Seniori!KA24</f>
        <v>0</v>
      </c>
      <c r="KB17" s="131">
        <f>Seniori!KB24</f>
        <v>0</v>
      </c>
      <c r="KC17" s="131">
        <f>Seniori!KC24</f>
        <v>0</v>
      </c>
      <c r="KD17" s="131">
        <f>Seniori!KD24</f>
        <v>0</v>
      </c>
      <c r="KE17" s="131">
        <f>Seniori!KE24</f>
        <v>0</v>
      </c>
      <c r="KF17" s="131">
        <f>Seniori!KF24</f>
        <v>0</v>
      </c>
      <c r="KG17" s="131">
        <f>Seniori!KG24</f>
        <v>0</v>
      </c>
      <c r="KH17" s="131">
        <f>Seniori!KH24</f>
        <v>0</v>
      </c>
      <c r="KI17" s="131">
        <f>Seniori!KI24</f>
        <v>0</v>
      </c>
      <c r="KJ17" s="131">
        <f>Seniori!KJ24</f>
        <v>0</v>
      </c>
      <c r="KK17" s="131">
        <f>Seniori!KK24</f>
        <v>0</v>
      </c>
      <c r="KL17" s="131">
        <f>Seniori!KL24</f>
        <v>0</v>
      </c>
      <c r="KM17" s="131">
        <f>Seniori!KM24</f>
        <v>0</v>
      </c>
      <c r="KN17" s="131">
        <f>Seniori!KN24</f>
        <v>0</v>
      </c>
      <c r="KO17" s="131">
        <f>Seniori!KO24</f>
        <v>5</v>
      </c>
      <c r="KP17" s="131"/>
      <c r="KQ17" s="131">
        <f>Seniori!KQ24</f>
        <v>0</v>
      </c>
      <c r="KR17" s="131">
        <f>Seniori!KR24</f>
        <v>0</v>
      </c>
      <c r="KS17" s="131">
        <f>Seniori!KS24</f>
        <v>0</v>
      </c>
      <c r="KT17" s="131">
        <f>Seniori!KT24</f>
        <v>0</v>
      </c>
      <c r="KU17" s="131">
        <f>Seniori!KU24</f>
        <v>0</v>
      </c>
      <c r="KV17" s="131">
        <f>Seniori!KV24</f>
        <v>5</v>
      </c>
      <c r="KW17" s="131"/>
      <c r="KX17" s="131">
        <f>Seniori!KX24</f>
        <v>0</v>
      </c>
      <c r="KY17" s="131">
        <f>Seniori!KY24</f>
        <v>0</v>
      </c>
      <c r="KZ17" s="131">
        <f>Seniori!KZ24</f>
        <v>0</v>
      </c>
      <c r="LA17" s="131">
        <f>Seniori!LA24</f>
        <v>0</v>
      </c>
      <c r="LB17" s="131">
        <f>Seniori!LB24</f>
        <v>0</v>
      </c>
      <c r="LC17" s="131">
        <f>Seniori!LC24</f>
        <v>0</v>
      </c>
      <c r="LD17" s="131">
        <f>Seniori!LD24</f>
        <v>0</v>
      </c>
      <c r="LE17" s="131">
        <f>Seniori!LE24</f>
        <v>0</v>
      </c>
      <c r="LF17" s="131">
        <f>Seniori!LF24</f>
        <v>0</v>
      </c>
      <c r="LG17" s="131">
        <f>Seniori!LG24</f>
        <v>0</v>
      </c>
      <c r="LH17" s="131">
        <f>Seniori!LH24</f>
        <v>0</v>
      </c>
      <c r="LI17" s="131">
        <f>Seniori!LI24</f>
        <v>0</v>
      </c>
      <c r="LJ17" s="131">
        <f>Seniori!LJ24</f>
        <v>0</v>
      </c>
      <c r="LK17" s="131">
        <f>Seniori!LK24</f>
        <v>0</v>
      </c>
      <c r="LL17" s="131">
        <f>Seniori!LL24</f>
        <v>0</v>
      </c>
      <c r="LM17" s="131">
        <f>Seniori!LM24</f>
        <v>0</v>
      </c>
      <c r="LN17" s="131">
        <f>Seniori!LN24</f>
        <v>0</v>
      </c>
      <c r="LO17" s="131"/>
      <c r="LP17" s="131">
        <f>Seniori!LP24</f>
        <v>0</v>
      </c>
      <c r="LQ17" s="131"/>
      <c r="LR17" s="131"/>
      <c r="LS17" s="131"/>
      <c r="LT17" s="131"/>
      <c r="LU17" s="131"/>
      <c r="LV17" s="131"/>
      <c r="LW17" s="131"/>
      <c r="LX17" s="131"/>
      <c r="LY17" s="131"/>
      <c r="LZ17" s="131">
        <f>Seniori!LZ24</f>
        <v>0</v>
      </c>
      <c r="MA17" s="131">
        <f>Seniori!MA24</f>
        <v>0</v>
      </c>
      <c r="MB17" s="131">
        <f>Seniori!MB24</f>
        <v>0</v>
      </c>
      <c r="MC17" s="131">
        <f>Seniori!MC24</f>
        <v>0</v>
      </c>
      <c r="MD17" s="131">
        <f>Seniori!MD24</f>
        <v>0</v>
      </c>
      <c r="ME17" s="131">
        <f>Seniori!ME24</f>
        <v>0</v>
      </c>
    </row>
    <row r="18" spans="1:376" ht="18" customHeight="1" x14ac:dyDescent="0.2">
      <c r="A18" s="12">
        <v>11</v>
      </c>
      <c r="B18" s="11" t="s">
        <v>135</v>
      </c>
      <c r="C18" s="1">
        <v>11639</v>
      </c>
      <c r="D18" s="1">
        <v>2016</v>
      </c>
      <c r="E18" s="84" t="s">
        <v>134</v>
      </c>
      <c r="F18" s="1">
        <v>7779</v>
      </c>
      <c r="G18" s="9" t="s">
        <v>224</v>
      </c>
      <c r="H18" s="4" t="s">
        <v>83</v>
      </c>
      <c r="I18" s="1">
        <f>SUM(K18:NL18)</f>
        <v>45</v>
      </c>
      <c r="J18" s="12">
        <f>I18</f>
        <v>45</v>
      </c>
      <c r="K18" s="131">
        <f>'Mladí jazdci'!K14</f>
        <v>0</v>
      </c>
      <c r="L18" s="131">
        <f>'Mladí jazdci'!L14</f>
        <v>0</v>
      </c>
      <c r="M18" s="131">
        <f>'Mladí jazdci'!M14</f>
        <v>0</v>
      </c>
      <c r="N18" s="131">
        <f>'Mladí jazdci'!N14</f>
        <v>0</v>
      </c>
      <c r="O18" s="131">
        <f>'Mladí jazdci'!O14</f>
        <v>0</v>
      </c>
      <c r="P18" s="131">
        <f>'Mladí jazdci'!P14</f>
        <v>0</v>
      </c>
      <c r="Q18" s="131">
        <f>'Mladí jazdci'!Q14</f>
        <v>0</v>
      </c>
      <c r="R18" s="131">
        <f>'Mladí jazdci'!R14</f>
        <v>0</v>
      </c>
      <c r="S18" s="131">
        <f>'Mladí jazdci'!S14</f>
        <v>0</v>
      </c>
      <c r="T18" s="131">
        <f>'Mladí jazdci'!T14</f>
        <v>0</v>
      </c>
      <c r="U18" s="131">
        <f>'Mladí jazdci'!U14</f>
        <v>0</v>
      </c>
      <c r="V18" s="131">
        <f>'Mladí jazdci'!V14</f>
        <v>0</v>
      </c>
      <c r="W18" s="131">
        <f>'Mladí jazdci'!W14</f>
        <v>0</v>
      </c>
      <c r="X18" s="131">
        <f>'Mladí jazdci'!X14</f>
        <v>0</v>
      </c>
      <c r="Y18" s="131">
        <f>'Mladí jazdci'!Y14</f>
        <v>0</v>
      </c>
      <c r="Z18" s="131">
        <f>'Mladí jazdci'!Z14</f>
        <v>0</v>
      </c>
      <c r="AA18" s="131">
        <f>'Mladí jazdci'!AA14</f>
        <v>0</v>
      </c>
      <c r="AB18" s="131">
        <f>'Mladí jazdci'!AB14</f>
        <v>0</v>
      </c>
      <c r="AC18" s="131">
        <f>'Mladí jazdci'!AC14</f>
        <v>0</v>
      </c>
      <c r="AD18" s="131">
        <f>'Mladí jazdci'!AD14</f>
        <v>0</v>
      </c>
      <c r="AE18" s="131">
        <f>'Mladí jazdci'!AE14</f>
        <v>0</v>
      </c>
      <c r="AF18" s="131">
        <f>'Mladí jazdci'!AF14</f>
        <v>0</v>
      </c>
      <c r="AG18" s="131">
        <f>'Mladí jazdci'!AG14</f>
        <v>0</v>
      </c>
      <c r="AH18" s="131">
        <f>'Mladí jazdci'!AH14</f>
        <v>0</v>
      </c>
      <c r="AI18" s="131">
        <f>'Mladí jazdci'!AI14</f>
        <v>0</v>
      </c>
      <c r="AJ18" s="131">
        <f>'Mladí jazdci'!AJ14</f>
        <v>7</v>
      </c>
      <c r="AK18" s="131">
        <f>'Mladí jazdci'!AK14</f>
        <v>0</v>
      </c>
      <c r="AL18" s="131">
        <f>'Mladí jazdci'!AL14</f>
        <v>0</v>
      </c>
      <c r="AM18" s="131">
        <f>'Mladí jazdci'!AM14</f>
        <v>0</v>
      </c>
      <c r="AN18" s="131">
        <f>'Mladí jazdci'!AN14</f>
        <v>0</v>
      </c>
      <c r="AO18" s="131">
        <f>'Mladí jazdci'!AO14</f>
        <v>0</v>
      </c>
      <c r="AP18" s="131">
        <f>'Mladí jazdci'!AP14</f>
        <v>0</v>
      </c>
      <c r="AQ18" s="131">
        <f>'Mladí jazdci'!AQ14</f>
        <v>0</v>
      </c>
      <c r="AR18" s="131">
        <f>'Mladí jazdci'!AR14</f>
        <v>0</v>
      </c>
      <c r="AS18" s="131">
        <f>'Mladí jazdci'!AS14</f>
        <v>0</v>
      </c>
      <c r="AT18" s="131">
        <f>'Mladí jazdci'!AT14</f>
        <v>0</v>
      </c>
      <c r="AU18" s="131">
        <f>'Mladí jazdci'!AU14</f>
        <v>0</v>
      </c>
      <c r="AV18" s="131">
        <f>'Mladí jazdci'!AV14</f>
        <v>0</v>
      </c>
      <c r="AW18" s="131">
        <f>'Mladí jazdci'!AW14</f>
        <v>0</v>
      </c>
      <c r="AX18" s="131">
        <f>'Mladí jazdci'!AX14</f>
        <v>0</v>
      </c>
      <c r="AY18" s="131">
        <f>'Mladí jazdci'!AY14</f>
        <v>0</v>
      </c>
      <c r="AZ18" s="131">
        <f>'Mladí jazdci'!AZ14</f>
        <v>0</v>
      </c>
      <c r="BA18" s="131">
        <f>'Mladí jazdci'!BA14</f>
        <v>0</v>
      </c>
      <c r="BB18" s="131">
        <f>'Mladí jazdci'!BB14</f>
        <v>0</v>
      </c>
      <c r="BC18" s="131">
        <f>'Mladí jazdci'!BC14</f>
        <v>0</v>
      </c>
      <c r="BD18" s="131">
        <f>'Mladí jazdci'!BD14</f>
        <v>0</v>
      </c>
      <c r="BE18" s="131">
        <f>'Mladí jazdci'!BE14</f>
        <v>0</v>
      </c>
      <c r="BF18" s="131">
        <f>'Mladí jazdci'!BF14</f>
        <v>0</v>
      </c>
      <c r="BG18" s="131">
        <f>'Mladí jazdci'!BG14</f>
        <v>0</v>
      </c>
      <c r="BH18" s="131">
        <f>'Mladí jazdci'!BH14</f>
        <v>0</v>
      </c>
      <c r="BI18" s="131">
        <f>'Mladí jazdci'!BI14</f>
        <v>0</v>
      </c>
      <c r="BJ18" s="131">
        <f>'Mladí jazdci'!BJ14</f>
        <v>7</v>
      </c>
      <c r="BK18" s="131">
        <f>'Mladí jazdci'!BK14</f>
        <v>0</v>
      </c>
      <c r="BL18" s="131">
        <f>'Mladí jazdci'!BL14</f>
        <v>0</v>
      </c>
      <c r="BM18" s="131">
        <f>'Mladí jazdci'!BM14</f>
        <v>0</v>
      </c>
      <c r="BN18" s="131">
        <f>'Mladí jazdci'!BN14</f>
        <v>0</v>
      </c>
      <c r="BO18" s="131">
        <f>'Mladí jazdci'!BO14</f>
        <v>0</v>
      </c>
      <c r="BP18" s="131">
        <f>'Mladí jazdci'!BP14</f>
        <v>0</v>
      </c>
      <c r="BQ18" s="131">
        <f>'Mladí jazdci'!BQ14</f>
        <v>0</v>
      </c>
      <c r="BR18" s="131">
        <f>'Mladí jazdci'!BR14</f>
        <v>0</v>
      </c>
      <c r="BS18" s="131">
        <f>'Mladí jazdci'!BS14</f>
        <v>0</v>
      </c>
      <c r="BT18" s="131">
        <f>'Mladí jazdci'!BT14</f>
        <v>0</v>
      </c>
      <c r="BU18" s="131">
        <f>'Mladí jazdci'!BU14</f>
        <v>0</v>
      </c>
      <c r="BV18" s="131">
        <f>'Mladí jazdci'!BV14</f>
        <v>0</v>
      </c>
      <c r="BW18" s="131">
        <f>'Mladí jazdci'!BW14</f>
        <v>0</v>
      </c>
      <c r="BX18" s="131">
        <f>'Mladí jazdci'!BX14</f>
        <v>0</v>
      </c>
      <c r="BY18" s="131">
        <f>'Mladí jazdci'!BY14</f>
        <v>0</v>
      </c>
      <c r="BZ18" s="131">
        <f>'Mladí jazdci'!BZ14</f>
        <v>0</v>
      </c>
      <c r="CA18" s="131">
        <f>'Mladí jazdci'!CA14</f>
        <v>0</v>
      </c>
      <c r="CB18" s="131">
        <f>'Mladí jazdci'!CB14</f>
        <v>0</v>
      </c>
      <c r="CC18" s="131">
        <f>'Mladí jazdci'!CC14</f>
        <v>0</v>
      </c>
      <c r="CD18" s="131">
        <f>'Mladí jazdci'!CD14</f>
        <v>0</v>
      </c>
      <c r="CE18" s="131">
        <f>'Mladí jazdci'!CE14</f>
        <v>0</v>
      </c>
      <c r="CF18" s="131">
        <f>'Mladí jazdci'!CF14</f>
        <v>0</v>
      </c>
      <c r="CG18" s="131">
        <f>'Mladí jazdci'!CG14</f>
        <v>0</v>
      </c>
      <c r="CH18" s="131">
        <f>'Mladí jazdci'!CH14</f>
        <v>0</v>
      </c>
      <c r="CI18" s="131">
        <f>'Mladí jazdci'!CI14</f>
        <v>0</v>
      </c>
      <c r="CJ18" s="131">
        <f>'Mladí jazdci'!CJ14</f>
        <v>0</v>
      </c>
      <c r="CK18" s="131">
        <f>'Mladí jazdci'!CK14</f>
        <v>0</v>
      </c>
      <c r="CL18" s="131">
        <f>'Mladí jazdci'!CL14</f>
        <v>0</v>
      </c>
      <c r="CM18" s="131">
        <f>'Mladí jazdci'!CM14</f>
        <v>0</v>
      </c>
      <c r="CN18" s="131">
        <f>'Mladí jazdci'!CN14</f>
        <v>0</v>
      </c>
      <c r="CO18" s="131">
        <f>'Mladí jazdci'!CO14</f>
        <v>0</v>
      </c>
      <c r="CP18" s="131">
        <f>'Mladí jazdci'!CP14</f>
        <v>0</v>
      </c>
      <c r="CQ18" s="131">
        <f>'Mladí jazdci'!CQ14</f>
        <v>0</v>
      </c>
      <c r="CR18" s="131">
        <f>'Mladí jazdci'!CR14</f>
        <v>0</v>
      </c>
      <c r="CS18" s="131">
        <f>'Mladí jazdci'!CS14</f>
        <v>0</v>
      </c>
      <c r="CT18" s="131">
        <f>'Mladí jazdci'!CT14</f>
        <v>0</v>
      </c>
      <c r="CU18" s="131">
        <f>'Mladí jazdci'!CU14</f>
        <v>0</v>
      </c>
      <c r="CV18" s="131">
        <f>'Mladí jazdci'!CV14</f>
        <v>0</v>
      </c>
      <c r="CW18" s="131">
        <f>'Mladí jazdci'!CW14</f>
        <v>0</v>
      </c>
      <c r="CX18" s="131">
        <f>'Mladí jazdci'!CX14</f>
        <v>0</v>
      </c>
      <c r="CY18" s="131">
        <f>'Mladí jazdci'!CY14</f>
        <v>0</v>
      </c>
      <c r="CZ18" s="131">
        <f>'Mladí jazdci'!CZ14</f>
        <v>0</v>
      </c>
      <c r="DA18" s="131">
        <f>'Mladí jazdci'!DA14</f>
        <v>0</v>
      </c>
      <c r="DB18" s="131">
        <f>'Mladí jazdci'!DB14</f>
        <v>0</v>
      </c>
      <c r="DC18" s="131">
        <f>'Mladí jazdci'!DC14</f>
        <v>0</v>
      </c>
      <c r="DD18" s="131">
        <f>'Mladí jazdci'!DD14</f>
        <v>0</v>
      </c>
      <c r="DE18" s="131">
        <f>'Mladí jazdci'!DE14</f>
        <v>0</v>
      </c>
      <c r="DF18" s="131">
        <f>'Mladí jazdci'!DF14</f>
        <v>0</v>
      </c>
      <c r="DG18" s="131">
        <f>'Mladí jazdci'!DG14</f>
        <v>0</v>
      </c>
      <c r="DH18" s="131">
        <f>'Mladí jazdci'!DH14</f>
        <v>0</v>
      </c>
      <c r="DI18" s="131">
        <f>'Mladí jazdci'!DI14</f>
        <v>0</v>
      </c>
      <c r="DJ18" s="131">
        <f>'Mladí jazdci'!DJ14</f>
        <v>0</v>
      </c>
      <c r="DK18" s="131">
        <f>'Mladí jazdci'!DK14</f>
        <v>0</v>
      </c>
      <c r="DL18" s="131">
        <f>'Mladí jazdci'!DL14</f>
        <v>0</v>
      </c>
      <c r="DM18" s="131">
        <f>'Mladí jazdci'!DM14</f>
        <v>0</v>
      </c>
      <c r="DN18" s="131">
        <f>'Mladí jazdci'!DN14</f>
        <v>0</v>
      </c>
      <c r="DO18" s="131">
        <f>'Mladí jazdci'!DO14</f>
        <v>0</v>
      </c>
      <c r="DP18" s="131">
        <f>'Mladí jazdci'!DP14</f>
        <v>0</v>
      </c>
      <c r="DQ18" s="131">
        <f>'Mladí jazdci'!DQ14</f>
        <v>0</v>
      </c>
      <c r="DR18" s="131">
        <f>'Mladí jazdci'!DR14</f>
        <v>0</v>
      </c>
      <c r="DS18" s="131">
        <f>'Mladí jazdci'!DS14</f>
        <v>0</v>
      </c>
      <c r="DT18" s="131">
        <f>'Mladí jazdci'!DT14</f>
        <v>0</v>
      </c>
      <c r="DU18" s="131">
        <f>'Mladí jazdci'!DU14</f>
        <v>0</v>
      </c>
      <c r="DV18" s="131">
        <f>'Mladí jazdci'!DV14</f>
        <v>0</v>
      </c>
      <c r="DW18" s="131">
        <f>'Mladí jazdci'!DW14</f>
        <v>0</v>
      </c>
      <c r="DX18" s="131">
        <f>'Mladí jazdci'!DX14</f>
        <v>0</v>
      </c>
      <c r="DY18" s="131">
        <f>'Mladí jazdci'!DY14</f>
        <v>0</v>
      </c>
      <c r="DZ18" s="131">
        <f>'Mladí jazdci'!DZ14</f>
        <v>0</v>
      </c>
      <c r="EA18" s="131">
        <f>'Mladí jazdci'!EA14</f>
        <v>0</v>
      </c>
      <c r="EB18" s="131">
        <f>'Mladí jazdci'!EB14</f>
        <v>0</v>
      </c>
      <c r="EC18" s="131">
        <f>'Mladí jazdci'!EC14</f>
        <v>0</v>
      </c>
      <c r="ED18" s="131">
        <f>'Mladí jazdci'!ED14</f>
        <v>0</v>
      </c>
      <c r="EE18" s="131">
        <f>'Mladí jazdci'!EE14</f>
        <v>0</v>
      </c>
      <c r="EF18" s="131">
        <f>'Mladí jazdci'!EF14</f>
        <v>0</v>
      </c>
      <c r="EG18" s="131">
        <f>'Mladí jazdci'!EG14</f>
        <v>0</v>
      </c>
      <c r="EH18" s="131">
        <f>'Mladí jazdci'!EH14</f>
        <v>0</v>
      </c>
      <c r="EI18" s="131">
        <f>'Mladí jazdci'!EI14</f>
        <v>0</v>
      </c>
      <c r="EJ18" s="131">
        <f>'Mladí jazdci'!EJ14</f>
        <v>0</v>
      </c>
      <c r="EK18" s="131">
        <f>'Mladí jazdci'!EK14</f>
        <v>0</v>
      </c>
      <c r="EL18" s="131">
        <f>'Mladí jazdci'!EL14</f>
        <v>0</v>
      </c>
      <c r="EM18" s="131">
        <f>'Mladí jazdci'!EM14</f>
        <v>5</v>
      </c>
      <c r="EN18" s="131">
        <f>'Mladí jazdci'!EN14</f>
        <v>0</v>
      </c>
      <c r="EO18" s="131">
        <f>'Mladí jazdci'!EO14</f>
        <v>0</v>
      </c>
      <c r="EP18" s="131">
        <f>'Mladí jazdci'!EP14</f>
        <v>0</v>
      </c>
      <c r="ER18" s="131">
        <f>'Mladí jazdci'!ER14</f>
        <v>0</v>
      </c>
      <c r="ES18" s="131">
        <f>'Mladí jazdci'!ES14</f>
        <v>0</v>
      </c>
      <c r="ET18" s="131">
        <f>'Mladí jazdci'!ET14</f>
        <v>0</v>
      </c>
      <c r="EU18" s="131">
        <f>'Mladí jazdci'!EU14</f>
        <v>0</v>
      </c>
      <c r="EV18" s="131">
        <f>'Mladí jazdci'!EV14</f>
        <v>0</v>
      </c>
      <c r="EW18" s="131">
        <f>'Mladí jazdci'!EW14</f>
        <v>5</v>
      </c>
      <c r="EX18" s="131">
        <f>'Mladí jazdci'!EX14</f>
        <v>0</v>
      </c>
      <c r="EY18" s="131">
        <f>'Mladí jazdci'!EY14</f>
        <v>0</v>
      </c>
      <c r="EZ18" s="131">
        <f>'Mladí jazdci'!EZ14</f>
        <v>0</v>
      </c>
      <c r="FA18" s="131">
        <f>'Mladí jazdci'!FA14</f>
        <v>0</v>
      </c>
      <c r="FB18" s="131">
        <f>'Mladí jazdci'!FB14</f>
        <v>0</v>
      </c>
      <c r="FC18" s="131">
        <f>'Mladí jazdci'!FC14</f>
        <v>0</v>
      </c>
      <c r="FD18" s="131">
        <f>'Mladí jazdci'!FD14</f>
        <v>0</v>
      </c>
      <c r="FE18" s="131">
        <f>'Mladí jazdci'!FE14</f>
        <v>0</v>
      </c>
      <c r="FF18" s="131">
        <f>'Mladí jazdci'!FF14</f>
        <v>0</v>
      </c>
      <c r="FG18" s="131">
        <f>'Mladí jazdci'!FG14</f>
        <v>0</v>
      </c>
      <c r="FH18" s="131">
        <f>'Mladí jazdci'!FH14</f>
        <v>0</v>
      </c>
      <c r="FI18" s="131">
        <f>'Mladí jazdci'!FI14</f>
        <v>0</v>
      </c>
      <c r="FJ18" s="131">
        <f>'Mladí jazdci'!FJ14</f>
        <v>0</v>
      </c>
      <c r="FK18" s="131">
        <f>'Mladí jazdci'!FK14</f>
        <v>0</v>
      </c>
      <c r="FL18" s="131">
        <f>'Mladí jazdci'!FL14</f>
        <v>0</v>
      </c>
      <c r="FM18" s="131">
        <f>'Mladí jazdci'!FM14</f>
        <v>0</v>
      </c>
      <c r="FN18" s="131">
        <f>'Mladí jazdci'!FN14</f>
        <v>0</v>
      </c>
      <c r="FO18" s="131">
        <f>'Mladí jazdci'!FO14</f>
        <v>0</v>
      </c>
      <c r="FP18" s="131">
        <f>'Mladí jazdci'!FP14</f>
        <v>0</v>
      </c>
      <c r="FQ18" s="131">
        <f>'Mladí jazdci'!FQ14</f>
        <v>0</v>
      </c>
      <c r="FR18" s="131">
        <f>'Mladí jazdci'!FR14</f>
        <v>0</v>
      </c>
      <c r="FS18" s="131">
        <f>'Mladí jazdci'!FS14</f>
        <v>0</v>
      </c>
      <c r="FT18" s="131">
        <f>'Mladí jazdci'!FT14</f>
        <v>0</v>
      </c>
      <c r="FU18" s="131">
        <f>'Mladí jazdci'!FU14</f>
        <v>0</v>
      </c>
      <c r="FV18" s="131">
        <f>'Mladí jazdci'!FV14</f>
        <v>0</v>
      </c>
      <c r="FW18" s="131">
        <f>'Mladí jazdci'!FW14</f>
        <v>0</v>
      </c>
      <c r="FX18" s="131">
        <f>'Mladí jazdci'!FX14</f>
        <v>0</v>
      </c>
      <c r="FY18" s="131">
        <f>'Mladí jazdci'!FY14</f>
        <v>0</v>
      </c>
      <c r="FZ18" s="131">
        <f>'Mladí jazdci'!FZ14</f>
        <v>0</v>
      </c>
      <c r="GA18" s="131">
        <f>'Mladí jazdci'!GA14</f>
        <v>0</v>
      </c>
      <c r="GB18" s="131">
        <f>'Mladí jazdci'!GB14</f>
        <v>0</v>
      </c>
      <c r="GC18" s="131">
        <f>'Mladí jazdci'!GC14</f>
        <v>0</v>
      </c>
      <c r="GD18" s="131">
        <f>'Mladí jazdci'!GD14</f>
        <v>0</v>
      </c>
      <c r="GE18" s="131">
        <f>'Mladí jazdci'!GE14</f>
        <v>0</v>
      </c>
      <c r="GF18" s="131">
        <f>'Mladí jazdci'!GF14</f>
        <v>0</v>
      </c>
      <c r="GG18" s="131">
        <f>'Mladí jazdci'!GG14</f>
        <v>0</v>
      </c>
      <c r="GH18" s="131">
        <f>'Mladí jazdci'!GH14</f>
        <v>0</v>
      </c>
      <c r="GI18" s="131">
        <f>'Mladí jazdci'!GI14</f>
        <v>0</v>
      </c>
      <c r="GJ18" s="131">
        <f>'Mladí jazdci'!GJ14</f>
        <v>0</v>
      </c>
      <c r="GK18" s="131">
        <f>'Mladí jazdci'!GK14</f>
        <v>0</v>
      </c>
      <c r="GL18" s="131">
        <f>'Mladí jazdci'!GL14</f>
        <v>0</v>
      </c>
      <c r="GM18" s="131">
        <f>'Mladí jazdci'!GM14</f>
        <v>0</v>
      </c>
      <c r="GN18" s="131">
        <f>'Mladí jazdci'!GN14</f>
        <v>0</v>
      </c>
      <c r="GO18" s="131">
        <f>'Mladí jazdci'!GO14</f>
        <v>0</v>
      </c>
      <c r="GP18" s="131">
        <f>'Mladí jazdci'!GP14</f>
        <v>0</v>
      </c>
      <c r="GQ18" s="131">
        <f>'Mladí jazdci'!GQ14</f>
        <v>0</v>
      </c>
      <c r="GR18" s="131">
        <f>'Mladí jazdci'!GR14</f>
        <v>0</v>
      </c>
      <c r="GS18" s="131">
        <f>'Mladí jazdci'!GS14</f>
        <v>0</v>
      </c>
      <c r="GT18" s="131">
        <f>'Mladí jazdci'!GT14</f>
        <v>0</v>
      </c>
      <c r="GU18" s="131">
        <f>'Mladí jazdci'!GU14</f>
        <v>0</v>
      </c>
      <c r="GV18" s="131">
        <f>'Mladí jazdci'!GV14</f>
        <v>0</v>
      </c>
      <c r="GW18" s="131">
        <f>'Mladí jazdci'!GW14</f>
        <v>0</v>
      </c>
      <c r="GX18" s="131">
        <f>'Mladí jazdci'!GX14</f>
        <v>0</v>
      </c>
      <c r="GY18" s="131">
        <f>'Mladí jazdci'!GY14</f>
        <v>0</v>
      </c>
      <c r="GZ18" s="131">
        <f>'Mladí jazdci'!GZ14</f>
        <v>0</v>
      </c>
      <c r="HA18" s="131">
        <f>'Mladí jazdci'!HA14</f>
        <v>0</v>
      </c>
      <c r="HB18" s="131">
        <f>'Mladí jazdci'!HB14</f>
        <v>0</v>
      </c>
      <c r="HC18" s="131">
        <f>'Mladí jazdci'!HC14</f>
        <v>0</v>
      </c>
      <c r="HD18" s="131">
        <f>'Mladí jazdci'!HD14</f>
        <v>0</v>
      </c>
      <c r="HE18" s="131">
        <f>'Mladí jazdci'!HE14</f>
        <v>0</v>
      </c>
      <c r="HF18" s="131">
        <f>'Mladí jazdci'!HF14</f>
        <v>0</v>
      </c>
      <c r="HG18" s="131">
        <f>'Mladí jazdci'!HG14</f>
        <v>0</v>
      </c>
      <c r="HH18" s="131">
        <f>'Mladí jazdci'!HH14</f>
        <v>0</v>
      </c>
      <c r="HI18" s="131">
        <f>'Mladí jazdci'!HI14</f>
        <v>0</v>
      </c>
      <c r="HJ18" s="131">
        <f>'Mladí jazdci'!HJ14</f>
        <v>0</v>
      </c>
      <c r="HK18" s="131">
        <f>'Mladí jazdci'!HK14</f>
        <v>0</v>
      </c>
      <c r="HL18" s="131">
        <f>'Mladí jazdci'!HL14</f>
        <v>0</v>
      </c>
      <c r="HM18" s="131">
        <f>'Mladí jazdci'!HM14</f>
        <v>0</v>
      </c>
      <c r="HN18" s="131">
        <f>'Mladí jazdci'!HN14</f>
        <v>0</v>
      </c>
      <c r="HO18" s="131">
        <f>'Mladí jazdci'!HO14</f>
        <v>0</v>
      </c>
      <c r="HP18" s="131">
        <f>'Mladí jazdci'!HP14</f>
        <v>0</v>
      </c>
      <c r="HQ18" s="131">
        <f>'Mladí jazdci'!HQ14</f>
        <v>0</v>
      </c>
      <c r="HR18" s="131">
        <f>'Mladí jazdci'!HR14</f>
        <v>0</v>
      </c>
      <c r="HS18" s="131">
        <f>'Mladí jazdci'!HS14</f>
        <v>0</v>
      </c>
      <c r="HT18" s="131">
        <f>'Mladí jazdci'!HT14</f>
        <v>0</v>
      </c>
      <c r="HU18" s="131">
        <f>'Mladí jazdci'!HU14</f>
        <v>0</v>
      </c>
      <c r="HV18" s="131">
        <f>'Mladí jazdci'!HV14</f>
        <v>0</v>
      </c>
      <c r="HW18" s="131">
        <f>'Mladí jazdci'!HW14</f>
        <v>0</v>
      </c>
      <c r="HX18" s="131">
        <f>'Mladí jazdci'!HX14</f>
        <v>0</v>
      </c>
      <c r="HY18" s="131">
        <f>'Mladí jazdci'!HY14</f>
        <v>0</v>
      </c>
      <c r="HZ18" s="131">
        <f>'Mladí jazdci'!HZ14</f>
        <v>0</v>
      </c>
      <c r="IA18" s="131">
        <f>'Mladí jazdci'!IA14</f>
        <v>0</v>
      </c>
      <c r="IB18" s="131">
        <f>'Mladí jazdci'!IB14</f>
        <v>0</v>
      </c>
      <c r="IC18" s="131">
        <f>'Mladí jazdci'!IC14</f>
        <v>0</v>
      </c>
      <c r="ID18" s="131">
        <f>'Mladí jazdci'!ID14</f>
        <v>0</v>
      </c>
      <c r="IE18" s="131">
        <f>'Mladí jazdci'!IE14</f>
        <v>0</v>
      </c>
      <c r="IF18" s="131">
        <f>'Mladí jazdci'!IF14</f>
        <v>0</v>
      </c>
      <c r="IG18" s="131">
        <f>'Mladí jazdci'!IG14</f>
        <v>0</v>
      </c>
      <c r="IH18" s="131">
        <f>'Mladí jazdci'!IH14</f>
        <v>0</v>
      </c>
      <c r="II18" s="131">
        <f>'Mladí jazdci'!II14</f>
        <v>0</v>
      </c>
      <c r="IK18" s="131">
        <f>'Mladí jazdci'!IK14</f>
        <v>0</v>
      </c>
      <c r="IL18" s="131">
        <f>'Mladí jazdci'!IL14</f>
        <v>0</v>
      </c>
      <c r="IM18" s="131">
        <f>'Mladí jazdci'!IM14</f>
        <v>0</v>
      </c>
      <c r="IN18" s="131">
        <f>'Mladí jazdci'!IN14</f>
        <v>6</v>
      </c>
      <c r="IP18" s="131">
        <f>'Mladí jazdci'!IP14</f>
        <v>0</v>
      </c>
      <c r="IQ18" s="131">
        <f>'Mladí jazdci'!IQ14</f>
        <v>0</v>
      </c>
      <c r="IR18" s="131">
        <f>'Mladí jazdci'!IR14</f>
        <v>0</v>
      </c>
      <c r="IS18" s="131">
        <f>'Mladí jazdci'!IS14</f>
        <v>0</v>
      </c>
      <c r="IT18" s="131">
        <f>'Mladí jazdci'!IT14</f>
        <v>0</v>
      </c>
      <c r="IU18" s="131">
        <f>'Mladí jazdci'!IU14</f>
        <v>7</v>
      </c>
      <c r="IV18" s="131">
        <f>'Mladí jazdci'!IV14</f>
        <v>0</v>
      </c>
      <c r="IW18" s="131">
        <f>'Mladí jazdci'!IW14</f>
        <v>0</v>
      </c>
      <c r="IX18" s="131">
        <f>'Mladí jazdci'!IX14</f>
        <v>0</v>
      </c>
      <c r="IY18" s="131">
        <f>'Mladí jazdci'!IY14</f>
        <v>0</v>
      </c>
      <c r="IZ18" s="131">
        <f>'Mladí jazdci'!IZ14</f>
        <v>0</v>
      </c>
      <c r="JA18" s="131">
        <f>'Mladí jazdci'!JA14</f>
        <v>0</v>
      </c>
      <c r="JB18" s="131">
        <f>'Mladí jazdci'!JB14</f>
        <v>0</v>
      </c>
      <c r="JC18" s="131">
        <f>'Mladí jazdci'!JC14</f>
        <v>0</v>
      </c>
      <c r="JD18" s="131">
        <f>'Mladí jazdci'!JD14</f>
        <v>0</v>
      </c>
      <c r="JE18" s="131">
        <f>'Mladí jazdci'!JE14</f>
        <v>0</v>
      </c>
      <c r="JF18" s="131">
        <f>'Mladí jazdci'!JF14</f>
        <v>0</v>
      </c>
      <c r="JG18" s="131">
        <f>'Mladí jazdci'!JG14</f>
        <v>0</v>
      </c>
      <c r="JH18" s="131">
        <f>'Mladí jazdci'!JH14</f>
        <v>0</v>
      </c>
      <c r="JI18" s="131">
        <f>'Mladí jazdci'!JI14</f>
        <v>0</v>
      </c>
      <c r="JJ18" s="131">
        <f>'Mladí jazdci'!JJ14</f>
        <v>0</v>
      </c>
      <c r="JK18" s="131">
        <f>'Mladí jazdci'!JK14</f>
        <v>0</v>
      </c>
      <c r="JL18" s="131">
        <f>'Mladí jazdci'!JL14</f>
        <v>0</v>
      </c>
      <c r="JM18" s="131">
        <f>'Mladí jazdci'!JM14</f>
        <v>0</v>
      </c>
      <c r="JN18" s="131">
        <f>'Mladí jazdci'!JN14</f>
        <v>0</v>
      </c>
      <c r="JO18" s="131">
        <f>'Mladí jazdci'!JO14</f>
        <v>0</v>
      </c>
      <c r="JP18" s="131">
        <f>'Mladí jazdci'!JP14</f>
        <v>0</v>
      </c>
      <c r="JQ18" s="131">
        <f>'Mladí jazdci'!JQ14</f>
        <v>0</v>
      </c>
      <c r="JR18" s="131">
        <f>'Mladí jazdci'!JR14</f>
        <v>0</v>
      </c>
      <c r="JS18" s="131">
        <f>'Mladí jazdci'!JS14</f>
        <v>0</v>
      </c>
      <c r="JT18" s="131">
        <f>'Mladí jazdci'!JT14</f>
        <v>0</v>
      </c>
      <c r="JU18" s="131">
        <f>'Mladí jazdci'!JU14</f>
        <v>0</v>
      </c>
      <c r="JV18" s="131">
        <f>'Mladí jazdci'!JV14</f>
        <v>0</v>
      </c>
      <c r="JW18" s="131">
        <f>'Mladí jazdci'!JW14</f>
        <v>0</v>
      </c>
      <c r="JX18" s="131">
        <f>'Mladí jazdci'!JX14</f>
        <v>0</v>
      </c>
      <c r="JY18" s="131">
        <f>'Mladí jazdci'!JY14</f>
        <v>0</v>
      </c>
      <c r="JZ18" s="131">
        <f>'Mladí jazdci'!JZ14</f>
        <v>0</v>
      </c>
      <c r="KA18" s="131">
        <f>'Mladí jazdci'!KA14</f>
        <v>0</v>
      </c>
      <c r="KB18" s="131">
        <f>'Mladí jazdci'!KB14</f>
        <v>0</v>
      </c>
      <c r="KC18" s="131">
        <f>'Mladí jazdci'!KC14</f>
        <v>0</v>
      </c>
      <c r="KD18" s="131">
        <f>'Mladí jazdci'!KD14</f>
        <v>0</v>
      </c>
      <c r="KE18" s="131">
        <f>'Mladí jazdci'!KE14</f>
        <v>0</v>
      </c>
      <c r="KF18" s="131">
        <f>'Mladí jazdci'!KF14</f>
        <v>0</v>
      </c>
      <c r="KG18" s="131">
        <f>'Mladí jazdci'!KG14</f>
        <v>0</v>
      </c>
      <c r="KH18" s="131">
        <f>'Mladí jazdci'!KH14</f>
        <v>0</v>
      </c>
      <c r="KI18" s="131">
        <f>'Mladí jazdci'!KI14</f>
        <v>0</v>
      </c>
      <c r="KJ18" s="131">
        <f>'Mladí jazdci'!KJ14</f>
        <v>0</v>
      </c>
      <c r="KK18" s="131">
        <f>'Mladí jazdci'!KK14</f>
        <v>0</v>
      </c>
      <c r="KL18" s="131">
        <f>'Mladí jazdci'!KL14</f>
        <v>0</v>
      </c>
      <c r="KM18" s="131">
        <f>'Mladí jazdci'!KM14</f>
        <v>0</v>
      </c>
      <c r="KN18" s="131">
        <f>'Mladí jazdci'!KN14</f>
        <v>0</v>
      </c>
      <c r="KO18" s="131">
        <f>'Mladí jazdci'!KO14</f>
        <v>0</v>
      </c>
      <c r="KQ18" s="131">
        <f>'Mladí jazdci'!KQ14</f>
        <v>0</v>
      </c>
      <c r="KR18" s="131">
        <f>'Mladí jazdci'!KR14</f>
        <v>0</v>
      </c>
      <c r="KS18" s="131">
        <f>'Mladí jazdci'!KS14</f>
        <v>0</v>
      </c>
      <c r="KT18" s="131">
        <f>'Mladí jazdci'!KT14</f>
        <v>0</v>
      </c>
      <c r="KU18" s="131">
        <f>'Mladí jazdci'!KU14</f>
        <v>0</v>
      </c>
      <c r="KV18" s="131">
        <f>'Mladí jazdci'!KV14</f>
        <v>8</v>
      </c>
      <c r="KX18" s="131">
        <f>'Mladí jazdci'!KX14</f>
        <v>0</v>
      </c>
      <c r="KY18" s="131">
        <f>'Mladí jazdci'!KY14</f>
        <v>0</v>
      </c>
      <c r="KZ18" s="131">
        <f>'Mladí jazdci'!KZ14</f>
        <v>0</v>
      </c>
      <c r="LA18" s="131">
        <f>'Mladí jazdci'!LA14</f>
        <v>0</v>
      </c>
      <c r="LB18" s="131">
        <f>'Mladí jazdci'!LB14</f>
        <v>0</v>
      </c>
      <c r="LC18" s="131">
        <f>'Mladí jazdci'!LC14</f>
        <v>0</v>
      </c>
      <c r="LD18" s="131">
        <f>'Mladí jazdci'!LD14</f>
        <v>0</v>
      </c>
      <c r="LE18" s="131">
        <f>'Mladí jazdci'!LE14</f>
        <v>0</v>
      </c>
      <c r="LF18" s="131">
        <f>'Mladí jazdci'!LF14</f>
        <v>0</v>
      </c>
      <c r="LG18" s="131">
        <f>'Mladí jazdci'!LG14</f>
        <v>0</v>
      </c>
      <c r="LH18" s="131">
        <f>'Mladí jazdci'!LH14</f>
        <v>0</v>
      </c>
      <c r="LI18" s="131">
        <f>'Mladí jazdci'!LI14</f>
        <v>0</v>
      </c>
      <c r="LJ18" s="131">
        <f>'Mladí jazdci'!LJ14</f>
        <v>0</v>
      </c>
      <c r="LK18" s="131">
        <f>'Mladí jazdci'!LK14</f>
        <v>0</v>
      </c>
      <c r="LL18" s="131">
        <f>'Mladí jazdci'!LL14</f>
        <v>0</v>
      </c>
      <c r="LM18" s="131">
        <f>'Mladí jazdci'!LM14</f>
        <v>0</v>
      </c>
      <c r="LN18" s="131">
        <f>'Mladí jazdci'!LN14</f>
        <v>0</v>
      </c>
      <c r="LP18" s="131">
        <f>'Mladí jazdci'!LP14</f>
        <v>0</v>
      </c>
      <c r="LZ18" s="131">
        <f>'Mladí jazdci'!LZ14</f>
        <v>0</v>
      </c>
      <c r="MA18" s="131">
        <f>'Mladí jazdci'!MA14</f>
        <v>0</v>
      </c>
      <c r="MB18" s="131">
        <f>'Mladí jazdci'!MB14</f>
        <v>0</v>
      </c>
      <c r="MC18" s="131">
        <f>'Mladí jazdci'!MC14</f>
        <v>0</v>
      </c>
      <c r="MD18" s="131">
        <f>'Mladí jazdci'!MD14</f>
        <v>0</v>
      </c>
      <c r="ME18" s="131">
        <f>'Mladí jazdci'!ME14</f>
        <v>0</v>
      </c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</row>
    <row r="19" spans="1:376" s="10" customFormat="1" ht="18" customHeight="1" x14ac:dyDescent="0.2">
      <c r="A19" s="12">
        <v>12</v>
      </c>
      <c r="B19" s="11" t="s">
        <v>336</v>
      </c>
      <c r="C19" s="1">
        <v>11676</v>
      </c>
      <c r="D19" s="1">
        <v>2018</v>
      </c>
      <c r="E19" s="4" t="s">
        <v>31</v>
      </c>
      <c r="F19" s="9" t="s">
        <v>32</v>
      </c>
      <c r="G19" s="9" t="s">
        <v>222</v>
      </c>
      <c r="H19" s="4" t="s">
        <v>34</v>
      </c>
      <c r="I19" s="1">
        <f>SUM(K19:ME19)</f>
        <v>44</v>
      </c>
      <c r="J19" s="12">
        <f>Tabuľka311[[#This Row],[Stĺpec9]]</f>
        <v>44</v>
      </c>
      <c r="K19" s="131">
        <f>Seniori!K20</f>
        <v>0</v>
      </c>
      <c r="L19" s="131">
        <f>Seniori!L20</f>
        <v>0</v>
      </c>
      <c r="M19" s="131">
        <f>Seniori!M20</f>
        <v>0</v>
      </c>
      <c r="N19" s="131">
        <f>Seniori!N20</f>
        <v>0</v>
      </c>
      <c r="O19" s="131">
        <f>Seniori!O20</f>
        <v>0</v>
      </c>
      <c r="P19" s="131">
        <f>Seniori!P20</f>
        <v>0</v>
      </c>
      <c r="Q19" s="131">
        <f>Seniori!Q20</f>
        <v>0</v>
      </c>
      <c r="R19" s="131">
        <f>Seniori!R20</f>
        <v>0</v>
      </c>
      <c r="S19" s="131">
        <f>Seniori!S20</f>
        <v>0</v>
      </c>
      <c r="T19" s="131">
        <f>Seniori!T20</f>
        <v>0</v>
      </c>
      <c r="U19" s="131">
        <f>Seniori!U20</f>
        <v>0</v>
      </c>
      <c r="V19" s="131">
        <f>Seniori!V20</f>
        <v>0</v>
      </c>
      <c r="W19" s="131">
        <f>Seniori!W20</f>
        <v>0</v>
      </c>
      <c r="X19" s="131">
        <f>Seniori!X20</f>
        <v>0</v>
      </c>
      <c r="Y19" s="131">
        <f>Seniori!Y20</f>
        <v>0</v>
      </c>
      <c r="Z19" s="131">
        <f>Seniori!Z20</f>
        <v>0</v>
      </c>
      <c r="AA19" s="131">
        <f>Seniori!AA20</f>
        <v>0</v>
      </c>
      <c r="AB19" s="131">
        <f>Seniori!AB20</f>
        <v>0</v>
      </c>
      <c r="AC19" s="131">
        <f>Seniori!AC20</f>
        <v>0</v>
      </c>
      <c r="AD19" s="131">
        <f>Seniori!AD20</f>
        <v>0</v>
      </c>
      <c r="AE19" s="131">
        <f>Seniori!AE20</f>
        <v>0</v>
      </c>
      <c r="AF19" s="131">
        <f>Seniori!AF20</f>
        <v>0</v>
      </c>
      <c r="AG19" s="131">
        <f>Seniori!AG20</f>
        <v>0</v>
      </c>
      <c r="AH19" s="131">
        <f>Seniori!AH20</f>
        <v>0</v>
      </c>
      <c r="AI19" s="131">
        <f>Seniori!AI20</f>
        <v>0</v>
      </c>
      <c r="AJ19" s="131">
        <f>Seniori!AJ20</f>
        <v>0</v>
      </c>
      <c r="AK19" s="131">
        <f>Seniori!AK20</f>
        <v>0</v>
      </c>
      <c r="AL19" s="131">
        <f>Seniori!AL20</f>
        <v>0</v>
      </c>
      <c r="AM19" s="131">
        <f>Seniori!AM20</f>
        <v>0</v>
      </c>
      <c r="AN19" s="131">
        <f>Seniori!AN20</f>
        <v>0</v>
      </c>
      <c r="AO19" s="131">
        <f>Seniori!AO20</f>
        <v>0</v>
      </c>
      <c r="AP19" s="131">
        <f>Seniori!AP20</f>
        <v>0</v>
      </c>
      <c r="AQ19" s="131">
        <f>Seniori!AQ20</f>
        <v>0</v>
      </c>
      <c r="AR19" s="131">
        <f>Seniori!AR20</f>
        <v>0</v>
      </c>
      <c r="AS19" s="131">
        <f>Seniori!AS20</f>
        <v>8</v>
      </c>
      <c r="AT19" s="131">
        <f>Seniori!AT20</f>
        <v>0</v>
      </c>
      <c r="AU19" s="131">
        <f>Seniori!AU20</f>
        <v>0</v>
      </c>
      <c r="AV19" s="131">
        <f>Seniori!AV20</f>
        <v>0</v>
      </c>
      <c r="AW19" s="131">
        <f>Seniori!AW20</f>
        <v>0</v>
      </c>
      <c r="AX19" s="131">
        <f>Seniori!AX20</f>
        <v>0</v>
      </c>
      <c r="AY19" s="131">
        <f>Seniori!AY20</f>
        <v>0</v>
      </c>
      <c r="AZ19" s="131">
        <f>Seniori!AZ20</f>
        <v>0</v>
      </c>
      <c r="BA19" s="131">
        <f>Seniori!BA20</f>
        <v>8</v>
      </c>
      <c r="BB19" s="131">
        <f>Seniori!BB20</f>
        <v>0</v>
      </c>
      <c r="BC19" s="131">
        <f>Seniori!BC20</f>
        <v>0</v>
      </c>
      <c r="BD19" s="131">
        <f>Seniori!BD20</f>
        <v>0</v>
      </c>
      <c r="BE19" s="131">
        <f>Seniori!BE20</f>
        <v>0</v>
      </c>
      <c r="BF19" s="131">
        <f>Seniori!BF20</f>
        <v>0</v>
      </c>
      <c r="BG19" s="131">
        <f>Seniori!BG20</f>
        <v>0</v>
      </c>
      <c r="BH19" s="131">
        <f>Seniori!BH20</f>
        <v>0</v>
      </c>
      <c r="BI19" s="131">
        <f>Seniori!BI20</f>
        <v>0</v>
      </c>
      <c r="BJ19" s="131">
        <f>Seniori!BJ20</f>
        <v>4</v>
      </c>
      <c r="BK19" s="131">
        <f>Seniori!BK20</f>
        <v>0</v>
      </c>
      <c r="BL19" s="131">
        <f>Seniori!BL20</f>
        <v>0</v>
      </c>
      <c r="BM19" s="131">
        <f>Seniori!BM20</f>
        <v>0</v>
      </c>
      <c r="BN19" s="131">
        <f>Seniori!BN20</f>
        <v>0</v>
      </c>
      <c r="BO19" s="131">
        <f>Seniori!BO20</f>
        <v>0</v>
      </c>
      <c r="BP19" s="131">
        <f>Seniori!BP20</f>
        <v>0</v>
      </c>
      <c r="BQ19" s="131">
        <f>Seniori!BQ20</f>
        <v>0</v>
      </c>
      <c r="BR19" s="131">
        <f>Seniori!BR20</f>
        <v>0</v>
      </c>
      <c r="BS19" s="131">
        <f>Seniori!BS20</f>
        <v>7</v>
      </c>
      <c r="BT19" s="131">
        <f>Seniori!BT20</f>
        <v>0</v>
      </c>
      <c r="BU19" s="131">
        <f>Seniori!BU20</f>
        <v>0</v>
      </c>
      <c r="BV19" s="131">
        <f>Seniori!BV20</f>
        <v>0</v>
      </c>
      <c r="BW19" s="131">
        <f>Seniori!BW20</f>
        <v>0</v>
      </c>
      <c r="BX19" s="131">
        <f>Seniori!BX20</f>
        <v>0</v>
      </c>
      <c r="BY19" s="131">
        <f>Seniori!BY20</f>
        <v>0</v>
      </c>
      <c r="BZ19" s="131">
        <f>Seniori!BZ20</f>
        <v>0</v>
      </c>
      <c r="CA19" s="131">
        <f>Seniori!CA20</f>
        <v>0</v>
      </c>
      <c r="CB19" s="131">
        <f>Seniori!CB20</f>
        <v>0</v>
      </c>
      <c r="CC19" s="131">
        <f>Seniori!CC20</f>
        <v>0</v>
      </c>
      <c r="CD19" s="131">
        <f>Seniori!CD20</f>
        <v>0</v>
      </c>
      <c r="CE19" s="131">
        <f>Seniori!CE20</f>
        <v>0</v>
      </c>
      <c r="CF19" s="131">
        <f>Seniori!CF20</f>
        <v>0</v>
      </c>
      <c r="CG19" s="131">
        <f>Seniori!CG20</f>
        <v>0</v>
      </c>
      <c r="CH19" s="131">
        <f>Seniori!CH20</f>
        <v>0</v>
      </c>
      <c r="CI19" s="131">
        <f>Seniori!CI20</f>
        <v>0</v>
      </c>
      <c r="CJ19" s="131">
        <f>Seniori!CJ20</f>
        <v>0</v>
      </c>
      <c r="CK19" s="131">
        <f>Seniori!CK20</f>
        <v>0</v>
      </c>
      <c r="CL19" s="131">
        <f>Seniori!CL20</f>
        <v>0</v>
      </c>
      <c r="CM19" s="131">
        <f>Seniori!CM20</f>
        <v>3</v>
      </c>
      <c r="CN19" s="131">
        <f>Seniori!CN20</f>
        <v>0</v>
      </c>
      <c r="CO19" s="131">
        <f>Seniori!CO20</f>
        <v>0</v>
      </c>
      <c r="CP19" s="131">
        <f>Seniori!CP20</f>
        <v>0</v>
      </c>
      <c r="CQ19" s="131">
        <f>Seniori!CQ20</f>
        <v>0</v>
      </c>
      <c r="CR19" s="131">
        <f>Seniori!CR20</f>
        <v>0</v>
      </c>
      <c r="CS19" s="131">
        <f>Seniori!CS20</f>
        <v>0</v>
      </c>
      <c r="CT19" s="131">
        <f>Seniori!CT20</f>
        <v>0</v>
      </c>
      <c r="CU19" s="131">
        <f>Seniori!CU20</f>
        <v>0</v>
      </c>
      <c r="CV19" s="131">
        <f>Seniori!CV20</f>
        <v>0</v>
      </c>
      <c r="CW19" s="131">
        <f>Seniori!CW20</f>
        <v>0</v>
      </c>
      <c r="CX19" s="131">
        <f>Seniori!CX20</f>
        <v>0</v>
      </c>
      <c r="CY19" s="131">
        <f>Seniori!CY20</f>
        <v>0</v>
      </c>
      <c r="CZ19" s="131">
        <f>Seniori!CZ20</f>
        <v>0</v>
      </c>
      <c r="DA19" s="131">
        <f>Seniori!DA20</f>
        <v>4</v>
      </c>
      <c r="DB19" s="131">
        <f>Seniori!DB20</f>
        <v>0</v>
      </c>
      <c r="DC19" s="131">
        <f>Seniori!DC20</f>
        <v>0</v>
      </c>
      <c r="DD19" s="131">
        <f>Seniori!DD20</f>
        <v>0</v>
      </c>
      <c r="DE19" s="131">
        <f>Seniori!DE20</f>
        <v>0</v>
      </c>
      <c r="DF19" s="131">
        <f>Seniori!DF20</f>
        <v>0</v>
      </c>
      <c r="DG19" s="131">
        <f>Seniori!DG20</f>
        <v>0</v>
      </c>
      <c r="DH19" s="131">
        <f>Seniori!DH20</f>
        <v>0</v>
      </c>
      <c r="DI19" s="131">
        <f>Seniori!DI20</f>
        <v>0</v>
      </c>
      <c r="DJ19" s="131">
        <f>Seniori!DJ20</f>
        <v>0</v>
      </c>
      <c r="DK19" s="131">
        <f>Seniori!DK20</f>
        <v>0</v>
      </c>
      <c r="DL19" s="131">
        <f>Seniori!DL20</f>
        <v>0</v>
      </c>
      <c r="DM19" s="131">
        <f>Seniori!DM20</f>
        <v>0</v>
      </c>
      <c r="DN19" s="131">
        <f>Seniori!DN20</f>
        <v>0</v>
      </c>
      <c r="DO19" s="131">
        <f>Seniori!DO20</f>
        <v>0</v>
      </c>
      <c r="DP19" s="131">
        <f>Seniori!DP20</f>
        <v>0</v>
      </c>
      <c r="DQ19" s="131">
        <f>Seniori!DQ20</f>
        <v>0</v>
      </c>
      <c r="DR19" s="131">
        <f>Seniori!DR20</f>
        <v>0</v>
      </c>
      <c r="DS19" s="131">
        <f>Seniori!DS20</f>
        <v>0</v>
      </c>
      <c r="DT19" s="131">
        <f>Seniori!DT20</f>
        <v>0</v>
      </c>
      <c r="DU19" s="131">
        <f>Seniori!DU20</f>
        <v>0</v>
      </c>
      <c r="DV19" s="131">
        <f>Seniori!DV20</f>
        <v>0</v>
      </c>
      <c r="DW19" s="131">
        <f>Seniori!DW20</f>
        <v>0</v>
      </c>
      <c r="DX19" s="131">
        <f>Seniori!DX20</f>
        <v>0</v>
      </c>
      <c r="DY19" s="131">
        <f>Seniori!DY20</f>
        <v>0</v>
      </c>
      <c r="DZ19" s="131">
        <f>Seniori!DZ20</f>
        <v>0</v>
      </c>
      <c r="EA19" s="131">
        <f>Seniori!EA20</f>
        <v>0</v>
      </c>
      <c r="EB19" s="131">
        <f>Seniori!EB20</f>
        <v>0</v>
      </c>
      <c r="EC19" s="131">
        <f>Seniori!EC20</f>
        <v>0</v>
      </c>
      <c r="ED19" s="131">
        <f>Seniori!ED20</f>
        <v>0</v>
      </c>
      <c r="EE19" s="131">
        <f>Seniori!EE20</f>
        <v>0</v>
      </c>
      <c r="EF19" s="131">
        <f>Seniori!EF20</f>
        <v>0</v>
      </c>
      <c r="EG19" s="131">
        <f>Seniori!EG20</f>
        <v>0</v>
      </c>
      <c r="EH19" s="131">
        <f>Seniori!EH20</f>
        <v>0</v>
      </c>
      <c r="EI19" s="131">
        <f>Seniori!EI20</f>
        <v>0</v>
      </c>
      <c r="EJ19" s="131">
        <f>Seniori!EJ20</f>
        <v>0</v>
      </c>
      <c r="EK19" s="131">
        <f>Seniori!EK20</f>
        <v>0</v>
      </c>
      <c r="EL19" s="131">
        <f>Seniori!EL20</f>
        <v>0</v>
      </c>
      <c r="EM19" s="131">
        <f>Seniori!EM20</f>
        <v>0</v>
      </c>
      <c r="EN19" s="131">
        <f>Seniori!EN20</f>
        <v>0</v>
      </c>
      <c r="EO19" s="131">
        <f>Seniori!EO20</f>
        <v>0</v>
      </c>
      <c r="EP19" s="131">
        <f>Seniori!EP20</f>
        <v>0</v>
      </c>
      <c r="EQ19" s="131">
        <f>Seniori!EQ20</f>
        <v>0</v>
      </c>
      <c r="ER19" s="131">
        <f>Seniori!ER20</f>
        <v>0</v>
      </c>
      <c r="ES19" s="131">
        <f>Seniori!ES20</f>
        <v>0</v>
      </c>
      <c r="ET19" s="131">
        <f>Seniori!ET20</f>
        <v>0</v>
      </c>
      <c r="EU19" s="131">
        <f>Seniori!EU20</f>
        <v>0</v>
      </c>
      <c r="EV19" s="131">
        <f>Seniori!EV20</f>
        <v>0</v>
      </c>
      <c r="EW19" s="131">
        <f>Seniori!EW20</f>
        <v>0</v>
      </c>
      <c r="EX19" s="131">
        <f>Seniori!EX20</f>
        <v>0</v>
      </c>
      <c r="EY19" s="131">
        <f>Seniori!EY20</f>
        <v>0</v>
      </c>
      <c r="EZ19" s="131">
        <f>Seniori!EZ20</f>
        <v>0</v>
      </c>
      <c r="FA19" s="131">
        <f>Seniori!FA20</f>
        <v>0</v>
      </c>
      <c r="FB19" s="131">
        <f>Seniori!FB20</f>
        <v>0</v>
      </c>
      <c r="FC19" s="131">
        <f>Seniori!FC20</f>
        <v>0</v>
      </c>
      <c r="FD19" s="131">
        <f>Seniori!FD20</f>
        <v>0</v>
      </c>
      <c r="FE19" s="131">
        <f>Seniori!FE20</f>
        <v>0</v>
      </c>
      <c r="FF19" s="131">
        <f>Seniori!FF20</f>
        <v>0</v>
      </c>
      <c r="FG19" s="131">
        <f>Seniori!FG20</f>
        <v>0</v>
      </c>
      <c r="FH19" s="131">
        <f>Seniori!FH20</f>
        <v>0</v>
      </c>
      <c r="FI19" s="131">
        <f>Seniori!FI20</f>
        <v>0</v>
      </c>
      <c r="FJ19" s="131">
        <f>Seniori!FJ20</f>
        <v>0</v>
      </c>
      <c r="FK19" s="131">
        <f>Seniori!FK20</f>
        <v>0</v>
      </c>
      <c r="FL19" s="131">
        <f>Seniori!FL20</f>
        <v>0</v>
      </c>
      <c r="FM19" s="131">
        <f>Seniori!FM20</f>
        <v>0</v>
      </c>
      <c r="FN19" s="131">
        <f>Seniori!FN20</f>
        <v>0</v>
      </c>
      <c r="FO19" s="131">
        <f>Seniori!FO20</f>
        <v>0</v>
      </c>
      <c r="FP19" s="131">
        <f>Seniori!FP20</f>
        <v>0</v>
      </c>
      <c r="FQ19" s="131">
        <f>Seniori!FQ20</f>
        <v>0</v>
      </c>
      <c r="FR19" s="131">
        <f>Seniori!FR20</f>
        <v>0</v>
      </c>
      <c r="FS19" s="131">
        <f>Seniori!FS20</f>
        <v>0</v>
      </c>
      <c r="FT19" s="131"/>
      <c r="FU19" s="131">
        <f>Seniori!FU20</f>
        <v>0</v>
      </c>
      <c r="FV19" s="131">
        <f>Seniori!FV20</f>
        <v>0</v>
      </c>
      <c r="FW19" s="131">
        <f>Seniori!FW20</f>
        <v>0</v>
      </c>
      <c r="FX19" s="131">
        <f>Seniori!FX20</f>
        <v>0</v>
      </c>
      <c r="FY19" s="131">
        <f>Seniori!FY20</f>
        <v>0</v>
      </c>
      <c r="FZ19" s="131">
        <f>Seniori!FZ20</f>
        <v>0</v>
      </c>
      <c r="GA19" s="131">
        <f>Seniori!GA20</f>
        <v>0</v>
      </c>
      <c r="GB19" s="131">
        <f>Seniori!GB20</f>
        <v>0</v>
      </c>
      <c r="GC19" s="131">
        <f>Seniori!GC20</f>
        <v>0</v>
      </c>
      <c r="GD19" s="131">
        <f>Seniori!GD20</f>
        <v>0</v>
      </c>
      <c r="GE19" s="131">
        <f>Seniori!GE20</f>
        <v>0</v>
      </c>
      <c r="GF19" s="131">
        <f>Seniori!GF20</f>
        <v>0</v>
      </c>
      <c r="GG19" s="131">
        <f>Seniori!GG20</f>
        <v>0</v>
      </c>
      <c r="GH19" s="131">
        <f>Seniori!GH20</f>
        <v>0</v>
      </c>
      <c r="GI19" s="131">
        <f>Seniori!GI20</f>
        <v>0</v>
      </c>
      <c r="GJ19" s="131">
        <f>Seniori!GJ20</f>
        <v>0</v>
      </c>
      <c r="GK19" s="131">
        <f>Seniori!GK20</f>
        <v>0</v>
      </c>
      <c r="GL19" s="131">
        <f>Seniori!GL20</f>
        <v>0</v>
      </c>
      <c r="GM19" s="131">
        <f>Seniori!GM20</f>
        <v>0</v>
      </c>
      <c r="GN19" s="131">
        <f>Seniori!GN20</f>
        <v>0</v>
      </c>
      <c r="GO19" s="131">
        <f>Seniori!GO20</f>
        <v>0</v>
      </c>
      <c r="GP19" s="131">
        <f>Seniori!GP20</f>
        <v>0</v>
      </c>
      <c r="GQ19" s="131">
        <f>Seniori!GQ20</f>
        <v>0</v>
      </c>
      <c r="GR19" s="131">
        <f>Seniori!GR20</f>
        <v>0</v>
      </c>
      <c r="GS19" s="131">
        <f>Seniori!GS20</f>
        <v>0</v>
      </c>
      <c r="GT19" s="131">
        <f>Seniori!GT20</f>
        <v>0</v>
      </c>
      <c r="GU19" s="131">
        <f>Seniori!GU20</f>
        <v>0</v>
      </c>
      <c r="GV19" s="131">
        <f>Seniori!GV20</f>
        <v>0</v>
      </c>
      <c r="GW19" s="131">
        <f>Seniori!GW20</f>
        <v>0</v>
      </c>
      <c r="GX19" s="131">
        <f>Seniori!GX20</f>
        <v>0</v>
      </c>
      <c r="GY19" s="131">
        <f>Seniori!GY20</f>
        <v>0</v>
      </c>
      <c r="GZ19" s="131">
        <f>Seniori!GZ20</f>
        <v>0</v>
      </c>
      <c r="HA19" s="131">
        <f>Seniori!HA20</f>
        <v>10</v>
      </c>
      <c r="HB19" s="131">
        <f>Seniori!HB20</f>
        <v>0</v>
      </c>
      <c r="HC19" s="131">
        <f>Seniori!HC20</f>
        <v>0</v>
      </c>
      <c r="HD19" s="131">
        <f>Seniori!HD20</f>
        <v>0</v>
      </c>
      <c r="HE19" s="131">
        <f>Seniori!HE20</f>
        <v>0</v>
      </c>
      <c r="HF19" s="131">
        <f>Seniori!HF20</f>
        <v>0</v>
      </c>
      <c r="HG19" s="131">
        <f>Seniori!HG20</f>
        <v>0</v>
      </c>
      <c r="HH19" s="131">
        <f>Seniori!HH20</f>
        <v>0</v>
      </c>
      <c r="HI19" s="131">
        <f>Seniori!HI20</f>
        <v>0</v>
      </c>
      <c r="HJ19" s="131">
        <f>Seniori!HJ20</f>
        <v>0</v>
      </c>
      <c r="HK19" s="131">
        <f>Seniori!HK20</f>
        <v>0</v>
      </c>
      <c r="HL19" s="131">
        <f>Seniori!HL20</f>
        <v>0</v>
      </c>
      <c r="HM19" s="131">
        <f>Seniori!HM20</f>
        <v>0</v>
      </c>
      <c r="HN19" s="131">
        <f>Seniori!HN20</f>
        <v>0</v>
      </c>
      <c r="HO19" s="131">
        <f>Seniori!HO20</f>
        <v>0</v>
      </c>
      <c r="HP19" s="131">
        <f>Seniori!HP20</f>
        <v>0</v>
      </c>
      <c r="HQ19" s="131">
        <f>Seniori!HQ20</f>
        <v>0</v>
      </c>
      <c r="HR19" s="131">
        <f>Seniori!HR20</f>
        <v>0</v>
      </c>
      <c r="HS19" s="131">
        <f>Seniori!HS20</f>
        <v>0</v>
      </c>
      <c r="HT19" s="131">
        <f>Seniori!HT20</f>
        <v>0</v>
      </c>
      <c r="HU19" s="131">
        <f>Seniori!HU20</f>
        <v>0</v>
      </c>
      <c r="HV19" s="131">
        <f>Seniori!HV20</f>
        <v>0</v>
      </c>
      <c r="HW19" s="131">
        <f>Seniori!HW20</f>
        <v>0</v>
      </c>
      <c r="HX19" s="131">
        <f>Seniori!HX20</f>
        <v>0</v>
      </c>
      <c r="HY19" s="131">
        <f>Seniori!HY20</f>
        <v>0</v>
      </c>
      <c r="HZ19" s="131">
        <f>Seniori!HZ20</f>
        <v>0</v>
      </c>
      <c r="IA19" s="131">
        <f>Seniori!IA20</f>
        <v>0</v>
      </c>
      <c r="IB19" s="131">
        <f>Seniori!IB20</f>
        <v>0</v>
      </c>
      <c r="IC19" s="131">
        <f>Seniori!IC20</f>
        <v>0</v>
      </c>
      <c r="ID19" s="131">
        <f>Seniori!ID20</f>
        <v>0</v>
      </c>
      <c r="IE19" s="131">
        <f>Seniori!IE20</f>
        <v>0</v>
      </c>
      <c r="IF19" s="131">
        <f>Seniori!IF20</f>
        <v>0</v>
      </c>
      <c r="IG19" s="131">
        <f>Seniori!IG20</f>
        <v>0</v>
      </c>
      <c r="IH19" s="131">
        <f>Seniori!IH20</f>
        <v>0</v>
      </c>
      <c r="II19" s="131">
        <f>Seniori!II20</f>
        <v>0</v>
      </c>
      <c r="IJ19" s="131">
        <f>Seniori!IJ20</f>
        <v>0</v>
      </c>
      <c r="IK19" s="131">
        <f>Seniori!IK20</f>
        <v>0</v>
      </c>
      <c r="IL19" s="131">
        <f>Seniori!IL20</f>
        <v>0</v>
      </c>
      <c r="IM19" s="131">
        <f>Seniori!IM20</f>
        <v>0</v>
      </c>
      <c r="IN19" s="131">
        <f>Seniori!IN20</f>
        <v>0</v>
      </c>
      <c r="IO19" s="131">
        <f>Seniori!IO20</f>
        <v>0</v>
      </c>
      <c r="IP19" s="131">
        <f>Seniori!IP20</f>
        <v>0</v>
      </c>
      <c r="IQ19" s="131">
        <f>Seniori!IQ20</f>
        <v>0</v>
      </c>
      <c r="IR19" s="131">
        <f>Seniori!IR20</f>
        <v>0</v>
      </c>
      <c r="IS19" s="131">
        <f>Seniori!IS20</f>
        <v>0</v>
      </c>
      <c r="IT19" s="131">
        <f>Seniori!IT20</f>
        <v>0</v>
      </c>
      <c r="IU19" s="131">
        <f>Seniori!IU20</f>
        <v>0</v>
      </c>
      <c r="IV19" s="131">
        <f>Seniori!IV20</f>
        <v>0</v>
      </c>
      <c r="IW19" s="131">
        <f>Seniori!IW20</f>
        <v>0</v>
      </c>
      <c r="IX19" s="131">
        <f>Seniori!IX20</f>
        <v>0</v>
      </c>
      <c r="IY19" s="131">
        <f>Seniori!IY20</f>
        <v>0</v>
      </c>
      <c r="IZ19" s="131">
        <f>Seniori!IZ20</f>
        <v>0</v>
      </c>
      <c r="JA19" s="131">
        <f>Seniori!JA20</f>
        <v>0</v>
      </c>
      <c r="JB19" s="131">
        <f>Seniori!JB20</f>
        <v>0</v>
      </c>
      <c r="JC19" s="131">
        <f>Seniori!JC20</f>
        <v>0</v>
      </c>
      <c r="JD19" s="131">
        <f>Seniori!JD20</f>
        <v>0</v>
      </c>
      <c r="JE19" s="131">
        <f>Seniori!JE20</f>
        <v>0</v>
      </c>
      <c r="JF19" s="131"/>
      <c r="JG19" s="131"/>
      <c r="JH19" s="131">
        <f>Seniori!JH20</f>
        <v>0</v>
      </c>
      <c r="JI19" s="131">
        <f>Seniori!JI20</f>
        <v>0</v>
      </c>
      <c r="JJ19" s="131">
        <f>Seniori!JJ20</f>
        <v>0</v>
      </c>
      <c r="JK19" s="131">
        <f>Seniori!JK20</f>
        <v>0</v>
      </c>
      <c r="JL19" s="131">
        <f>Seniori!JL20</f>
        <v>0</v>
      </c>
      <c r="JM19" s="131">
        <f>Seniori!JM20</f>
        <v>0</v>
      </c>
      <c r="JN19" s="131">
        <f>Seniori!JN20</f>
        <v>0</v>
      </c>
      <c r="JO19" s="131">
        <f>Seniori!JO20</f>
        <v>0</v>
      </c>
      <c r="JP19" s="131">
        <f>Seniori!JP20</f>
        <v>0</v>
      </c>
      <c r="JQ19" s="131">
        <f>Seniori!JQ20</f>
        <v>0</v>
      </c>
      <c r="JR19" s="131">
        <f>Seniori!JR20</f>
        <v>0</v>
      </c>
      <c r="JS19" s="131">
        <f>Seniori!JS20</f>
        <v>0</v>
      </c>
      <c r="JT19" s="131">
        <f>Seniori!JT20</f>
        <v>0</v>
      </c>
      <c r="JU19" s="131">
        <f>Seniori!JU20</f>
        <v>0</v>
      </c>
      <c r="JV19" s="131">
        <f>Seniori!JV20</f>
        <v>0</v>
      </c>
      <c r="JW19" s="131">
        <f>Seniori!JW20</f>
        <v>0</v>
      </c>
      <c r="JX19" s="131">
        <f>Seniori!JX20</f>
        <v>0</v>
      </c>
      <c r="JY19" s="131">
        <f>Seniori!JY20</f>
        <v>0</v>
      </c>
      <c r="JZ19" s="131">
        <f>Seniori!JZ20</f>
        <v>0</v>
      </c>
      <c r="KA19" s="131">
        <f>Seniori!KA20</f>
        <v>0</v>
      </c>
      <c r="KB19" s="131">
        <f>Seniori!KB20</f>
        <v>0</v>
      </c>
      <c r="KC19" s="131">
        <f>Seniori!KC20</f>
        <v>0</v>
      </c>
      <c r="KD19" s="131">
        <f>Seniori!KD20</f>
        <v>0</v>
      </c>
      <c r="KE19" s="131">
        <f>Seniori!KE20</f>
        <v>0</v>
      </c>
      <c r="KF19" s="131">
        <f>Seniori!KF20</f>
        <v>0</v>
      </c>
      <c r="KG19" s="131">
        <f>Seniori!KG20</f>
        <v>0</v>
      </c>
      <c r="KH19" s="131">
        <f>Seniori!KH20</f>
        <v>0</v>
      </c>
      <c r="KI19" s="131">
        <f>Seniori!KI20</f>
        <v>0</v>
      </c>
      <c r="KJ19" s="131">
        <f>Seniori!KJ20</f>
        <v>0</v>
      </c>
      <c r="KK19" s="131">
        <f>Seniori!KK20</f>
        <v>0</v>
      </c>
      <c r="KL19" s="131">
        <f>Seniori!KL20</f>
        <v>0</v>
      </c>
      <c r="KM19" s="131">
        <f>Seniori!KM20</f>
        <v>0</v>
      </c>
      <c r="KN19" s="131">
        <f>Seniori!KN20</f>
        <v>0</v>
      </c>
      <c r="KO19" s="131">
        <f>Seniori!KO20</f>
        <v>0</v>
      </c>
      <c r="KP19" s="131"/>
      <c r="KQ19" s="131">
        <f>Seniori!KQ20</f>
        <v>0</v>
      </c>
      <c r="KR19" s="131">
        <f>Seniori!KR20</f>
        <v>0</v>
      </c>
      <c r="KS19" s="131">
        <f>Seniori!KS20</f>
        <v>0</v>
      </c>
      <c r="KT19" s="131">
        <f>Seniori!KT20</f>
        <v>0</v>
      </c>
      <c r="KU19" s="131">
        <f>Seniori!KU20</f>
        <v>0</v>
      </c>
      <c r="KV19" s="131">
        <f>Seniori!KV20</f>
        <v>0</v>
      </c>
      <c r="KW19" s="131"/>
      <c r="KX19" s="131">
        <f>Seniori!KX20</f>
        <v>0</v>
      </c>
      <c r="KY19" s="131">
        <f>Seniori!KY20</f>
        <v>0</v>
      </c>
      <c r="KZ19" s="131">
        <f>Seniori!KZ20</f>
        <v>0</v>
      </c>
      <c r="LA19" s="131">
        <f>Seniori!LA20</f>
        <v>0</v>
      </c>
      <c r="LB19" s="131">
        <f>Seniori!LB20</f>
        <v>0</v>
      </c>
      <c r="LC19" s="131">
        <f>Seniori!LC20</f>
        <v>0</v>
      </c>
      <c r="LD19" s="131">
        <f>Seniori!LD20</f>
        <v>0</v>
      </c>
      <c r="LE19" s="131">
        <f>Seniori!LE20</f>
        <v>0</v>
      </c>
      <c r="LF19" s="131">
        <f>Seniori!LF20</f>
        <v>0</v>
      </c>
      <c r="LG19" s="131">
        <f>Seniori!LG20</f>
        <v>0</v>
      </c>
      <c r="LH19" s="131">
        <f>Seniori!LH20</f>
        <v>0</v>
      </c>
      <c r="LI19" s="131">
        <f>Seniori!LI20</f>
        <v>0</v>
      </c>
      <c r="LJ19" s="131">
        <f>Seniori!LJ20</f>
        <v>0</v>
      </c>
      <c r="LK19" s="131">
        <f>Seniori!LK20</f>
        <v>0</v>
      </c>
      <c r="LL19" s="131">
        <f>Seniori!LL20</f>
        <v>0</v>
      </c>
      <c r="LM19" s="131">
        <f>Seniori!LM20</f>
        <v>0</v>
      </c>
      <c r="LN19" s="131">
        <f>Seniori!LN20</f>
        <v>0</v>
      </c>
      <c r="LO19" s="131"/>
      <c r="LP19" s="131">
        <f>Seniori!LP20</f>
        <v>0</v>
      </c>
      <c r="LQ19" s="131"/>
      <c r="LR19" s="131"/>
      <c r="LS19" s="131"/>
      <c r="LT19" s="131"/>
      <c r="LU19" s="131"/>
      <c r="LV19" s="131"/>
      <c r="LW19" s="131"/>
      <c r="LX19" s="131"/>
      <c r="LY19" s="131"/>
      <c r="LZ19" s="131">
        <f>Seniori!LZ20</f>
        <v>0</v>
      </c>
      <c r="MA19" s="131">
        <f>Seniori!MA20</f>
        <v>0</v>
      </c>
      <c r="MB19" s="131">
        <f>Seniori!MB20</f>
        <v>0</v>
      </c>
      <c r="MC19" s="131">
        <f>Seniori!MC20</f>
        <v>0</v>
      </c>
      <c r="MD19" s="131">
        <f>Seniori!MD20</f>
        <v>0</v>
      </c>
      <c r="ME19" s="131">
        <f>Seniori!ME20</f>
        <v>0</v>
      </c>
    </row>
    <row r="20" spans="1:376" s="10" customFormat="1" ht="18" customHeight="1" x14ac:dyDescent="0.2">
      <c r="A20" s="12">
        <v>13</v>
      </c>
      <c r="B20" s="11" t="s">
        <v>511</v>
      </c>
      <c r="C20" s="1">
        <v>12478</v>
      </c>
      <c r="D20" s="1">
        <v>2017</v>
      </c>
      <c r="E20" t="s">
        <v>31</v>
      </c>
      <c r="F20" s="1" t="s">
        <v>32</v>
      </c>
      <c r="G20" s="9" t="s">
        <v>222</v>
      </c>
      <c r="H20" s="4" t="s">
        <v>34</v>
      </c>
      <c r="I20" s="1">
        <f>SUM(K20:ME20)</f>
        <v>41</v>
      </c>
      <c r="J20" s="12">
        <f>Tabuľka311[[#This Row],[Stĺpec9]]</f>
        <v>41</v>
      </c>
      <c r="K20" s="131">
        <f>Seniori!K19</f>
        <v>0</v>
      </c>
      <c r="L20" s="131">
        <f>Seniori!L19</f>
        <v>0</v>
      </c>
      <c r="M20" s="131">
        <f>Seniori!M19</f>
        <v>0</v>
      </c>
      <c r="N20" s="131">
        <f>Seniori!N19</f>
        <v>0</v>
      </c>
      <c r="O20" s="131">
        <f>Seniori!O19</f>
        <v>0</v>
      </c>
      <c r="P20" s="131">
        <f>Seniori!P19</f>
        <v>0</v>
      </c>
      <c r="Q20" s="131">
        <f>Seniori!Q19</f>
        <v>0</v>
      </c>
      <c r="R20" s="131">
        <f>Seniori!R19</f>
        <v>0</v>
      </c>
      <c r="S20" s="131">
        <f>Seniori!S19</f>
        <v>0</v>
      </c>
      <c r="T20" s="131">
        <f>Seniori!T19</f>
        <v>0</v>
      </c>
      <c r="U20" s="131">
        <f>Seniori!U19</f>
        <v>0</v>
      </c>
      <c r="V20" s="131">
        <f>Seniori!V19</f>
        <v>0</v>
      </c>
      <c r="W20" s="131">
        <f>Seniori!W19</f>
        <v>0</v>
      </c>
      <c r="X20" s="131">
        <f>Seniori!X19</f>
        <v>0</v>
      </c>
      <c r="Y20" s="131">
        <f>Seniori!Y19</f>
        <v>0</v>
      </c>
      <c r="Z20" s="131">
        <f>Seniori!Z19</f>
        <v>0</v>
      </c>
      <c r="AA20" s="131">
        <f>Seniori!AA19</f>
        <v>0</v>
      </c>
      <c r="AB20" s="131">
        <f>Seniori!AB19</f>
        <v>0</v>
      </c>
      <c r="AC20" s="131">
        <f>Seniori!AC19</f>
        <v>0</v>
      </c>
      <c r="AD20" s="131">
        <f>Seniori!AD19</f>
        <v>0</v>
      </c>
      <c r="AE20" s="131">
        <f>Seniori!AE19</f>
        <v>0</v>
      </c>
      <c r="AF20" s="131">
        <f>Seniori!AF19</f>
        <v>0</v>
      </c>
      <c r="AG20" s="131">
        <f>Seniori!AG19</f>
        <v>0</v>
      </c>
      <c r="AH20" s="131">
        <f>Seniori!AH19</f>
        <v>0</v>
      </c>
      <c r="AI20" s="131">
        <f>Seniori!AI19</f>
        <v>0</v>
      </c>
      <c r="AJ20" s="131">
        <f>Seniori!AJ19</f>
        <v>0</v>
      </c>
      <c r="AK20" s="131">
        <f>Seniori!AK19</f>
        <v>0</v>
      </c>
      <c r="AL20" s="131">
        <f>Seniori!AL19</f>
        <v>0</v>
      </c>
      <c r="AM20" s="131">
        <f>Seniori!AM19</f>
        <v>0</v>
      </c>
      <c r="AN20" s="131">
        <f>Seniori!AN19</f>
        <v>0</v>
      </c>
      <c r="AO20" s="131">
        <f>Seniori!AO19</f>
        <v>0</v>
      </c>
      <c r="AP20" s="131">
        <f>Seniori!AP19</f>
        <v>0</v>
      </c>
      <c r="AQ20" s="131">
        <f>Seniori!AQ19</f>
        <v>0</v>
      </c>
      <c r="AR20" s="131">
        <f>Seniori!AR19</f>
        <v>0</v>
      </c>
      <c r="AS20" s="131">
        <f>Seniori!AS19</f>
        <v>0</v>
      </c>
      <c r="AT20" s="131">
        <f>Seniori!AT19</f>
        <v>0</v>
      </c>
      <c r="AU20" s="131">
        <f>Seniori!AU19</f>
        <v>0</v>
      </c>
      <c r="AV20" s="131">
        <f>Seniori!AV19</f>
        <v>0</v>
      </c>
      <c r="AW20" s="131">
        <f>Seniori!AW19</f>
        <v>0</v>
      </c>
      <c r="AX20" s="131">
        <f>Seniori!AX19</f>
        <v>0</v>
      </c>
      <c r="AY20" s="131">
        <f>Seniori!AY19</f>
        <v>0</v>
      </c>
      <c r="AZ20" s="131">
        <f>Seniori!AZ19</f>
        <v>0</v>
      </c>
      <c r="BA20" s="131">
        <f>Seniori!BA19</f>
        <v>0</v>
      </c>
      <c r="BB20" s="131">
        <f>Seniori!BB19</f>
        <v>0</v>
      </c>
      <c r="BC20" s="131">
        <f>Seniori!BC19</f>
        <v>0</v>
      </c>
      <c r="BD20" s="131">
        <f>Seniori!BD19</f>
        <v>0</v>
      </c>
      <c r="BE20" s="131">
        <f>Seniori!BE19</f>
        <v>0</v>
      </c>
      <c r="BF20" s="131">
        <f>Seniori!BF19</f>
        <v>0</v>
      </c>
      <c r="BG20" s="131">
        <f>Seniori!BG19</f>
        <v>0</v>
      </c>
      <c r="BH20" s="131">
        <f>Seniori!BH19</f>
        <v>0</v>
      </c>
      <c r="BI20" s="131">
        <f>Seniori!BI19</f>
        <v>0</v>
      </c>
      <c r="BJ20" s="131">
        <f>Seniori!BJ19</f>
        <v>0</v>
      </c>
      <c r="BK20" s="131">
        <f>Seniori!BK19</f>
        <v>0</v>
      </c>
      <c r="BL20" s="131">
        <f>Seniori!BL19</f>
        <v>0</v>
      </c>
      <c r="BM20" s="131">
        <f>Seniori!BM19</f>
        <v>0</v>
      </c>
      <c r="BN20" s="131">
        <f>Seniori!BN19</f>
        <v>0</v>
      </c>
      <c r="BO20" s="131">
        <f>Seniori!BO19</f>
        <v>0</v>
      </c>
      <c r="BP20" s="131">
        <f>Seniori!BP19</f>
        <v>0</v>
      </c>
      <c r="BQ20" s="131">
        <f>Seniori!BQ19</f>
        <v>0</v>
      </c>
      <c r="BR20" s="131">
        <f>Seniori!BR19</f>
        <v>0</v>
      </c>
      <c r="BS20" s="131">
        <f>Seniori!BS19</f>
        <v>0</v>
      </c>
      <c r="BT20" s="131">
        <f>Seniori!BT19</f>
        <v>0</v>
      </c>
      <c r="BU20" s="131">
        <f>Seniori!BU19</f>
        <v>0</v>
      </c>
      <c r="BV20" s="131">
        <f>Seniori!BV19</f>
        <v>0</v>
      </c>
      <c r="BW20" s="131">
        <f>Seniori!BW19</f>
        <v>0</v>
      </c>
      <c r="BX20" s="131">
        <f>Seniori!BX19</f>
        <v>0</v>
      </c>
      <c r="BY20" s="131">
        <f>Seniori!BY19</f>
        <v>0</v>
      </c>
      <c r="BZ20" s="131">
        <f>Seniori!BZ19</f>
        <v>0</v>
      </c>
      <c r="CA20" s="131">
        <f>Seniori!CA19</f>
        <v>0</v>
      </c>
      <c r="CB20" s="131">
        <f>Seniori!CB19</f>
        <v>0</v>
      </c>
      <c r="CC20" s="131">
        <f>Seniori!CC19</f>
        <v>0</v>
      </c>
      <c r="CD20" s="131">
        <f>Seniori!CD19</f>
        <v>0</v>
      </c>
      <c r="CE20" s="131">
        <f>Seniori!CE19</f>
        <v>0</v>
      </c>
      <c r="CF20" s="131">
        <f>Seniori!CF19</f>
        <v>0</v>
      </c>
      <c r="CG20" s="131">
        <f>Seniori!CG19</f>
        <v>0</v>
      </c>
      <c r="CH20" s="131">
        <f>Seniori!CH19</f>
        <v>0</v>
      </c>
      <c r="CI20" s="131">
        <f>Seniori!CI19</f>
        <v>0</v>
      </c>
      <c r="CJ20" s="131">
        <f>Seniori!CJ19</f>
        <v>0</v>
      </c>
      <c r="CK20" s="131">
        <f>Seniori!CK19</f>
        <v>0</v>
      </c>
      <c r="CL20" s="131">
        <f>Seniori!CL19</f>
        <v>0</v>
      </c>
      <c r="CM20" s="131">
        <f>Seniori!CM19</f>
        <v>0</v>
      </c>
      <c r="CN20" s="131">
        <f>Seniori!CN19</f>
        <v>0</v>
      </c>
      <c r="CO20" s="131">
        <f>Seniori!CO19</f>
        <v>0</v>
      </c>
      <c r="CP20" s="131">
        <f>Seniori!CP19</f>
        <v>0</v>
      </c>
      <c r="CQ20" s="131">
        <f>Seniori!CQ19</f>
        <v>0</v>
      </c>
      <c r="CR20" s="131">
        <f>Seniori!CR19</f>
        <v>0</v>
      </c>
      <c r="CS20" s="131">
        <f>Seniori!CS19</f>
        <v>0</v>
      </c>
      <c r="CT20" s="131">
        <f>Seniori!CT19</f>
        <v>0</v>
      </c>
      <c r="CU20" s="131">
        <f>Seniori!CU19</f>
        <v>0</v>
      </c>
      <c r="CV20" s="131">
        <f>Seniori!CV19</f>
        <v>0</v>
      </c>
      <c r="CW20" s="131">
        <f>Seniori!CW19</f>
        <v>0</v>
      </c>
      <c r="CX20" s="131">
        <f>Seniori!CX19</f>
        <v>0</v>
      </c>
      <c r="CY20" s="131">
        <f>Seniori!CY19</f>
        <v>0</v>
      </c>
      <c r="CZ20" s="131">
        <f>Seniori!CZ19</f>
        <v>0</v>
      </c>
      <c r="DA20" s="131">
        <f>Seniori!DA19</f>
        <v>0</v>
      </c>
      <c r="DB20" s="131">
        <f>Seniori!DB19</f>
        <v>0</v>
      </c>
      <c r="DC20" s="131">
        <f>Seniori!DC19</f>
        <v>0</v>
      </c>
      <c r="DD20" s="131">
        <f>Seniori!DD19</f>
        <v>0</v>
      </c>
      <c r="DE20" s="131">
        <f>Seniori!DE19</f>
        <v>0</v>
      </c>
      <c r="DF20" s="131">
        <f>Seniori!DF19</f>
        <v>0</v>
      </c>
      <c r="DG20" s="131">
        <f>Seniori!DG19</f>
        <v>0</v>
      </c>
      <c r="DH20" s="131">
        <f>Seniori!DH19</f>
        <v>0</v>
      </c>
      <c r="DI20" s="131">
        <f>Seniori!DI19</f>
        <v>0</v>
      </c>
      <c r="DJ20" s="131">
        <f>Seniori!DJ19</f>
        <v>0</v>
      </c>
      <c r="DK20" s="131">
        <f>Seniori!DK19</f>
        <v>0</v>
      </c>
      <c r="DL20" s="131">
        <f>Seniori!DL19</f>
        <v>0</v>
      </c>
      <c r="DM20" s="131">
        <f>Seniori!DM19</f>
        <v>0</v>
      </c>
      <c r="DN20" s="131">
        <f>Seniori!DN19</f>
        <v>0</v>
      </c>
      <c r="DO20" s="131">
        <f>Seniori!DO19</f>
        <v>0</v>
      </c>
      <c r="DP20" s="131">
        <f>Seniori!DP19</f>
        <v>0</v>
      </c>
      <c r="DQ20" s="131">
        <f>Seniori!DQ19</f>
        <v>0</v>
      </c>
      <c r="DR20" s="131">
        <f>Seniori!DR19</f>
        <v>0</v>
      </c>
      <c r="DS20" s="131">
        <f>Seniori!DS19</f>
        <v>0</v>
      </c>
      <c r="DT20" s="131">
        <f>Seniori!DT19</f>
        <v>0</v>
      </c>
      <c r="DU20" s="131">
        <f>Seniori!DU19</f>
        <v>0</v>
      </c>
      <c r="DV20" s="131">
        <f>Seniori!DV19</f>
        <v>0</v>
      </c>
      <c r="DW20" s="131">
        <f>Seniori!DW19</f>
        <v>0</v>
      </c>
      <c r="DX20" s="131">
        <f>Seniori!DX19</f>
        <v>0</v>
      </c>
      <c r="DY20" s="131">
        <f>Seniori!DY19</f>
        <v>0</v>
      </c>
      <c r="DZ20" s="131">
        <f>Seniori!DZ19</f>
        <v>0</v>
      </c>
      <c r="EA20" s="131">
        <f>Seniori!EA19</f>
        <v>0</v>
      </c>
      <c r="EB20" s="131">
        <f>Seniori!EB19</f>
        <v>0</v>
      </c>
      <c r="EC20" s="131">
        <f>Seniori!EC19</f>
        <v>0</v>
      </c>
      <c r="ED20" s="131">
        <f>Seniori!ED19</f>
        <v>0</v>
      </c>
      <c r="EE20" s="131">
        <f>Seniori!EE19</f>
        <v>0</v>
      </c>
      <c r="EF20" s="131">
        <f>Seniori!EF19</f>
        <v>0</v>
      </c>
      <c r="EG20" s="131">
        <f>Seniori!EG19</f>
        <v>0</v>
      </c>
      <c r="EH20" s="131">
        <f>Seniori!EH19</f>
        <v>0</v>
      </c>
      <c r="EI20" s="131">
        <f>Seniori!EI19</f>
        <v>0</v>
      </c>
      <c r="EJ20" s="131">
        <f>Seniori!EJ19</f>
        <v>0</v>
      </c>
      <c r="EK20" s="131">
        <f>Seniori!EK19</f>
        <v>0</v>
      </c>
      <c r="EL20" s="131">
        <f>Seniori!EL19</f>
        <v>0</v>
      </c>
      <c r="EM20" s="131">
        <f>Seniori!EM19</f>
        <v>0</v>
      </c>
      <c r="EN20" s="131">
        <f>Seniori!EN19</f>
        <v>0</v>
      </c>
      <c r="EO20" s="131">
        <f>Seniori!EO19</f>
        <v>0</v>
      </c>
      <c r="EP20" s="131">
        <f>Seniori!EP19</f>
        <v>0</v>
      </c>
      <c r="EQ20" s="131">
        <f>Seniori!EQ19</f>
        <v>0</v>
      </c>
      <c r="ER20" s="131">
        <f>Seniori!ER19</f>
        <v>0</v>
      </c>
      <c r="ES20" s="131">
        <f>Seniori!ES19</f>
        <v>0</v>
      </c>
      <c r="ET20" s="131">
        <f>Seniori!ET19</f>
        <v>0</v>
      </c>
      <c r="EU20" s="131">
        <f>Seniori!EU19</f>
        <v>0</v>
      </c>
      <c r="EV20" s="131">
        <f>Seniori!EV19</f>
        <v>0</v>
      </c>
      <c r="EW20" s="131">
        <f>Seniori!EW19</f>
        <v>0</v>
      </c>
      <c r="EX20" s="131">
        <f>Seniori!EX19</f>
        <v>0</v>
      </c>
      <c r="EY20" s="131">
        <f>Seniori!EY19</f>
        <v>0</v>
      </c>
      <c r="EZ20" s="131">
        <f>Seniori!EZ19</f>
        <v>0</v>
      </c>
      <c r="FA20" s="131">
        <f>Seniori!FA19</f>
        <v>0</v>
      </c>
      <c r="FB20" s="131">
        <f>Seniori!FB19</f>
        <v>0</v>
      </c>
      <c r="FC20" s="131">
        <f>Seniori!FC19</f>
        <v>0</v>
      </c>
      <c r="FD20" s="131">
        <f>Seniori!FD19</f>
        <v>0</v>
      </c>
      <c r="FE20" s="131">
        <f>Seniori!FE19</f>
        <v>0</v>
      </c>
      <c r="FF20" s="131">
        <f>Seniori!FF19</f>
        <v>0</v>
      </c>
      <c r="FG20" s="131">
        <f>Seniori!FG19</f>
        <v>0</v>
      </c>
      <c r="FH20" s="131">
        <f>Seniori!FH19</f>
        <v>0</v>
      </c>
      <c r="FI20" s="131">
        <f>Seniori!FI19</f>
        <v>0</v>
      </c>
      <c r="FJ20" s="131">
        <f>Seniori!FJ19</f>
        <v>0</v>
      </c>
      <c r="FK20" s="131">
        <f>Seniori!FK19</f>
        <v>0</v>
      </c>
      <c r="FL20" s="131">
        <f>Seniori!FL19</f>
        <v>0</v>
      </c>
      <c r="FM20" s="131">
        <f>Seniori!FM19</f>
        <v>0</v>
      </c>
      <c r="FN20" s="131">
        <f>Seniori!FN19</f>
        <v>0</v>
      </c>
      <c r="FO20" s="131">
        <f>Seniori!FO19</f>
        <v>0</v>
      </c>
      <c r="FP20" s="131">
        <f>Seniori!FP19</f>
        <v>0</v>
      </c>
      <c r="FQ20" s="131">
        <f>Seniori!FQ19</f>
        <v>0</v>
      </c>
      <c r="FR20" s="131">
        <f>Seniori!FR19</f>
        <v>0</v>
      </c>
      <c r="FS20" s="131">
        <f>Seniori!FS19</f>
        <v>0</v>
      </c>
      <c r="FT20" s="131">
        <f>Seniori!FT19</f>
        <v>0</v>
      </c>
      <c r="FU20" s="131">
        <f>Seniori!FU19</f>
        <v>0</v>
      </c>
      <c r="FV20" s="131">
        <f>Seniori!FV19</f>
        <v>0</v>
      </c>
      <c r="FW20" s="131">
        <f>Seniori!FW19</f>
        <v>0</v>
      </c>
      <c r="FX20" s="131">
        <f>Seniori!FX19</f>
        <v>0</v>
      </c>
      <c r="FY20" s="131">
        <f>Seniori!FY19</f>
        <v>0</v>
      </c>
      <c r="FZ20" s="131">
        <f>Seniori!FZ19</f>
        <v>0</v>
      </c>
      <c r="GA20" s="131">
        <f>Seniori!GA19</f>
        <v>0</v>
      </c>
      <c r="GB20" s="131">
        <f>Seniori!GB19</f>
        <v>0</v>
      </c>
      <c r="GC20" s="131">
        <f>Seniori!GC19</f>
        <v>0</v>
      </c>
      <c r="GD20" s="131">
        <f>Seniori!GD19</f>
        <v>0</v>
      </c>
      <c r="GE20" s="131">
        <f>Seniori!GE19</f>
        <v>0</v>
      </c>
      <c r="GF20" s="131">
        <f>Seniori!GF19</f>
        <v>0</v>
      </c>
      <c r="GG20" s="131">
        <f>Seniori!GG19</f>
        <v>0</v>
      </c>
      <c r="GH20" s="131">
        <f>Seniori!GH19</f>
        <v>0</v>
      </c>
      <c r="GI20" s="131">
        <f>Seniori!GI19</f>
        <v>0</v>
      </c>
      <c r="GJ20" s="131">
        <f>Seniori!GJ19</f>
        <v>0</v>
      </c>
      <c r="GK20" s="131">
        <f>Seniori!GK19</f>
        <v>0</v>
      </c>
      <c r="GL20" s="131">
        <f>Seniori!GL19</f>
        <v>0</v>
      </c>
      <c r="GM20" s="131">
        <f>Seniori!GM19</f>
        <v>0</v>
      </c>
      <c r="GN20" s="131">
        <f>Seniori!GN19</f>
        <v>0</v>
      </c>
      <c r="GO20" s="131">
        <f>Seniori!GO19</f>
        <v>0</v>
      </c>
      <c r="GP20" s="131">
        <f>Seniori!GP19</f>
        <v>0</v>
      </c>
      <c r="GQ20" s="131">
        <f>Seniori!GQ19</f>
        <v>0</v>
      </c>
      <c r="GR20" s="131">
        <f>Seniori!GR19</f>
        <v>0</v>
      </c>
      <c r="GS20" s="131">
        <f>Seniori!GS19</f>
        <v>0</v>
      </c>
      <c r="GT20" s="131">
        <f>Seniori!GT19</f>
        <v>0</v>
      </c>
      <c r="GU20" s="131">
        <f>Seniori!GU19</f>
        <v>0</v>
      </c>
      <c r="GV20" s="131">
        <f>Seniori!GV19</f>
        <v>0</v>
      </c>
      <c r="GW20" s="131">
        <f>Seniori!GW19</f>
        <v>0</v>
      </c>
      <c r="GX20" s="131">
        <f>Seniori!GX19</f>
        <v>0</v>
      </c>
      <c r="GY20" s="131">
        <f>Seniori!GY19</f>
        <v>0</v>
      </c>
      <c r="GZ20" s="131">
        <f>Seniori!GZ19</f>
        <v>0</v>
      </c>
      <c r="HA20" s="131">
        <f>Seniori!HA19</f>
        <v>0</v>
      </c>
      <c r="HB20" s="131">
        <f>Seniori!HB19</f>
        <v>0</v>
      </c>
      <c r="HC20" s="131">
        <f>Seniori!HC19</f>
        <v>0</v>
      </c>
      <c r="HD20" s="131">
        <f>Seniori!HD19</f>
        <v>0</v>
      </c>
      <c r="HE20" s="131">
        <f>Seniori!HE19</f>
        <v>0</v>
      </c>
      <c r="HF20" s="131">
        <f>Seniori!HF19</f>
        <v>0</v>
      </c>
      <c r="HG20" s="131">
        <f>Seniori!HG19</f>
        <v>0</v>
      </c>
      <c r="HH20" s="131">
        <f>Seniori!HH19</f>
        <v>0</v>
      </c>
      <c r="HI20" s="131">
        <f>Seniori!HI19</f>
        <v>0</v>
      </c>
      <c r="HJ20" s="131">
        <f>Seniori!HJ19</f>
        <v>0</v>
      </c>
      <c r="HK20" s="131">
        <f>Seniori!HK19</f>
        <v>0</v>
      </c>
      <c r="HL20" s="131">
        <f>Seniori!HL19</f>
        <v>0</v>
      </c>
      <c r="HM20" s="131">
        <f>Seniori!HM19</f>
        <v>0</v>
      </c>
      <c r="HN20" s="131">
        <f>Seniori!HN19</f>
        <v>0</v>
      </c>
      <c r="HO20" s="131">
        <f>Seniori!HO19</f>
        <v>0</v>
      </c>
      <c r="HP20" s="131">
        <f>Seniori!HP19</f>
        <v>0</v>
      </c>
      <c r="HQ20" s="131">
        <f>Seniori!HQ19</f>
        <v>0</v>
      </c>
      <c r="HR20" s="131">
        <f>Seniori!HR19</f>
        <v>0</v>
      </c>
      <c r="HS20" s="131">
        <f>Seniori!HS19</f>
        <v>0</v>
      </c>
      <c r="HT20" s="131">
        <f>Seniori!HT19</f>
        <v>0</v>
      </c>
      <c r="HU20" s="131">
        <f>Seniori!HU19</f>
        <v>0</v>
      </c>
      <c r="HV20" s="131">
        <f>Seniori!HV19</f>
        <v>0</v>
      </c>
      <c r="HW20" s="131">
        <f>Seniori!HW19</f>
        <v>0</v>
      </c>
      <c r="HX20" s="131">
        <f>Seniori!HX19</f>
        <v>0</v>
      </c>
      <c r="HY20" s="131">
        <f>Seniori!HY19</f>
        <v>0</v>
      </c>
      <c r="HZ20" s="131">
        <f>Seniori!HZ19</f>
        <v>0</v>
      </c>
      <c r="IA20" s="131">
        <f>Seniori!IA19</f>
        <v>0</v>
      </c>
      <c r="IB20" s="131">
        <f>Seniori!IB19</f>
        <v>0</v>
      </c>
      <c r="IC20" s="131">
        <f>Seniori!IC19</f>
        <v>0</v>
      </c>
      <c r="ID20" s="131">
        <f>Seniori!ID19</f>
        <v>0</v>
      </c>
      <c r="IE20" s="131">
        <f>Seniori!IE19</f>
        <v>0</v>
      </c>
      <c r="IF20" s="131">
        <f>Seniori!IF19</f>
        <v>0</v>
      </c>
      <c r="IG20" s="131">
        <f>Seniori!IG19</f>
        <v>0</v>
      </c>
      <c r="IH20" s="131">
        <f>Seniori!IH19</f>
        <v>0</v>
      </c>
      <c r="II20" s="131">
        <f>Seniori!II19</f>
        <v>0</v>
      </c>
      <c r="IJ20" s="131">
        <f>Seniori!IJ19</f>
        <v>0</v>
      </c>
      <c r="IK20" s="131">
        <f>Seniori!IK19</f>
        <v>0</v>
      </c>
      <c r="IL20" s="131">
        <f>Seniori!IL19</f>
        <v>0</v>
      </c>
      <c r="IM20" s="131">
        <f>Seniori!IM19</f>
        <v>0</v>
      </c>
      <c r="IN20" s="131">
        <f>Seniori!IN19</f>
        <v>0</v>
      </c>
      <c r="IO20" s="131">
        <f>Seniori!IO19</f>
        <v>0</v>
      </c>
      <c r="IP20" s="131">
        <f>Seniori!IP19</f>
        <v>0</v>
      </c>
      <c r="IQ20" s="131">
        <f>Seniori!IQ19</f>
        <v>0</v>
      </c>
      <c r="IR20" s="131">
        <f>Seniori!IR19</f>
        <v>0</v>
      </c>
      <c r="IS20" s="131">
        <f>Seniori!IS19</f>
        <v>0</v>
      </c>
      <c r="IT20" s="131">
        <f>Seniori!IT19</f>
        <v>0</v>
      </c>
      <c r="IU20" s="131">
        <f>Seniori!IU19</f>
        <v>8</v>
      </c>
      <c r="IV20" s="131">
        <f>Seniori!IV19</f>
        <v>0</v>
      </c>
      <c r="IW20" s="131">
        <f>Seniori!IW19</f>
        <v>0</v>
      </c>
      <c r="IX20" s="131">
        <f>Seniori!IX19</f>
        <v>0</v>
      </c>
      <c r="IY20" s="131">
        <f>Seniori!IY19</f>
        <v>0</v>
      </c>
      <c r="IZ20" s="131">
        <f>Seniori!IZ19</f>
        <v>0</v>
      </c>
      <c r="JA20" s="131">
        <f>Seniori!JA19</f>
        <v>0</v>
      </c>
      <c r="JB20" s="131">
        <f>Seniori!JB19</f>
        <v>0</v>
      </c>
      <c r="JC20" s="131">
        <f>Seniori!JC19</f>
        <v>0</v>
      </c>
      <c r="JD20" s="131">
        <f>Seniori!JD19</f>
        <v>0</v>
      </c>
      <c r="JE20" s="131">
        <f>Seniori!JE19</f>
        <v>0</v>
      </c>
      <c r="JF20" s="131">
        <f>Seniori!JF19</f>
        <v>0</v>
      </c>
      <c r="JG20" s="131">
        <f>Seniori!JG19</f>
        <v>0</v>
      </c>
      <c r="JH20" s="131">
        <f>Seniori!JH19</f>
        <v>0</v>
      </c>
      <c r="JI20" s="131">
        <f>Seniori!JI19</f>
        <v>0</v>
      </c>
      <c r="JJ20" s="131">
        <f>Seniori!JJ19</f>
        <v>0</v>
      </c>
      <c r="JK20" s="131">
        <f>Seniori!JK19</f>
        <v>0</v>
      </c>
      <c r="JL20" s="131">
        <f>Seniori!JL19</f>
        <v>0</v>
      </c>
      <c r="JM20" s="131"/>
      <c r="JN20" s="131">
        <f>Seniori!JN19</f>
        <v>0</v>
      </c>
      <c r="JO20" s="131">
        <f>Seniori!JO19</f>
        <v>11</v>
      </c>
      <c r="JP20" s="131">
        <f>Seniori!JP19</f>
        <v>0</v>
      </c>
      <c r="JQ20" s="131">
        <f>Seniori!JQ19</f>
        <v>0</v>
      </c>
      <c r="JR20" s="131">
        <f>Seniori!JR19</f>
        <v>0</v>
      </c>
      <c r="JS20" s="131">
        <f>Seniori!JS19</f>
        <v>0</v>
      </c>
      <c r="JT20" s="131">
        <f>Seniori!JT19</f>
        <v>0</v>
      </c>
      <c r="JU20" s="131">
        <f>Seniori!JU19</f>
        <v>0</v>
      </c>
      <c r="JV20" s="131">
        <f>Seniori!JV19</f>
        <v>0</v>
      </c>
      <c r="JW20" s="131">
        <f>Seniori!JW19</f>
        <v>0</v>
      </c>
      <c r="JX20" s="131">
        <f>Seniori!JX19</f>
        <v>0</v>
      </c>
      <c r="JY20" s="131">
        <f>Seniori!JY19</f>
        <v>0</v>
      </c>
      <c r="JZ20" s="131"/>
      <c r="KA20" s="131">
        <f>Seniori!KA19</f>
        <v>0</v>
      </c>
      <c r="KB20" s="131">
        <f>Seniori!KB19</f>
        <v>0</v>
      </c>
      <c r="KC20" s="131">
        <f>Seniori!KC19</f>
        <v>0</v>
      </c>
      <c r="KD20" s="131">
        <f>Seniori!KD19</f>
        <v>0</v>
      </c>
      <c r="KE20" s="131">
        <f>Seniori!KE19</f>
        <v>0</v>
      </c>
      <c r="KF20" s="131">
        <f>Seniori!KF19</f>
        <v>0</v>
      </c>
      <c r="KG20" s="131">
        <f>Seniori!KG19</f>
        <v>0</v>
      </c>
      <c r="KH20" s="131">
        <f>Seniori!KH19</f>
        <v>0</v>
      </c>
      <c r="KI20" s="131">
        <f>Seniori!KI19</f>
        <v>0</v>
      </c>
      <c r="KJ20" s="131">
        <f>Seniori!KJ19</f>
        <v>0</v>
      </c>
      <c r="KK20" s="131">
        <f>Seniori!KK19</f>
        <v>0</v>
      </c>
      <c r="KL20" s="131">
        <f>Seniori!KL19</f>
        <v>0</v>
      </c>
      <c r="KM20" s="131">
        <f>Seniori!KM19</f>
        <v>0</v>
      </c>
      <c r="KN20" s="131">
        <f>Seniori!KN19</f>
        <v>0</v>
      </c>
      <c r="KO20" s="131">
        <f>Seniori!KO19</f>
        <v>0</v>
      </c>
      <c r="KP20" s="131"/>
      <c r="KQ20" s="131">
        <f>Seniori!KQ19</f>
        <v>0</v>
      </c>
      <c r="KR20" s="131">
        <f>Seniori!KR19</f>
        <v>0</v>
      </c>
      <c r="KS20" s="131">
        <f>Seniori!KS19</f>
        <v>0</v>
      </c>
      <c r="KT20" s="131">
        <f>Seniori!KT19</f>
        <v>0</v>
      </c>
      <c r="KU20" s="131">
        <f>Seniori!KU19</f>
        <v>0</v>
      </c>
      <c r="KV20" s="131">
        <f>Seniori!KV19</f>
        <v>0</v>
      </c>
      <c r="KW20" s="131"/>
      <c r="KX20" s="131">
        <f>Seniori!KX19</f>
        <v>0</v>
      </c>
      <c r="KY20" s="131">
        <f>Seniori!KY19</f>
        <v>0</v>
      </c>
      <c r="KZ20" s="131">
        <f>Seniori!KZ19</f>
        <v>0</v>
      </c>
      <c r="LA20" s="131">
        <f>Seniori!LA19</f>
        <v>0</v>
      </c>
      <c r="LB20" s="131">
        <f>Seniori!LB19</f>
        <v>0</v>
      </c>
      <c r="LC20" s="131">
        <f>Seniori!LC19</f>
        <v>0</v>
      </c>
      <c r="LD20" s="131">
        <f>Seniori!LD19</f>
        <v>0</v>
      </c>
      <c r="LE20" s="131">
        <f>Seniori!LE19</f>
        <v>0</v>
      </c>
      <c r="LF20" s="131">
        <f>Seniori!LF19</f>
        <v>0</v>
      </c>
      <c r="LG20" s="131">
        <f>Seniori!LG19</f>
        <v>0</v>
      </c>
      <c r="LH20" s="131">
        <f>Seniori!LH19</f>
        <v>0</v>
      </c>
      <c r="LI20" s="131">
        <f>Seniori!LI19</f>
        <v>0</v>
      </c>
      <c r="LJ20" s="131">
        <f>Seniori!LJ19</f>
        <v>0</v>
      </c>
      <c r="LK20" s="131">
        <f>Seniori!LK19</f>
        <v>0</v>
      </c>
      <c r="LL20" s="131">
        <f>Seniori!LL19</f>
        <v>0</v>
      </c>
      <c r="LM20" s="131">
        <f>Seniori!LM19</f>
        <v>0</v>
      </c>
      <c r="LN20" s="131">
        <f>Seniori!LN19</f>
        <v>0</v>
      </c>
      <c r="LO20" s="131"/>
      <c r="LP20" s="131">
        <f>Seniori!LP19</f>
        <v>11</v>
      </c>
      <c r="LQ20" s="131"/>
      <c r="LR20" s="131"/>
      <c r="LS20" s="131"/>
      <c r="LT20" s="131"/>
      <c r="LU20" s="131"/>
      <c r="LV20" s="131"/>
      <c r="LW20" s="131"/>
      <c r="LX20" s="131"/>
      <c r="LY20" s="131"/>
      <c r="LZ20" s="131">
        <f>Seniori!LZ19</f>
        <v>11</v>
      </c>
      <c r="MA20" s="131">
        <f>Seniori!MA19</f>
        <v>0</v>
      </c>
      <c r="MB20" s="131">
        <f>Seniori!MB19</f>
        <v>0</v>
      </c>
      <c r="MC20" s="131">
        <f>Seniori!MC19</f>
        <v>0</v>
      </c>
      <c r="MD20" s="131">
        <f>Seniori!MD19</f>
        <v>0</v>
      </c>
      <c r="ME20" s="131">
        <f>Seniori!ME19</f>
        <v>0</v>
      </c>
    </row>
    <row r="21" spans="1:376" s="10" customFormat="1" ht="18" customHeight="1" x14ac:dyDescent="0.2">
      <c r="A21" s="12">
        <v>14</v>
      </c>
      <c r="B21" s="11" t="s">
        <v>335</v>
      </c>
      <c r="C21" s="1">
        <v>11118</v>
      </c>
      <c r="D21" s="1">
        <v>2016</v>
      </c>
      <c r="E21" s="4" t="s">
        <v>31</v>
      </c>
      <c r="F21" s="9" t="s">
        <v>32</v>
      </c>
      <c r="G21" s="9" t="s">
        <v>222</v>
      </c>
      <c r="H21" s="4" t="s">
        <v>34</v>
      </c>
      <c r="I21" s="1">
        <f t="shared" ref="I21" si="1">SUM(K21:ME21)</f>
        <v>40</v>
      </c>
      <c r="J21" s="12">
        <f>Tabuľka311[[#This Row],[Stĺpec9]]</f>
        <v>40</v>
      </c>
      <c r="K21" s="131">
        <f>Seniori!K16</f>
        <v>0</v>
      </c>
      <c r="L21" s="131">
        <f>Seniori!L16</f>
        <v>0</v>
      </c>
      <c r="M21" s="131">
        <f>Seniori!M16</f>
        <v>0</v>
      </c>
      <c r="N21" s="131">
        <f>Seniori!N16</f>
        <v>0</v>
      </c>
      <c r="O21" s="131">
        <f>Seniori!O16</f>
        <v>0</v>
      </c>
      <c r="P21" s="131">
        <f>Seniori!P16</f>
        <v>0</v>
      </c>
      <c r="Q21" s="131">
        <f>Seniori!Q16</f>
        <v>0</v>
      </c>
      <c r="R21" s="131">
        <f>Seniori!R16</f>
        <v>0</v>
      </c>
      <c r="S21" s="131">
        <f>Seniori!S16</f>
        <v>0</v>
      </c>
      <c r="T21" s="131">
        <f>Seniori!T16</f>
        <v>0</v>
      </c>
      <c r="U21" s="131">
        <f>Seniori!U16</f>
        <v>0</v>
      </c>
      <c r="V21" s="131">
        <f>Seniori!V16</f>
        <v>0</v>
      </c>
      <c r="W21" s="131">
        <f>Seniori!W16</f>
        <v>0</v>
      </c>
      <c r="X21" s="131">
        <f>Seniori!X16</f>
        <v>0</v>
      </c>
      <c r="Y21" s="131">
        <f>Seniori!Y16</f>
        <v>0</v>
      </c>
      <c r="Z21" s="131">
        <f>Seniori!Z16</f>
        <v>0</v>
      </c>
      <c r="AA21" s="131">
        <f>Seniori!AA16</f>
        <v>0</v>
      </c>
      <c r="AB21" s="131">
        <f>Seniori!AB16</f>
        <v>0</v>
      </c>
      <c r="AC21" s="131">
        <f>Seniori!AC16</f>
        <v>0</v>
      </c>
      <c r="AD21" s="131">
        <f>Seniori!AD16</f>
        <v>0</v>
      </c>
      <c r="AE21" s="131">
        <f>Seniori!AE16</f>
        <v>0</v>
      </c>
      <c r="AF21" s="131">
        <f>Seniori!AF16</f>
        <v>0</v>
      </c>
      <c r="AG21" s="131">
        <f>Seniori!AG16</f>
        <v>0</v>
      </c>
      <c r="AH21" s="131">
        <f>Seniori!AH16</f>
        <v>0</v>
      </c>
      <c r="AI21" s="131">
        <f>Seniori!AI16</f>
        <v>0</v>
      </c>
      <c r="AJ21" s="131">
        <f>Seniori!AJ16</f>
        <v>0</v>
      </c>
      <c r="AK21" s="131">
        <f>Seniori!AK16</f>
        <v>0</v>
      </c>
      <c r="AL21" s="131">
        <f>Seniori!AL16</f>
        <v>0</v>
      </c>
      <c r="AM21" s="131">
        <f>Seniori!AM16</f>
        <v>0</v>
      </c>
      <c r="AN21" s="131">
        <f>Seniori!AN16</f>
        <v>0</v>
      </c>
      <c r="AO21" s="131">
        <f>Seniori!AO16</f>
        <v>0</v>
      </c>
      <c r="AP21" s="131">
        <f>Seniori!AP16</f>
        <v>0</v>
      </c>
      <c r="AQ21" s="131">
        <f>Seniori!AQ16</f>
        <v>0</v>
      </c>
      <c r="AR21" s="131">
        <f>Seniori!AR16</f>
        <v>0</v>
      </c>
      <c r="AS21" s="131">
        <f>Seniori!AS16</f>
        <v>9</v>
      </c>
      <c r="AT21" s="131">
        <f>Seniori!AT16</f>
        <v>0</v>
      </c>
      <c r="AU21" s="131">
        <f>Seniori!AU16</f>
        <v>0</v>
      </c>
      <c r="AV21" s="131">
        <f>Seniori!AV16</f>
        <v>0</v>
      </c>
      <c r="AW21" s="131">
        <f>Seniori!AW16</f>
        <v>0</v>
      </c>
      <c r="AX21" s="131">
        <f>Seniori!AX16</f>
        <v>0</v>
      </c>
      <c r="AY21" s="131">
        <f>Seniori!AY16</f>
        <v>0</v>
      </c>
      <c r="AZ21" s="131">
        <f>Seniori!AZ16</f>
        <v>0</v>
      </c>
      <c r="BA21" s="131">
        <f>Seniori!BA16</f>
        <v>8</v>
      </c>
      <c r="BB21" s="131">
        <f>Seniori!BB16</f>
        <v>0</v>
      </c>
      <c r="BC21" s="131">
        <f>Seniori!BC16</f>
        <v>0</v>
      </c>
      <c r="BD21" s="131">
        <f>Seniori!BD16</f>
        <v>0</v>
      </c>
      <c r="BE21" s="131">
        <f>Seniori!BE16</f>
        <v>0</v>
      </c>
      <c r="BF21" s="131">
        <f>Seniori!BF16</f>
        <v>0</v>
      </c>
      <c r="BG21" s="131">
        <f>Seniori!BG16</f>
        <v>0</v>
      </c>
      <c r="BH21" s="131">
        <f>Seniori!BH16</f>
        <v>0</v>
      </c>
      <c r="BI21" s="131">
        <f>Seniori!BI16</f>
        <v>0</v>
      </c>
      <c r="BJ21" s="131">
        <f>Seniori!BJ16</f>
        <v>5</v>
      </c>
      <c r="BK21" s="131">
        <f>Seniori!BK16</f>
        <v>0</v>
      </c>
      <c r="BL21" s="131">
        <f>Seniori!BL16</f>
        <v>0</v>
      </c>
      <c r="BM21" s="131">
        <f>Seniori!BM16</f>
        <v>0</v>
      </c>
      <c r="BN21" s="131">
        <f>Seniori!BN16</f>
        <v>0</v>
      </c>
      <c r="BO21" s="131">
        <f>Seniori!BO16</f>
        <v>0</v>
      </c>
      <c r="BP21" s="131">
        <f>Seniori!BP16</f>
        <v>0</v>
      </c>
      <c r="BQ21" s="131">
        <f>Seniori!BQ16</f>
        <v>0</v>
      </c>
      <c r="BR21" s="131">
        <f>Seniori!BR16</f>
        <v>0</v>
      </c>
      <c r="BS21" s="131">
        <f>Seniori!BS16</f>
        <v>0</v>
      </c>
      <c r="BT21" s="131">
        <f>Seniori!BT16</f>
        <v>0</v>
      </c>
      <c r="BU21" s="131">
        <f>Seniori!BU16</f>
        <v>0</v>
      </c>
      <c r="BV21" s="131">
        <f>Seniori!BV16</f>
        <v>0</v>
      </c>
      <c r="BW21" s="131">
        <f>Seniori!BW16</f>
        <v>0</v>
      </c>
      <c r="BX21" s="131">
        <f>Seniori!BX16</f>
        <v>0</v>
      </c>
      <c r="BY21" s="131">
        <f>Seniori!BY16</f>
        <v>0</v>
      </c>
      <c r="BZ21" s="131">
        <f>Seniori!BZ16</f>
        <v>0</v>
      </c>
      <c r="CA21" s="131">
        <f>Seniori!CA16</f>
        <v>0</v>
      </c>
      <c r="CB21" s="131">
        <f>Seniori!CB16</f>
        <v>0</v>
      </c>
      <c r="CC21" s="131">
        <f>Seniori!CC16</f>
        <v>0</v>
      </c>
      <c r="CD21" s="131">
        <f>Seniori!CD16</f>
        <v>0</v>
      </c>
      <c r="CE21" s="131">
        <f>Seniori!CE16</f>
        <v>0</v>
      </c>
      <c r="CF21" s="131">
        <f>Seniori!CF16</f>
        <v>0</v>
      </c>
      <c r="CG21" s="131">
        <f>Seniori!CG16</f>
        <v>0</v>
      </c>
      <c r="CH21" s="131">
        <f>Seniori!CH16</f>
        <v>0</v>
      </c>
      <c r="CI21" s="131">
        <f>Seniori!CI16</f>
        <v>0</v>
      </c>
      <c r="CJ21" s="131">
        <f>Seniori!CJ16</f>
        <v>0</v>
      </c>
      <c r="CK21" s="131">
        <f>Seniori!CK16</f>
        <v>0</v>
      </c>
      <c r="CL21" s="131">
        <f>Seniori!CL16</f>
        <v>0</v>
      </c>
      <c r="CM21" s="131">
        <f>Seniori!CM16</f>
        <v>8</v>
      </c>
      <c r="CN21" s="131"/>
      <c r="CO21" s="131">
        <f>Seniori!CO16</f>
        <v>0</v>
      </c>
      <c r="CP21" s="131">
        <f>Seniori!CP16</f>
        <v>0</v>
      </c>
      <c r="CQ21" s="131">
        <f>Seniori!CQ16</f>
        <v>0</v>
      </c>
      <c r="CR21" s="131">
        <f>Seniori!CR16</f>
        <v>0</v>
      </c>
      <c r="CS21" s="131">
        <f>Seniori!CS16</f>
        <v>0</v>
      </c>
      <c r="CT21" s="131">
        <f>Seniori!CT16</f>
        <v>0</v>
      </c>
      <c r="CU21" s="131">
        <f>Seniori!CU16</f>
        <v>0</v>
      </c>
      <c r="CV21" s="131">
        <f>Seniori!CV16</f>
        <v>0</v>
      </c>
      <c r="CW21" s="131">
        <f>Seniori!CW16</f>
        <v>0</v>
      </c>
      <c r="CX21" s="131">
        <f>Seniori!CX16</f>
        <v>0</v>
      </c>
      <c r="CY21" s="131">
        <f>Seniori!CY16</f>
        <v>0</v>
      </c>
      <c r="CZ21" s="131">
        <f>Seniori!CZ16</f>
        <v>0</v>
      </c>
      <c r="DA21" s="131">
        <f>Seniori!DA16</f>
        <v>0</v>
      </c>
      <c r="DB21" s="131">
        <f>Seniori!DB16</f>
        <v>0</v>
      </c>
      <c r="DC21" s="131">
        <f>Seniori!DC16</f>
        <v>0</v>
      </c>
      <c r="DD21" s="131">
        <f>Seniori!DD16</f>
        <v>0</v>
      </c>
      <c r="DE21" s="131">
        <f>Seniori!DE16</f>
        <v>0</v>
      </c>
      <c r="DF21" s="131">
        <f>Seniori!DF16</f>
        <v>0</v>
      </c>
      <c r="DG21" s="131">
        <f>Seniori!DG16</f>
        <v>0</v>
      </c>
      <c r="DH21" s="131">
        <f>Seniori!DH16</f>
        <v>0</v>
      </c>
      <c r="DI21" s="131">
        <f>Seniori!DI16</f>
        <v>0</v>
      </c>
      <c r="DJ21" s="131">
        <f>Seniori!DJ16</f>
        <v>0</v>
      </c>
      <c r="DK21" s="131">
        <f>Seniori!DK16</f>
        <v>0</v>
      </c>
      <c r="DL21" s="131">
        <f>Seniori!DL16</f>
        <v>0</v>
      </c>
      <c r="DM21" s="131">
        <f>Seniori!DM16</f>
        <v>0</v>
      </c>
      <c r="DN21" s="131">
        <f>Seniori!DN16</f>
        <v>0</v>
      </c>
      <c r="DO21" s="131">
        <f>Seniori!DO16</f>
        <v>0</v>
      </c>
      <c r="DP21" s="131">
        <f>Seniori!DP16</f>
        <v>0</v>
      </c>
      <c r="DQ21" s="131">
        <f>Seniori!DQ16</f>
        <v>0</v>
      </c>
      <c r="DR21" s="131">
        <f>Seniori!DR16</f>
        <v>0</v>
      </c>
      <c r="DS21" s="131">
        <f>Seniori!DS16</f>
        <v>0</v>
      </c>
      <c r="DT21" s="131">
        <f>Seniori!DT16</f>
        <v>0</v>
      </c>
      <c r="DU21" s="131">
        <f>Seniori!DU16</f>
        <v>0</v>
      </c>
      <c r="DV21" s="131">
        <f>Seniori!DV16</f>
        <v>0</v>
      </c>
      <c r="DW21" s="131">
        <f>Seniori!DW16</f>
        <v>0</v>
      </c>
      <c r="DX21" s="131">
        <f>Seniori!DX16</f>
        <v>0</v>
      </c>
      <c r="DY21" s="131">
        <f>Seniori!DY16</f>
        <v>0</v>
      </c>
      <c r="DZ21" s="131">
        <f>Seniori!DZ16</f>
        <v>0</v>
      </c>
      <c r="EA21" s="131">
        <f>Seniori!EA16</f>
        <v>0</v>
      </c>
      <c r="EB21" s="131">
        <f>Seniori!EB16</f>
        <v>0</v>
      </c>
      <c r="EC21" s="131">
        <f>Seniori!EC16</f>
        <v>0</v>
      </c>
      <c r="ED21" s="131">
        <f>Seniori!ED16</f>
        <v>0</v>
      </c>
      <c r="EE21" s="131">
        <f>Seniori!EE16</f>
        <v>0</v>
      </c>
      <c r="EF21" s="131">
        <f>Seniori!EF16</f>
        <v>0</v>
      </c>
      <c r="EG21" s="131">
        <f>Seniori!EG16</f>
        <v>0</v>
      </c>
      <c r="EH21" s="131">
        <f>Seniori!EH16</f>
        <v>0</v>
      </c>
      <c r="EI21" s="131">
        <f>Seniori!EI16</f>
        <v>0</v>
      </c>
      <c r="EJ21" s="131">
        <f>Seniori!EJ16</f>
        <v>0</v>
      </c>
      <c r="EK21" s="131">
        <f>Seniori!EK16</f>
        <v>0</v>
      </c>
      <c r="EL21" s="131">
        <f>Seniori!EL16</f>
        <v>0</v>
      </c>
      <c r="EM21" s="131">
        <f>Seniori!EM16</f>
        <v>0</v>
      </c>
      <c r="EN21" s="131">
        <f>Seniori!EN16</f>
        <v>0</v>
      </c>
      <c r="EO21" s="131">
        <f>Seniori!EO16</f>
        <v>10</v>
      </c>
      <c r="EP21" s="131">
        <f>Seniori!EP16</f>
        <v>0</v>
      </c>
      <c r="EQ21" s="131">
        <f>Seniori!EQ16</f>
        <v>0</v>
      </c>
      <c r="ER21" s="131">
        <f>Seniori!ER16</f>
        <v>0</v>
      </c>
      <c r="ES21" s="131">
        <f>Seniori!ES16</f>
        <v>0</v>
      </c>
      <c r="ET21" s="131">
        <f>Seniori!ET16</f>
        <v>0</v>
      </c>
      <c r="EU21" s="131">
        <f>Seniori!EU16</f>
        <v>0</v>
      </c>
      <c r="EV21" s="131">
        <f>Seniori!EV16</f>
        <v>0</v>
      </c>
      <c r="EW21" s="131">
        <f>Seniori!EW16</f>
        <v>0</v>
      </c>
      <c r="EX21" s="131">
        <f>Seniori!EX16</f>
        <v>0</v>
      </c>
      <c r="EY21" s="131">
        <f>Seniori!EY16</f>
        <v>0</v>
      </c>
      <c r="EZ21" s="131">
        <f>Seniori!EZ16</f>
        <v>0</v>
      </c>
      <c r="FA21" s="131">
        <f>Seniori!FA16</f>
        <v>0</v>
      </c>
      <c r="FB21" s="131">
        <f>Seniori!FB16</f>
        <v>0</v>
      </c>
      <c r="FC21" s="131">
        <f>Seniori!FC16</f>
        <v>0</v>
      </c>
      <c r="FD21" s="131">
        <f>Seniori!FD16</f>
        <v>0</v>
      </c>
      <c r="FE21" s="131">
        <f>Seniori!FE16</f>
        <v>0</v>
      </c>
      <c r="FF21" s="131">
        <f>Seniori!FF16</f>
        <v>0</v>
      </c>
      <c r="FG21" s="131">
        <f>Seniori!FG16</f>
        <v>0</v>
      </c>
      <c r="FH21" s="131">
        <f>Seniori!FH16</f>
        <v>0</v>
      </c>
      <c r="FI21" s="131">
        <f>Seniori!FI16</f>
        <v>0</v>
      </c>
      <c r="FJ21" s="131">
        <f>Seniori!FJ16</f>
        <v>0</v>
      </c>
      <c r="FK21" s="131">
        <f>Seniori!FK16</f>
        <v>0</v>
      </c>
      <c r="FL21" s="131">
        <f>Seniori!FL16</f>
        <v>0</v>
      </c>
      <c r="FM21" s="131">
        <f>Seniori!FM16</f>
        <v>0</v>
      </c>
      <c r="FN21" s="131">
        <f>Seniori!FN16</f>
        <v>0</v>
      </c>
      <c r="FO21" s="131">
        <f>Seniori!FO16</f>
        <v>0</v>
      </c>
      <c r="FP21" s="131">
        <f>Seniori!FP16</f>
        <v>0</v>
      </c>
      <c r="FQ21" s="131">
        <f>Seniori!FQ16</f>
        <v>0</v>
      </c>
      <c r="FR21" s="131">
        <f>Seniori!FR16</f>
        <v>0</v>
      </c>
      <c r="FS21" s="131">
        <f>Seniori!FS16</f>
        <v>0</v>
      </c>
      <c r="FT21" s="131"/>
      <c r="FU21" s="131"/>
      <c r="FV21" s="131">
        <f>Seniori!FV16</f>
        <v>0</v>
      </c>
      <c r="FW21" s="131">
        <f>Seniori!FW16</f>
        <v>0</v>
      </c>
      <c r="FX21" s="131">
        <f>Seniori!FX16</f>
        <v>0</v>
      </c>
      <c r="FY21" s="131">
        <f>Seniori!FY16</f>
        <v>0</v>
      </c>
      <c r="FZ21" s="131">
        <f>Seniori!FZ16</f>
        <v>0</v>
      </c>
      <c r="GA21" s="131">
        <f>Seniori!GA16</f>
        <v>0</v>
      </c>
      <c r="GB21" s="131">
        <f>Seniori!GB16</f>
        <v>0</v>
      </c>
      <c r="GC21" s="131">
        <f>Seniori!GC16</f>
        <v>0</v>
      </c>
      <c r="GD21" s="131">
        <f>Seniori!GD16</f>
        <v>0</v>
      </c>
      <c r="GE21" s="131">
        <f>Seniori!GE16</f>
        <v>0</v>
      </c>
      <c r="GF21" s="131">
        <f>Seniori!GF16</f>
        <v>0</v>
      </c>
      <c r="GG21" s="131">
        <f>Seniori!GG16</f>
        <v>0</v>
      </c>
      <c r="GH21" s="131">
        <f>Seniori!GH16</f>
        <v>0</v>
      </c>
      <c r="GI21" s="131">
        <f>Seniori!GI16</f>
        <v>0</v>
      </c>
      <c r="GJ21" s="131">
        <f>Seniori!GJ16</f>
        <v>0</v>
      </c>
      <c r="GK21" s="131">
        <f>Seniori!GK16</f>
        <v>0</v>
      </c>
      <c r="GL21" s="131">
        <f>Seniori!GL16</f>
        <v>0</v>
      </c>
      <c r="GM21" s="131">
        <f>Seniori!GM16</f>
        <v>0</v>
      </c>
      <c r="GN21" s="131">
        <f>Seniori!GN16</f>
        <v>0</v>
      </c>
      <c r="GO21" s="131">
        <f>Seniori!GO16</f>
        <v>0</v>
      </c>
      <c r="GP21" s="131">
        <f>Seniori!GP16</f>
        <v>0</v>
      </c>
      <c r="GQ21" s="131">
        <f>Seniori!GQ16</f>
        <v>0</v>
      </c>
      <c r="GR21" s="131">
        <f>Seniori!GR16</f>
        <v>0</v>
      </c>
      <c r="GS21" s="131">
        <f>Seniori!GS16</f>
        <v>0</v>
      </c>
      <c r="GT21" s="131">
        <f>Seniori!GT16</f>
        <v>0</v>
      </c>
      <c r="GU21" s="131">
        <f>Seniori!GU16</f>
        <v>0</v>
      </c>
      <c r="GV21" s="131">
        <f>Seniori!GV16</f>
        <v>0</v>
      </c>
      <c r="GW21" s="131">
        <f>Seniori!GW16</f>
        <v>0</v>
      </c>
      <c r="GX21" s="131">
        <f>Seniori!GX16</f>
        <v>0</v>
      </c>
      <c r="GY21" s="131">
        <f>Seniori!GY16</f>
        <v>0</v>
      </c>
      <c r="GZ21" s="131">
        <f>Seniori!GZ16</f>
        <v>0</v>
      </c>
      <c r="HA21" s="131">
        <f>Seniori!HA16</f>
        <v>0</v>
      </c>
      <c r="HB21" s="131">
        <f>Seniori!HB16</f>
        <v>0</v>
      </c>
      <c r="HC21" s="131">
        <f>Seniori!HC16</f>
        <v>0</v>
      </c>
      <c r="HD21" s="131">
        <f>Seniori!HD16</f>
        <v>0</v>
      </c>
      <c r="HE21" s="131">
        <f>Seniori!HE16</f>
        <v>0</v>
      </c>
      <c r="HF21" s="131">
        <f>Seniori!HF16</f>
        <v>0</v>
      </c>
      <c r="HG21" s="131">
        <f>Seniori!HG16</f>
        <v>0</v>
      </c>
      <c r="HH21" s="131">
        <f>Seniori!HH16</f>
        <v>0</v>
      </c>
      <c r="HI21" s="131">
        <f>Seniori!HI16</f>
        <v>0</v>
      </c>
      <c r="HJ21" s="131">
        <f>Seniori!HJ16</f>
        <v>0</v>
      </c>
      <c r="HK21" s="131">
        <f>Seniori!HK16</f>
        <v>0</v>
      </c>
      <c r="HL21" s="131">
        <f>Seniori!HL16</f>
        <v>0</v>
      </c>
      <c r="HM21" s="131">
        <f>Seniori!HM16</f>
        <v>0</v>
      </c>
      <c r="HN21" s="131">
        <f>Seniori!HN16</f>
        <v>0</v>
      </c>
      <c r="HO21" s="131">
        <f>Seniori!HO16</f>
        <v>0</v>
      </c>
      <c r="HP21" s="131">
        <f>Seniori!HP16</f>
        <v>0</v>
      </c>
      <c r="HQ21" s="131">
        <f>Seniori!HQ16</f>
        <v>0</v>
      </c>
      <c r="HR21" s="131">
        <f>Seniori!HR16</f>
        <v>0</v>
      </c>
      <c r="HS21" s="131">
        <f>Seniori!HS16</f>
        <v>0</v>
      </c>
      <c r="HT21" s="131">
        <f>Seniori!HT16</f>
        <v>0</v>
      </c>
      <c r="HU21" s="131">
        <f>Seniori!HU16</f>
        <v>0</v>
      </c>
      <c r="HV21" s="131">
        <f>Seniori!HV16</f>
        <v>0</v>
      </c>
      <c r="HW21" s="131">
        <f>Seniori!HW16</f>
        <v>0</v>
      </c>
      <c r="HX21" s="131">
        <f>Seniori!HX16</f>
        <v>0</v>
      </c>
      <c r="HY21" s="131">
        <f>Seniori!HY16</f>
        <v>0</v>
      </c>
      <c r="HZ21" s="131">
        <f>Seniori!HZ16</f>
        <v>0</v>
      </c>
      <c r="IA21" s="131">
        <f>Seniori!IA16</f>
        <v>0</v>
      </c>
      <c r="IB21" s="131">
        <f>Seniori!IB16</f>
        <v>0</v>
      </c>
      <c r="IC21" s="131">
        <f>Seniori!IC16</f>
        <v>0</v>
      </c>
      <c r="ID21" s="131">
        <f>Seniori!ID16</f>
        <v>0</v>
      </c>
      <c r="IE21" s="131">
        <f>Seniori!IE16</f>
        <v>0</v>
      </c>
      <c r="IF21" s="131">
        <f>Seniori!IF16</f>
        <v>0</v>
      </c>
      <c r="IG21" s="131">
        <f>Seniori!IG16</f>
        <v>0</v>
      </c>
      <c r="IH21" s="131">
        <f>Seniori!IH16</f>
        <v>0</v>
      </c>
      <c r="II21" s="131">
        <f>Seniori!II16</f>
        <v>0</v>
      </c>
      <c r="IJ21" s="131">
        <f>Seniori!IJ16</f>
        <v>0</v>
      </c>
      <c r="IK21" s="131">
        <f>Seniori!IK16</f>
        <v>0</v>
      </c>
      <c r="IL21" s="131">
        <f>Seniori!IL16</f>
        <v>0</v>
      </c>
      <c r="IM21" s="131">
        <f>Seniori!IM16</f>
        <v>0</v>
      </c>
      <c r="IN21" s="131">
        <f>Seniori!IN16</f>
        <v>0</v>
      </c>
      <c r="IO21" s="131">
        <f>Seniori!IO16</f>
        <v>0</v>
      </c>
      <c r="IP21" s="131">
        <f>Seniori!IP16</f>
        <v>0</v>
      </c>
      <c r="IQ21" s="131">
        <f>Seniori!IQ16</f>
        <v>0</v>
      </c>
      <c r="IR21" s="131">
        <f>Seniori!IR16</f>
        <v>0</v>
      </c>
      <c r="IS21" s="131">
        <f>Seniori!IS16</f>
        <v>0</v>
      </c>
      <c r="IT21" s="131">
        <f>Seniori!IT16</f>
        <v>0</v>
      </c>
      <c r="IU21" s="131">
        <f>Seniori!IU16</f>
        <v>0</v>
      </c>
      <c r="IV21" s="131">
        <f>Seniori!IV16</f>
        <v>0</v>
      </c>
      <c r="IW21" s="131">
        <f>Seniori!IW16</f>
        <v>0</v>
      </c>
      <c r="IX21" s="131">
        <f>Seniori!IX16</f>
        <v>0</v>
      </c>
      <c r="IY21" s="131">
        <f>Seniori!IY16</f>
        <v>0</v>
      </c>
      <c r="IZ21" s="131">
        <f>Seniori!IZ16</f>
        <v>0</v>
      </c>
      <c r="JA21" s="131">
        <f>Seniori!JA16</f>
        <v>0</v>
      </c>
      <c r="JB21" s="131">
        <f>Seniori!JB16</f>
        <v>0</v>
      </c>
      <c r="JC21" s="131">
        <f>Seniori!JC16</f>
        <v>0</v>
      </c>
      <c r="JD21" s="131">
        <f>Seniori!JD16</f>
        <v>0</v>
      </c>
      <c r="JE21" s="131">
        <f>Seniori!JE16</f>
        <v>0</v>
      </c>
      <c r="JF21" s="131">
        <f>Seniori!JF16</f>
        <v>0</v>
      </c>
      <c r="JG21" s="131">
        <f>Seniori!JG16</f>
        <v>0</v>
      </c>
      <c r="JH21" s="131">
        <f>Seniori!JH16</f>
        <v>0</v>
      </c>
      <c r="JI21" s="131">
        <f>Seniori!JI16</f>
        <v>0</v>
      </c>
      <c r="JJ21" s="131">
        <f>Seniori!JJ16</f>
        <v>0</v>
      </c>
      <c r="JK21" s="131">
        <f>Seniori!JK16</f>
        <v>0</v>
      </c>
      <c r="JL21" s="131">
        <f>Seniori!JL16</f>
        <v>0</v>
      </c>
      <c r="JM21" s="131">
        <f>Seniori!JM16</f>
        <v>0</v>
      </c>
      <c r="JN21" s="131">
        <f>Seniori!JN16</f>
        <v>0</v>
      </c>
      <c r="JO21" s="131">
        <f>Seniori!JO16</f>
        <v>0</v>
      </c>
      <c r="JP21" s="131">
        <f>Seniori!JP16</f>
        <v>0</v>
      </c>
      <c r="JQ21" s="131">
        <f>Seniori!JQ16</f>
        <v>0</v>
      </c>
      <c r="JR21" s="131">
        <f>Seniori!JR16</f>
        <v>0</v>
      </c>
      <c r="JS21" s="131">
        <f>Seniori!JS16</f>
        <v>0</v>
      </c>
      <c r="JT21" s="131">
        <f>Seniori!JT16</f>
        <v>0</v>
      </c>
      <c r="JU21" s="131">
        <f>Seniori!JU16</f>
        <v>0</v>
      </c>
      <c r="JV21" s="131">
        <f>Seniori!JV16</f>
        <v>0</v>
      </c>
      <c r="JW21" s="131">
        <f>Seniori!JW16</f>
        <v>0</v>
      </c>
      <c r="JX21" s="131">
        <f>Seniori!JX16</f>
        <v>0</v>
      </c>
      <c r="JY21" s="131">
        <f>Seniori!JY16</f>
        <v>0</v>
      </c>
      <c r="JZ21" s="131">
        <f>Seniori!JZ16</f>
        <v>0</v>
      </c>
      <c r="KA21" s="131">
        <f>Seniori!KA16</f>
        <v>0</v>
      </c>
      <c r="KB21" s="131">
        <f>Seniori!KB16</f>
        <v>0</v>
      </c>
      <c r="KC21" s="131">
        <f>Seniori!KC16</f>
        <v>0</v>
      </c>
      <c r="KD21" s="131">
        <f>Seniori!KD16</f>
        <v>0</v>
      </c>
      <c r="KE21" s="131">
        <f>Seniori!KE16</f>
        <v>0</v>
      </c>
      <c r="KF21" s="131">
        <f>Seniori!KF16</f>
        <v>0</v>
      </c>
      <c r="KG21" s="131">
        <f>Seniori!KG16</f>
        <v>0</v>
      </c>
      <c r="KH21" s="131">
        <f>Seniori!KH16</f>
        <v>0</v>
      </c>
      <c r="KI21" s="131">
        <f>Seniori!KI16</f>
        <v>0</v>
      </c>
      <c r="KJ21" s="131">
        <f>Seniori!KJ16</f>
        <v>0</v>
      </c>
      <c r="KK21" s="131">
        <f>Seniori!KK16</f>
        <v>0</v>
      </c>
      <c r="KL21" s="131">
        <f>Seniori!KL16</f>
        <v>0</v>
      </c>
      <c r="KM21" s="131">
        <f>Seniori!KM16</f>
        <v>0</v>
      </c>
      <c r="KN21" s="131">
        <f>Seniori!KN16</f>
        <v>0</v>
      </c>
      <c r="KO21" s="131">
        <f>Seniori!KO16</f>
        <v>0</v>
      </c>
      <c r="KP21" s="131"/>
      <c r="KQ21" s="131">
        <f>Seniori!KQ16</f>
        <v>0</v>
      </c>
      <c r="KR21" s="131">
        <f>Seniori!KR16</f>
        <v>0</v>
      </c>
      <c r="KS21" s="131">
        <f>Seniori!KS16</f>
        <v>0</v>
      </c>
      <c r="KT21" s="131">
        <f>Seniori!KT16</f>
        <v>0</v>
      </c>
      <c r="KU21" s="131">
        <f>Seniori!KU16</f>
        <v>0</v>
      </c>
      <c r="KV21" s="131">
        <f>Seniori!KV16</f>
        <v>0</v>
      </c>
      <c r="KW21" s="131"/>
      <c r="KX21" s="131">
        <f>Seniori!KX16</f>
        <v>0</v>
      </c>
      <c r="KY21" s="131">
        <f>Seniori!KY16</f>
        <v>0</v>
      </c>
      <c r="KZ21" s="131">
        <f>Seniori!KZ16</f>
        <v>0</v>
      </c>
      <c r="LA21" s="131">
        <f>Seniori!LA16</f>
        <v>0</v>
      </c>
      <c r="LB21" s="131">
        <f>Seniori!LB16</f>
        <v>0</v>
      </c>
      <c r="LC21" s="131">
        <f>Seniori!LC16</f>
        <v>0</v>
      </c>
      <c r="LD21" s="131">
        <f>Seniori!LD16</f>
        <v>0</v>
      </c>
      <c r="LE21" s="131">
        <f>Seniori!LE16</f>
        <v>0</v>
      </c>
      <c r="LF21" s="131">
        <f>Seniori!LF16</f>
        <v>0</v>
      </c>
      <c r="LG21" s="131">
        <f>Seniori!LG16</f>
        <v>0</v>
      </c>
      <c r="LH21" s="131">
        <f>Seniori!LH16</f>
        <v>0</v>
      </c>
      <c r="LI21" s="131">
        <f>Seniori!LI16</f>
        <v>0</v>
      </c>
      <c r="LJ21" s="131">
        <f>Seniori!LJ16</f>
        <v>0</v>
      </c>
      <c r="LK21" s="131">
        <f>Seniori!LK16</f>
        <v>0</v>
      </c>
      <c r="LL21" s="131">
        <f>Seniori!LL16</f>
        <v>0</v>
      </c>
      <c r="LM21" s="131">
        <f>Seniori!LM16</f>
        <v>0</v>
      </c>
      <c r="LN21" s="131">
        <f>Seniori!LN16</f>
        <v>0</v>
      </c>
      <c r="LO21" s="131"/>
      <c r="LP21" s="131">
        <f>Seniori!LP16</f>
        <v>0</v>
      </c>
      <c r="LQ21" s="131"/>
      <c r="LR21" s="131"/>
      <c r="LS21" s="131"/>
      <c r="LT21" s="131"/>
      <c r="LU21" s="131"/>
      <c r="LV21" s="131"/>
      <c r="LW21" s="131"/>
      <c r="LX21" s="131"/>
      <c r="LY21" s="131"/>
      <c r="LZ21" s="131">
        <f>Seniori!LZ16</f>
        <v>0</v>
      </c>
      <c r="MA21" s="131">
        <f>Seniori!MA16</f>
        <v>0</v>
      </c>
      <c r="MB21" s="131">
        <f>Seniori!MB16</f>
        <v>0</v>
      </c>
      <c r="MC21" s="131">
        <f>Seniori!MC16</f>
        <v>0</v>
      </c>
      <c r="MD21" s="131">
        <f>Seniori!MD16</f>
        <v>0</v>
      </c>
      <c r="ME21" s="131">
        <f>Seniori!ME16</f>
        <v>0</v>
      </c>
    </row>
    <row r="22" spans="1:376" s="1" customFormat="1" ht="18" customHeight="1" x14ac:dyDescent="0.2">
      <c r="A22" s="12">
        <v>15</v>
      </c>
      <c r="B22" s="11" t="s">
        <v>422</v>
      </c>
      <c r="C22" s="1">
        <v>11826</v>
      </c>
      <c r="D22" s="1">
        <v>2018</v>
      </c>
      <c r="E22" t="s">
        <v>57</v>
      </c>
      <c r="F22" s="1">
        <v>135</v>
      </c>
      <c r="G22" s="1" t="s">
        <v>222</v>
      </c>
      <c r="H22" t="s">
        <v>26</v>
      </c>
      <c r="I22" s="1">
        <f>SUM(K22:ME22)</f>
        <v>39.6</v>
      </c>
      <c r="J22" s="12">
        <f>Tabuľka311[[#This Row],[Stĺpec9]]</f>
        <v>39.6</v>
      </c>
      <c r="K22" s="131">
        <f>Seniori!K42</f>
        <v>0</v>
      </c>
      <c r="L22" s="131">
        <f>Seniori!L42</f>
        <v>0</v>
      </c>
      <c r="M22" s="131">
        <f>Seniori!M42</f>
        <v>0</v>
      </c>
      <c r="N22" s="131">
        <f>Seniori!N42</f>
        <v>0</v>
      </c>
      <c r="O22" s="131">
        <f>Seniori!O42</f>
        <v>0</v>
      </c>
      <c r="P22" s="131">
        <f>Seniori!P42</f>
        <v>0</v>
      </c>
      <c r="Q22" s="131">
        <f>Seniori!Q42</f>
        <v>0</v>
      </c>
      <c r="R22" s="131">
        <f>Seniori!R42</f>
        <v>0</v>
      </c>
      <c r="S22" s="131">
        <f>Seniori!S42</f>
        <v>0</v>
      </c>
      <c r="T22" s="131">
        <f>Seniori!T42</f>
        <v>0</v>
      </c>
      <c r="U22" s="131">
        <f>Seniori!U42</f>
        <v>0</v>
      </c>
      <c r="V22" s="131">
        <f>Seniori!V42</f>
        <v>0</v>
      </c>
      <c r="W22" s="131">
        <f>Seniori!W42</f>
        <v>0</v>
      </c>
      <c r="X22" s="131">
        <f>Seniori!X42</f>
        <v>0</v>
      </c>
      <c r="Y22" s="131">
        <f>Seniori!Y42</f>
        <v>0</v>
      </c>
      <c r="Z22" s="131">
        <f>Seniori!Z42</f>
        <v>0</v>
      </c>
      <c r="AA22" s="131">
        <f>Seniori!AA42</f>
        <v>0</v>
      </c>
      <c r="AB22" s="131">
        <f>Seniori!AB42</f>
        <v>0</v>
      </c>
      <c r="AC22" s="131">
        <f>Seniori!AC42</f>
        <v>0</v>
      </c>
      <c r="AD22" s="131">
        <f>Seniori!AD42</f>
        <v>0</v>
      </c>
      <c r="AE22" s="131">
        <f>Seniori!AE42</f>
        <v>0</v>
      </c>
      <c r="AF22" s="131">
        <f>Seniori!AF42</f>
        <v>0</v>
      </c>
      <c r="AG22" s="131">
        <f>Seniori!AG42</f>
        <v>0</v>
      </c>
      <c r="AH22" s="131">
        <f>Seniori!AH42</f>
        <v>0</v>
      </c>
      <c r="AI22" s="131">
        <f>Seniori!AI42</f>
        <v>0</v>
      </c>
      <c r="AJ22" s="131">
        <f>Seniori!AJ42</f>
        <v>0</v>
      </c>
      <c r="AK22" s="131">
        <f>Seniori!AK42</f>
        <v>0</v>
      </c>
      <c r="AL22" s="131">
        <f>Seniori!AL42</f>
        <v>0</v>
      </c>
      <c r="AM22" s="131">
        <f>Seniori!AM42</f>
        <v>0</v>
      </c>
      <c r="AN22" s="131">
        <f>Seniori!AN42</f>
        <v>0</v>
      </c>
      <c r="AO22" s="131">
        <f>Seniori!AO42</f>
        <v>0</v>
      </c>
      <c r="AP22" s="131">
        <f>Seniori!AP42</f>
        <v>0</v>
      </c>
      <c r="AQ22" s="131">
        <f>Seniori!AQ42</f>
        <v>0</v>
      </c>
      <c r="AR22" s="131">
        <f>Seniori!AR42</f>
        <v>0</v>
      </c>
      <c r="AS22" s="131">
        <f>Seniori!AS42</f>
        <v>0</v>
      </c>
      <c r="AT22" s="131">
        <f>Seniori!AT42</f>
        <v>0</v>
      </c>
      <c r="AU22" s="131">
        <f>Seniori!AU42</f>
        <v>0</v>
      </c>
      <c r="AV22" s="131">
        <f>Seniori!AV42</f>
        <v>0</v>
      </c>
      <c r="AW22" s="131">
        <f>Seniori!AW42</f>
        <v>0</v>
      </c>
      <c r="AX22" s="131">
        <f>Seniori!AX42</f>
        <v>0</v>
      </c>
      <c r="AY22" s="131">
        <f>Seniori!AY42</f>
        <v>0</v>
      </c>
      <c r="AZ22" s="131">
        <f>Seniori!AZ42</f>
        <v>0</v>
      </c>
      <c r="BA22" s="131">
        <f>Seniori!BA42</f>
        <v>0</v>
      </c>
      <c r="BB22" s="131">
        <f>Seniori!BB42</f>
        <v>0</v>
      </c>
      <c r="BC22" s="131">
        <f>Seniori!BC42</f>
        <v>0</v>
      </c>
      <c r="BD22" s="131">
        <f>Seniori!BD42</f>
        <v>0</v>
      </c>
      <c r="BE22" s="131">
        <f>Seniori!BE42</f>
        <v>0</v>
      </c>
      <c r="BF22" s="131">
        <f>Seniori!BF42</f>
        <v>0</v>
      </c>
      <c r="BG22" s="131">
        <f>Seniori!BG42</f>
        <v>0</v>
      </c>
      <c r="BH22" s="131">
        <f>Seniori!BH42</f>
        <v>0</v>
      </c>
      <c r="BI22" s="131">
        <f>Seniori!BI42</f>
        <v>0</v>
      </c>
      <c r="BJ22" s="131">
        <f>Seniori!BJ42</f>
        <v>0</v>
      </c>
      <c r="BK22" s="131">
        <f>Seniori!BK42</f>
        <v>0</v>
      </c>
      <c r="BL22" s="131">
        <f>Seniori!BL42</f>
        <v>0</v>
      </c>
      <c r="BM22" s="131">
        <f>Seniori!BM42</f>
        <v>0</v>
      </c>
      <c r="BN22" s="131">
        <f>Seniori!BN42</f>
        <v>0</v>
      </c>
      <c r="BO22" s="131">
        <f>Seniori!BO42</f>
        <v>0</v>
      </c>
      <c r="BP22" s="131">
        <f>Seniori!BP42</f>
        <v>0</v>
      </c>
      <c r="BQ22" s="131">
        <f>Seniori!BQ42</f>
        <v>0</v>
      </c>
      <c r="BR22" s="131">
        <f>Seniori!BR42</f>
        <v>0</v>
      </c>
      <c r="BS22" s="131">
        <f>Seniori!BS42</f>
        <v>0</v>
      </c>
      <c r="BT22" s="131">
        <f>Seniori!BT42</f>
        <v>0</v>
      </c>
      <c r="BU22" s="131">
        <f>Seniori!BU42</f>
        <v>0</v>
      </c>
      <c r="BV22" s="131">
        <f>Seniori!BV42</f>
        <v>0</v>
      </c>
      <c r="BW22" s="131">
        <f>Seniori!BW42</f>
        <v>0</v>
      </c>
      <c r="BX22" s="131">
        <f>Seniori!BX42</f>
        <v>0</v>
      </c>
      <c r="BY22" s="131">
        <f>Seniori!BY42</f>
        <v>0</v>
      </c>
      <c r="BZ22" s="131">
        <f>Seniori!BZ42</f>
        <v>0</v>
      </c>
      <c r="CA22" s="131">
        <f>Seniori!CA42</f>
        <v>0</v>
      </c>
      <c r="CB22" s="131">
        <f>Seniori!CB42</f>
        <v>0</v>
      </c>
      <c r="CC22" s="131">
        <f>Seniori!CC42</f>
        <v>0</v>
      </c>
      <c r="CD22" s="131">
        <f>Seniori!CD42</f>
        <v>0</v>
      </c>
      <c r="CE22" s="131">
        <f>Seniori!CE42</f>
        <v>0</v>
      </c>
      <c r="CF22" s="131">
        <f>Seniori!CF42</f>
        <v>0</v>
      </c>
      <c r="CG22" s="131">
        <f>Seniori!CG42</f>
        <v>0</v>
      </c>
      <c r="CH22" s="131">
        <f>Seniori!CH42</f>
        <v>0</v>
      </c>
      <c r="CI22" s="131">
        <f>Seniori!CI42</f>
        <v>0</v>
      </c>
      <c r="CJ22" s="131">
        <f>Seniori!CJ42</f>
        <v>0</v>
      </c>
      <c r="CK22" s="131">
        <f>Seniori!CK42</f>
        <v>0</v>
      </c>
      <c r="CL22" s="131">
        <f>Seniori!CL42</f>
        <v>0</v>
      </c>
      <c r="CM22" s="131">
        <f>Seniori!CM42</f>
        <v>0</v>
      </c>
      <c r="CN22" s="131">
        <f>Seniori!CN42</f>
        <v>0</v>
      </c>
      <c r="CO22" s="131">
        <f>Seniori!CO42</f>
        <v>0</v>
      </c>
      <c r="CP22" s="131">
        <f>Seniori!CP42</f>
        <v>0</v>
      </c>
      <c r="CQ22" s="131">
        <f>Seniori!CQ42</f>
        <v>0</v>
      </c>
      <c r="CR22" s="131">
        <f>Seniori!CR42</f>
        <v>0</v>
      </c>
      <c r="CS22" s="131">
        <f>Seniori!CS42</f>
        <v>0</v>
      </c>
      <c r="CT22" s="131">
        <f>Seniori!CT42</f>
        <v>0</v>
      </c>
      <c r="CU22" s="131">
        <f>Seniori!CU42</f>
        <v>0</v>
      </c>
      <c r="CV22" s="131">
        <f>Seniori!CV42</f>
        <v>0</v>
      </c>
      <c r="CW22" s="131">
        <f>Seniori!CW42</f>
        <v>0</v>
      </c>
      <c r="CX22" s="131">
        <f>Seniori!CX42</f>
        <v>0</v>
      </c>
      <c r="CY22" s="131">
        <f>Seniori!CY42</f>
        <v>0</v>
      </c>
      <c r="CZ22" s="131">
        <f>Seniori!CZ42</f>
        <v>0</v>
      </c>
      <c r="DA22" s="131">
        <f>Seniori!DA42</f>
        <v>2</v>
      </c>
      <c r="DB22" s="131">
        <f>Seniori!DB42</f>
        <v>0</v>
      </c>
      <c r="DC22" s="131">
        <f>Seniori!DC42</f>
        <v>0</v>
      </c>
      <c r="DD22" s="131">
        <f>Seniori!DD42</f>
        <v>0</v>
      </c>
      <c r="DE22" s="131">
        <f>Seniori!DE42</f>
        <v>0</v>
      </c>
      <c r="DF22" s="131">
        <f>Seniori!DF42</f>
        <v>0</v>
      </c>
      <c r="DG22" s="131">
        <f>Seniori!DG42</f>
        <v>0</v>
      </c>
      <c r="DH22" s="131">
        <f>Seniori!DH42</f>
        <v>0</v>
      </c>
      <c r="DI22" s="131">
        <f>Seniori!DI42</f>
        <v>1</v>
      </c>
      <c r="DJ22" s="131">
        <f>Seniori!DJ42</f>
        <v>0</v>
      </c>
      <c r="DK22" s="131">
        <f>Seniori!DK42</f>
        <v>0</v>
      </c>
      <c r="DL22" s="131">
        <f>Seniori!DL42</f>
        <v>0</v>
      </c>
      <c r="DM22" s="131">
        <f>Seniori!DM42</f>
        <v>0</v>
      </c>
      <c r="DN22" s="131">
        <f>Seniori!DN42</f>
        <v>0</v>
      </c>
      <c r="DO22" s="131">
        <f>Seniori!DO42</f>
        <v>0</v>
      </c>
      <c r="DP22" s="131">
        <f>Seniori!DP42</f>
        <v>0</v>
      </c>
      <c r="DQ22" s="131">
        <f>Seniori!DQ42</f>
        <v>0</v>
      </c>
      <c r="DR22" s="131">
        <f>Seniori!DR42</f>
        <v>0</v>
      </c>
      <c r="DS22" s="131">
        <f>Seniori!DS42</f>
        <v>0</v>
      </c>
      <c r="DT22" s="131">
        <f>Seniori!DT42</f>
        <v>0</v>
      </c>
      <c r="DU22" s="131">
        <f>Seniori!DU42</f>
        <v>0</v>
      </c>
      <c r="DV22" s="131">
        <f>Seniori!DV42</f>
        <v>0</v>
      </c>
      <c r="DW22" s="131">
        <f>Seniori!DW42</f>
        <v>0</v>
      </c>
      <c r="DX22" s="131">
        <f>Seniori!DX42</f>
        <v>0</v>
      </c>
      <c r="DY22" s="131">
        <f>Seniori!DY42</f>
        <v>0</v>
      </c>
      <c r="DZ22" s="131">
        <f>Seniori!DZ42</f>
        <v>0</v>
      </c>
      <c r="EA22" s="131">
        <f>Seniori!EA42</f>
        <v>0</v>
      </c>
      <c r="EB22" s="131">
        <f>Seniori!EB42</f>
        <v>0</v>
      </c>
      <c r="EC22" s="131">
        <f>Seniori!EC42</f>
        <v>0</v>
      </c>
      <c r="ED22" s="131">
        <f>Seniori!ED42</f>
        <v>0</v>
      </c>
      <c r="EE22" s="131">
        <f>Seniori!EE42</f>
        <v>0</v>
      </c>
      <c r="EF22" s="131">
        <f>Seniori!EF42</f>
        <v>0</v>
      </c>
      <c r="EG22" s="131">
        <f>Seniori!EG42</f>
        <v>0</v>
      </c>
      <c r="EH22" s="131">
        <f>Seniori!EH42</f>
        <v>0</v>
      </c>
      <c r="EI22" s="131">
        <f>Seniori!EI42</f>
        <v>0</v>
      </c>
      <c r="EJ22" s="131">
        <f>Seniori!EJ42</f>
        <v>0</v>
      </c>
      <c r="EK22" s="131">
        <f>Seniori!EK42</f>
        <v>0</v>
      </c>
      <c r="EL22" s="131">
        <f>Seniori!EL42</f>
        <v>0</v>
      </c>
      <c r="EM22" s="131">
        <f>Seniori!EM42</f>
        <v>3.5999999999999996</v>
      </c>
      <c r="EN22" s="131">
        <f>Seniori!EN42</f>
        <v>0</v>
      </c>
      <c r="EO22" s="131">
        <f>Seniori!EO42</f>
        <v>0</v>
      </c>
      <c r="EP22" s="131">
        <f>Seniori!EP42</f>
        <v>0</v>
      </c>
      <c r="EQ22" s="131">
        <f>Seniori!EQ42</f>
        <v>0</v>
      </c>
      <c r="ER22" s="131">
        <f>Seniori!ER42</f>
        <v>0</v>
      </c>
      <c r="ES22" s="131">
        <f>Seniori!ES42</f>
        <v>0</v>
      </c>
      <c r="ET22" s="131">
        <f>Seniori!ET42</f>
        <v>0</v>
      </c>
      <c r="EU22" s="131">
        <f>Seniori!EU42</f>
        <v>0</v>
      </c>
      <c r="EV22" s="131">
        <f>Seniori!EV42</f>
        <v>0</v>
      </c>
      <c r="EW22" s="131">
        <f>Seniori!EW42</f>
        <v>6</v>
      </c>
      <c r="EX22" s="131">
        <f>Seniori!EX42</f>
        <v>0</v>
      </c>
      <c r="EY22" s="131">
        <f>Seniori!EY42</f>
        <v>0</v>
      </c>
      <c r="EZ22" s="131">
        <f>Seniori!EZ42</f>
        <v>0</v>
      </c>
      <c r="FA22" s="131">
        <f>Seniori!FA42</f>
        <v>0</v>
      </c>
      <c r="FB22" s="131">
        <f>Seniori!FB42</f>
        <v>0</v>
      </c>
      <c r="FC22" s="131">
        <f>Seniori!FC42</f>
        <v>0</v>
      </c>
      <c r="FD22" s="131">
        <f>Seniori!FD42</f>
        <v>0</v>
      </c>
      <c r="FE22" s="131">
        <f>Seniori!FE42</f>
        <v>0</v>
      </c>
      <c r="FF22" s="131">
        <f>Seniori!FF42</f>
        <v>0</v>
      </c>
      <c r="FG22" s="131">
        <f>Seniori!FG42</f>
        <v>0</v>
      </c>
      <c r="FH22" s="131">
        <f>Seniori!FH42</f>
        <v>0</v>
      </c>
      <c r="FI22" s="131">
        <f>Seniori!FI42</f>
        <v>0</v>
      </c>
      <c r="FJ22" s="131">
        <f>Seniori!FJ42</f>
        <v>0</v>
      </c>
      <c r="FK22" s="131">
        <f>Seniori!FK42</f>
        <v>0</v>
      </c>
      <c r="FL22" s="131">
        <f>Seniori!FL42</f>
        <v>0</v>
      </c>
      <c r="FM22" s="131">
        <f>Seniori!FM42</f>
        <v>0</v>
      </c>
      <c r="FN22" s="131">
        <f>Seniori!FN42</f>
        <v>0</v>
      </c>
      <c r="FO22" s="131">
        <f>Seniori!FO42</f>
        <v>0</v>
      </c>
      <c r="FP22" s="131">
        <f>Seniori!FP42</f>
        <v>0</v>
      </c>
      <c r="FQ22" s="131">
        <f>Seniori!FQ42</f>
        <v>0</v>
      </c>
      <c r="FR22" s="131">
        <f>Seniori!FR42</f>
        <v>8</v>
      </c>
      <c r="FS22" s="131">
        <f>Seniori!FS42</f>
        <v>0</v>
      </c>
      <c r="FT22" s="131">
        <f>Seniori!FT42</f>
        <v>0</v>
      </c>
      <c r="FU22" s="131">
        <f>Seniori!FU42</f>
        <v>0</v>
      </c>
      <c r="FV22" s="131">
        <f>Seniori!FV42</f>
        <v>0</v>
      </c>
      <c r="FW22" s="131">
        <f>Seniori!FW42</f>
        <v>0</v>
      </c>
      <c r="FX22" s="131">
        <f>Seniori!FX42</f>
        <v>0</v>
      </c>
      <c r="FY22" s="131">
        <f>Seniori!FY42</f>
        <v>0</v>
      </c>
      <c r="FZ22" s="131">
        <f>Seniori!FZ42</f>
        <v>0</v>
      </c>
      <c r="GA22" s="131">
        <f>Seniori!GA42</f>
        <v>0</v>
      </c>
      <c r="GB22" s="131">
        <f>Seniori!GB42</f>
        <v>4</v>
      </c>
      <c r="GC22" s="131">
        <f>Seniori!GC42</f>
        <v>0</v>
      </c>
      <c r="GD22" s="131">
        <f>Seniori!GD42</f>
        <v>0</v>
      </c>
      <c r="GE22" s="131">
        <f>Seniori!GE42</f>
        <v>0</v>
      </c>
      <c r="GF22" s="131">
        <f>Seniori!GF42</f>
        <v>0</v>
      </c>
      <c r="GG22" s="131">
        <f>Seniori!GG42</f>
        <v>0</v>
      </c>
      <c r="GH22" s="131">
        <f>Seniori!GH42</f>
        <v>0</v>
      </c>
      <c r="GI22" s="131">
        <f>Seniori!GI42</f>
        <v>0</v>
      </c>
      <c r="GJ22" s="131">
        <f>Seniori!GJ42</f>
        <v>0</v>
      </c>
      <c r="GK22" s="131">
        <f>Seniori!GK42</f>
        <v>0</v>
      </c>
      <c r="GL22" s="131">
        <f>Seniori!GL42</f>
        <v>0</v>
      </c>
      <c r="GM22" s="131">
        <f>Seniori!GM42</f>
        <v>0</v>
      </c>
      <c r="GN22" s="131">
        <f>Seniori!GN42</f>
        <v>0</v>
      </c>
      <c r="GO22" s="131">
        <f>Seniori!GO42</f>
        <v>0</v>
      </c>
      <c r="GP22" s="131">
        <f>Seniori!GP42</f>
        <v>0</v>
      </c>
      <c r="GQ22" s="131">
        <f>Seniori!GQ42</f>
        <v>0</v>
      </c>
      <c r="GR22" s="131">
        <f>Seniori!GR42</f>
        <v>0</v>
      </c>
      <c r="GS22" s="131">
        <f>Seniori!GS42</f>
        <v>0</v>
      </c>
      <c r="GT22" s="131">
        <f>Seniori!GT42</f>
        <v>0</v>
      </c>
      <c r="GU22" s="131">
        <f>Seniori!GU42</f>
        <v>0</v>
      </c>
      <c r="GV22" s="131">
        <f>Seniori!GV42</f>
        <v>0</v>
      </c>
      <c r="GW22" s="131">
        <f>Seniori!GW42</f>
        <v>0</v>
      </c>
      <c r="GX22" s="131">
        <f>Seniori!GX42</f>
        <v>0</v>
      </c>
      <c r="GY22" s="131">
        <f>Seniori!GY42</f>
        <v>0</v>
      </c>
      <c r="GZ22" s="131">
        <f>Seniori!GZ42</f>
        <v>0</v>
      </c>
      <c r="HA22" s="131">
        <f>Seniori!HA42</f>
        <v>0</v>
      </c>
      <c r="HB22" s="131">
        <f>Seniori!HB42</f>
        <v>0</v>
      </c>
      <c r="HC22" s="131">
        <f>Seniori!HC42</f>
        <v>0</v>
      </c>
      <c r="HD22" s="131">
        <f>Seniori!HD42</f>
        <v>0</v>
      </c>
      <c r="HE22" s="131">
        <f>Seniori!HE42</f>
        <v>0</v>
      </c>
      <c r="HF22" s="131">
        <f>Seniori!HF42</f>
        <v>0</v>
      </c>
      <c r="HG22" s="131">
        <f>Seniori!HG42</f>
        <v>0</v>
      </c>
      <c r="HH22" s="131">
        <f>Seniori!HH42</f>
        <v>0</v>
      </c>
      <c r="HI22" s="131">
        <f>Seniori!HI42</f>
        <v>0</v>
      </c>
      <c r="HJ22" s="131">
        <f>Seniori!HJ42</f>
        <v>0</v>
      </c>
      <c r="HK22" s="131">
        <f>Seniori!HK42</f>
        <v>0</v>
      </c>
      <c r="HL22" s="131">
        <f>Seniori!HL42</f>
        <v>0</v>
      </c>
      <c r="HM22" s="131">
        <f>Seniori!HM42</f>
        <v>0</v>
      </c>
      <c r="HN22" s="131">
        <f>Seniori!HN42</f>
        <v>0</v>
      </c>
      <c r="HO22" s="131">
        <f>Seniori!HO42</f>
        <v>0</v>
      </c>
      <c r="HP22" s="131">
        <f>Seniori!HP42</f>
        <v>0</v>
      </c>
      <c r="HQ22" s="131">
        <f>Seniori!HQ42</f>
        <v>0</v>
      </c>
      <c r="HR22" s="131">
        <f>Seniori!HR42</f>
        <v>0</v>
      </c>
      <c r="HS22" s="131">
        <f>Seniori!HS42</f>
        <v>0</v>
      </c>
      <c r="HT22" s="131">
        <f>Seniori!HT42</f>
        <v>0</v>
      </c>
      <c r="HU22" s="131">
        <f>Seniori!HU42</f>
        <v>0</v>
      </c>
      <c r="HV22" s="131">
        <f>Seniori!HV42</f>
        <v>0</v>
      </c>
      <c r="HW22" s="131">
        <f>Seniori!HW42</f>
        <v>0</v>
      </c>
      <c r="HX22" s="131">
        <f>Seniori!HX42</f>
        <v>0</v>
      </c>
      <c r="HY22" s="131">
        <f>Seniori!HY42</f>
        <v>0</v>
      </c>
      <c r="HZ22" s="131">
        <f>Seniori!HZ42</f>
        <v>0</v>
      </c>
      <c r="IA22" s="131">
        <f>Seniori!IA42</f>
        <v>0</v>
      </c>
      <c r="IB22" s="131">
        <f>Seniori!IB42</f>
        <v>0</v>
      </c>
      <c r="IC22" s="131">
        <f>Seniori!IC42</f>
        <v>0</v>
      </c>
      <c r="ID22" s="131">
        <f>Seniori!ID42</f>
        <v>0</v>
      </c>
      <c r="IE22" s="131">
        <f>Seniori!IE42</f>
        <v>0</v>
      </c>
      <c r="IF22" s="131">
        <f>Seniori!IF42</f>
        <v>0</v>
      </c>
      <c r="IG22" s="131">
        <f>Seniori!IG42</f>
        <v>0</v>
      </c>
      <c r="IH22" s="131">
        <f>Seniori!IH42</f>
        <v>0</v>
      </c>
      <c r="II22" s="131">
        <f>Seniori!II42</f>
        <v>0</v>
      </c>
      <c r="IJ22" s="131">
        <f>Seniori!IJ42</f>
        <v>0</v>
      </c>
      <c r="IK22" s="131">
        <f>Seniori!IK42</f>
        <v>0</v>
      </c>
      <c r="IL22" s="131">
        <f>Seniori!IL42</f>
        <v>0</v>
      </c>
      <c r="IM22" s="131">
        <f>Seniori!IM42</f>
        <v>0</v>
      </c>
      <c r="IN22" s="131">
        <f>Seniori!IN42</f>
        <v>0</v>
      </c>
      <c r="IO22" s="131">
        <f>Seniori!IO42</f>
        <v>0</v>
      </c>
      <c r="IP22" s="131">
        <f>Seniori!IP42</f>
        <v>0</v>
      </c>
      <c r="IQ22" s="131">
        <f>Seniori!IQ42</f>
        <v>0</v>
      </c>
      <c r="IR22" s="131">
        <f>Seniori!IR42</f>
        <v>0</v>
      </c>
      <c r="IS22" s="131">
        <f>Seniori!IS42</f>
        <v>0</v>
      </c>
      <c r="IT22" s="131">
        <f>Seniori!IT42</f>
        <v>0</v>
      </c>
      <c r="IU22" s="131">
        <f>Seniori!IU42</f>
        <v>0</v>
      </c>
      <c r="IV22" s="131">
        <f>Seniori!IV42</f>
        <v>0</v>
      </c>
      <c r="IW22" s="131">
        <f>Seniori!IW42</f>
        <v>0</v>
      </c>
      <c r="IX22" s="131">
        <f>Seniori!IX42</f>
        <v>0</v>
      </c>
      <c r="IY22" s="131">
        <f>Seniori!IY42</f>
        <v>0</v>
      </c>
      <c r="IZ22" s="131">
        <f>Seniori!IZ42</f>
        <v>0</v>
      </c>
      <c r="JA22" s="131">
        <f>Seniori!JA42</f>
        <v>0</v>
      </c>
      <c r="JB22" s="131">
        <f>Seniori!JB42</f>
        <v>0</v>
      </c>
      <c r="JC22" s="131">
        <f>Seniori!JC42</f>
        <v>0</v>
      </c>
      <c r="JD22" s="131">
        <f>Seniori!JD42</f>
        <v>0</v>
      </c>
      <c r="JE22" s="131">
        <f>Seniori!JE42</f>
        <v>0</v>
      </c>
      <c r="JF22" s="131">
        <f>Seniori!JF42</f>
        <v>0</v>
      </c>
      <c r="JG22" s="131">
        <f>Seniori!JG42</f>
        <v>0</v>
      </c>
      <c r="JH22" s="131">
        <f>Seniori!JH42</f>
        <v>0</v>
      </c>
      <c r="JI22" s="131">
        <f>Seniori!JI42</f>
        <v>0</v>
      </c>
      <c r="JJ22" s="131">
        <f>Seniori!JJ42</f>
        <v>0</v>
      </c>
      <c r="JK22" s="131">
        <f>Seniori!JK42</f>
        <v>0</v>
      </c>
      <c r="JL22" s="131">
        <f>Seniori!JL42</f>
        <v>0</v>
      </c>
      <c r="JM22" s="131">
        <f>Seniori!JM42</f>
        <v>0</v>
      </c>
      <c r="JN22" s="131">
        <f>Seniori!JN42</f>
        <v>0</v>
      </c>
      <c r="JO22" s="131">
        <f>Seniori!JO42</f>
        <v>0</v>
      </c>
      <c r="JP22" s="131">
        <f>Seniori!JP42</f>
        <v>0</v>
      </c>
      <c r="JQ22" s="131">
        <f>Seniori!JQ42</f>
        <v>0</v>
      </c>
      <c r="JR22" s="131">
        <f>Seniori!JR42</f>
        <v>0</v>
      </c>
      <c r="JS22" s="131">
        <f>Seniori!JS42</f>
        <v>0</v>
      </c>
      <c r="JT22" s="131">
        <f>Seniori!JT42</f>
        <v>0</v>
      </c>
      <c r="JU22" s="131">
        <f>Seniori!JU42</f>
        <v>0</v>
      </c>
      <c r="JV22" s="131">
        <f>Seniori!JV42</f>
        <v>0</v>
      </c>
      <c r="JW22" s="131">
        <f>Seniori!JW42</f>
        <v>0</v>
      </c>
      <c r="JX22" s="131">
        <f>Seniori!JX42</f>
        <v>0</v>
      </c>
      <c r="JY22" s="131">
        <f>Seniori!JY42</f>
        <v>0</v>
      </c>
      <c r="JZ22" s="131">
        <f>Seniori!JZ42</f>
        <v>0</v>
      </c>
      <c r="KA22" s="131">
        <f>Seniori!KA42</f>
        <v>0</v>
      </c>
      <c r="KB22" s="131">
        <f>Seniori!KB42</f>
        <v>0</v>
      </c>
      <c r="KC22" s="131">
        <f>Seniori!KC42</f>
        <v>0</v>
      </c>
      <c r="KD22" s="131">
        <f>Seniori!KD42</f>
        <v>0</v>
      </c>
      <c r="KE22" s="131">
        <f>Seniori!KE42</f>
        <v>0</v>
      </c>
      <c r="KF22" s="131">
        <f>Seniori!KF42</f>
        <v>0</v>
      </c>
      <c r="KG22" s="131">
        <f>Seniori!KG42</f>
        <v>0</v>
      </c>
      <c r="KH22" s="131">
        <f>Seniori!KH42</f>
        <v>0</v>
      </c>
      <c r="KI22" s="131">
        <f>Seniori!KI42</f>
        <v>0</v>
      </c>
      <c r="KJ22" s="131">
        <f>Seniori!KJ42</f>
        <v>0</v>
      </c>
      <c r="KK22" s="131">
        <f>Seniori!KK42</f>
        <v>0</v>
      </c>
      <c r="KL22" s="131">
        <f>Seniori!KL42</f>
        <v>0</v>
      </c>
      <c r="KM22" s="131">
        <f>Seniori!KM42</f>
        <v>0</v>
      </c>
      <c r="KN22" s="131">
        <f>Seniori!KN42</f>
        <v>0</v>
      </c>
      <c r="KO22" s="131">
        <f>Seniori!KO42</f>
        <v>4</v>
      </c>
      <c r="KP22" s="131"/>
      <c r="KQ22" s="131">
        <f>Seniori!KQ42</f>
        <v>0</v>
      </c>
      <c r="KR22" s="131">
        <f>Seniori!KR42</f>
        <v>0</v>
      </c>
      <c r="KS22" s="131">
        <f>Seniori!KS42</f>
        <v>0</v>
      </c>
      <c r="KT22" s="131">
        <f>Seniori!KT42</f>
        <v>0</v>
      </c>
      <c r="KU22" s="131">
        <f>Seniori!KU42</f>
        <v>0</v>
      </c>
      <c r="KV22" s="131">
        <f>Seniori!KV42</f>
        <v>11</v>
      </c>
      <c r="KW22" s="131"/>
      <c r="KX22" s="131">
        <f>Seniori!KX42</f>
        <v>0</v>
      </c>
      <c r="KY22" s="131">
        <f>Seniori!KY42</f>
        <v>0</v>
      </c>
      <c r="KZ22" s="131">
        <f>Seniori!KZ42</f>
        <v>0</v>
      </c>
      <c r="LA22" s="131">
        <f>Seniori!LA42</f>
        <v>0</v>
      </c>
      <c r="LB22" s="131">
        <f>Seniori!LB42</f>
        <v>0</v>
      </c>
      <c r="LC22" s="131">
        <f>Seniori!LC42</f>
        <v>0</v>
      </c>
      <c r="LD22" s="131">
        <f>Seniori!LD42</f>
        <v>0</v>
      </c>
      <c r="LE22" s="131">
        <f>Seniori!LE42</f>
        <v>0</v>
      </c>
      <c r="LF22" s="131">
        <f>Seniori!LF42</f>
        <v>0</v>
      </c>
      <c r="LG22" s="131">
        <f>Seniori!LG42</f>
        <v>0</v>
      </c>
      <c r="LH22" s="131">
        <f>Seniori!LH42</f>
        <v>0</v>
      </c>
      <c r="LI22" s="131">
        <f>Seniori!LI42</f>
        <v>0</v>
      </c>
      <c r="LJ22" s="131">
        <f>Seniori!LJ42</f>
        <v>0</v>
      </c>
      <c r="LK22" s="131">
        <f>Seniori!LK42</f>
        <v>0</v>
      </c>
      <c r="LL22" s="131">
        <f>Seniori!LL42</f>
        <v>0</v>
      </c>
      <c r="LM22" s="131">
        <f>Seniori!LM42</f>
        <v>0</v>
      </c>
      <c r="LN22" s="131">
        <f>Seniori!LN42</f>
        <v>0</v>
      </c>
      <c r="LO22" s="131"/>
      <c r="LP22" s="131">
        <f>Seniori!LP42</f>
        <v>0</v>
      </c>
      <c r="LQ22" s="131"/>
      <c r="LR22" s="131"/>
      <c r="LS22" s="131"/>
      <c r="LT22" s="131"/>
      <c r="LU22" s="131"/>
      <c r="LV22" s="131"/>
      <c r="LW22" s="131"/>
      <c r="LX22" s="131"/>
      <c r="LY22" s="131"/>
      <c r="LZ22" s="131">
        <f>Seniori!LZ42</f>
        <v>0</v>
      </c>
      <c r="MA22" s="131">
        <f>Seniori!MA42</f>
        <v>0</v>
      </c>
      <c r="MB22" s="131">
        <f>Seniori!MB42</f>
        <v>0</v>
      </c>
      <c r="MC22" s="131">
        <f>Seniori!MC42</f>
        <v>0</v>
      </c>
      <c r="MD22" s="131">
        <f>Seniori!MD42</f>
        <v>0</v>
      </c>
      <c r="ME22" s="131">
        <f>Seniori!ME42</f>
        <v>0</v>
      </c>
    </row>
    <row r="23" spans="1:376" s="10" customFormat="1" ht="18" customHeight="1" x14ac:dyDescent="0.2">
      <c r="A23" s="12">
        <v>15</v>
      </c>
      <c r="B23" s="11" t="s">
        <v>453</v>
      </c>
      <c r="C23" s="1">
        <v>12016</v>
      </c>
      <c r="D23" s="1"/>
      <c r="E23" s="4" t="s">
        <v>71</v>
      </c>
      <c r="F23" s="1">
        <v>4692</v>
      </c>
      <c r="G23" s="9" t="s">
        <v>222</v>
      </c>
      <c r="H23" s="4" t="s">
        <v>171</v>
      </c>
      <c r="I23" s="1">
        <f>SUM(K23:ME23)</f>
        <v>39.599999999999994</v>
      </c>
      <c r="J23" s="12">
        <f>Tabuľka311[[#This Row],[Stĺpec9]]</f>
        <v>39.599999999999994</v>
      </c>
      <c r="K23" s="131">
        <f>Seniori!K31</f>
        <v>0</v>
      </c>
      <c r="L23" s="131">
        <f>Seniori!L31</f>
        <v>0</v>
      </c>
      <c r="M23" s="131">
        <f>Seniori!M31</f>
        <v>0</v>
      </c>
      <c r="N23" s="131">
        <f>Seniori!N31</f>
        <v>0</v>
      </c>
      <c r="O23" s="131">
        <f>Seniori!O31</f>
        <v>0</v>
      </c>
      <c r="P23" s="131">
        <f>Seniori!P31</f>
        <v>0</v>
      </c>
      <c r="Q23" s="131">
        <f>Seniori!Q31</f>
        <v>0</v>
      </c>
      <c r="R23" s="131">
        <f>Seniori!R31</f>
        <v>0</v>
      </c>
      <c r="S23" s="131">
        <f>Seniori!S31</f>
        <v>0</v>
      </c>
      <c r="T23" s="131">
        <f>Seniori!T31</f>
        <v>0</v>
      </c>
      <c r="U23" s="131">
        <f>Seniori!U31</f>
        <v>0</v>
      </c>
      <c r="V23" s="131">
        <f>Seniori!V31</f>
        <v>0</v>
      </c>
      <c r="W23" s="131">
        <f>Seniori!W31</f>
        <v>0</v>
      </c>
      <c r="X23" s="131">
        <f>Seniori!X31</f>
        <v>0</v>
      </c>
      <c r="Y23" s="131">
        <f>Seniori!Y31</f>
        <v>0</v>
      </c>
      <c r="Z23" s="131">
        <f>Seniori!Z31</f>
        <v>0</v>
      </c>
      <c r="AA23" s="131">
        <f>Seniori!AA31</f>
        <v>0</v>
      </c>
      <c r="AB23" s="131">
        <f>Seniori!AB31</f>
        <v>0</v>
      </c>
      <c r="AC23" s="131">
        <f>Seniori!AC31</f>
        <v>0</v>
      </c>
      <c r="AD23" s="131">
        <f>Seniori!AD31</f>
        <v>0</v>
      </c>
      <c r="AE23" s="131">
        <f>Seniori!AE31</f>
        <v>0</v>
      </c>
      <c r="AF23" s="131">
        <f>Seniori!AF31</f>
        <v>0</v>
      </c>
      <c r="AG23" s="131">
        <f>Seniori!AG31</f>
        <v>0</v>
      </c>
      <c r="AH23" s="131">
        <f>Seniori!AH31</f>
        <v>0</v>
      </c>
      <c r="AI23" s="131">
        <f>Seniori!AI31</f>
        <v>0</v>
      </c>
      <c r="AJ23" s="131">
        <f>Seniori!AJ31</f>
        <v>0</v>
      </c>
      <c r="AK23" s="131">
        <f>Seniori!AK31</f>
        <v>0</v>
      </c>
      <c r="AL23" s="131">
        <f>Seniori!AL31</f>
        <v>0</v>
      </c>
      <c r="AM23" s="131">
        <f>Seniori!AM31</f>
        <v>0</v>
      </c>
      <c r="AN23" s="131">
        <f>Seniori!AN31</f>
        <v>0</v>
      </c>
      <c r="AO23" s="131">
        <f>Seniori!AO31</f>
        <v>0</v>
      </c>
      <c r="AP23" s="131">
        <f>Seniori!AP31</f>
        <v>0</v>
      </c>
      <c r="AQ23" s="131">
        <f>Seniori!AQ31</f>
        <v>0</v>
      </c>
      <c r="AR23" s="131">
        <f>Seniori!AR31</f>
        <v>0</v>
      </c>
      <c r="AS23" s="131">
        <f>Seniori!AS31</f>
        <v>0</v>
      </c>
      <c r="AT23" s="131">
        <f>Seniori!AT31</f>
        <v>0</v>
      </c>
      <c r="AU23" s="131">
        <f>Seniori!AU31</f>
        <v>0</v>
      </c>
      <c r="AV23" s="131">
        <f>Seniori!AV31</f>
        <v>0</v>
      </c>
      <c r="AW23" s="131">
        <f>Seniori!AW31</f>
        <v>0</v>
      </c>
      <c r="AX23" s="131">
        <f>Seniori!AX31</f>
        <v>0</v>
      </c>
      <c r="AY23" s="131">
        <f>Seniori!AY31</f>
        <v>0</v>
      </c>
      <c r="AZ23" s="131">
        <f>Seniori!AZ31</f>
        <v>0</v>
      </c>
      <c r="BA23" s="131">
        <f>Seniori!BA31</f>
        <v>0</v>
      </c>
      <c r="BB23" s="131">
        <f>Seniori!BB31</f>
        <v>0</v>
      </c>
      <c r="BC23" s="131">
        <f>Seniori!BC31</f>
        <v>0</v>
      </c>
      <c r="BD23" s="131">
        <f>Seniori!BD31</f>
        <v>0</v>
      </c>
      <c r="BE23" s="131">
        <f>Seniori!BE31</f>
        <v>0</v>
      </c>
      <c r="BF23" s="131">
        <f>Seniori!BF31</f>
        <v>0</v>
      </c>
      <c r="BG23" s="131">
        <f>Seniori!BG31</f>
        <v>0</v>
      </c>
      <c r="BH23" s="131">
        <f>Seniori!BH31</f>
        <v>0</v>
      </c>
      <c r="BI23" s="131">
        <f>Seniori!BI31</f>
        <v>0</v>
      </c>
      <c r="BJ23" s="131">
        <f>Seniori!BJ31</f>
        <v>0</v>
      </c>
      <c r="BK23" s="131">
        <f>Seniori!BK31</f>
        <v>0</v>
      </c>
      <c r="BL23" s="131">
        <f>Seniori!BL31</f>
        <v>0</v>
      </c>
      <c r="BM23" s="131">
        <f>Seniori!BM31</f>
        <v>0</v>
      </c>
      <c r="BN23" s="131">
        <f>Seniori!BN31</f>
        <v>0</v>
      </c>
      <c r="BO23" s="131">
        <f>Seniori!BO31</f>
        <v>0</v>
      </c>
      <c r="BP23" s="131">
        <f>Seniori!BP31</f>
        <v>0</v>
      </c>
      <c r="BQ23" s="131">
        <f>Seniori!BQ31</f>
        <v>0</v>
      </c>
      <c r="BR23" s="131">
        <f>Seniori!BR31</f>
        <v>0</v>
      </c>
      <c r="BS23" s="131">
        <f>Seniori!BS31</f>
        <v>0</v>
      </c>
      <c r="BT23" s="131">
        <f>Seniori!BT31</f>
        <v>0</v>
      </c>
      <c r="BU23" s="131">
        <f>Seniori!BU31</f>
        <v>0</v>
      </c>
      <c r="BV23" s="131">
        <f>Seniori!BV31</f>
        <v>0</v>
      </c>
      <c r="BW23" s="131">
        <f>Seniori!BW31</f>
        <v>0</v>
      </c>
      <c r="BX23" s="131">
        <f>Seniori!BX31</f>
        <v>0</v>
      </c>
      <c r="BY23" s="131">
        <f>Seniori!BY31</f>
        <v>0</v>
      </c>
      <c r="BZ23" s="131">
        <f>Seniori!BZ31</f>
        <v>0</v>
      </c>
      <c r="CA23" s="131">
        <f>Seniori!CA31</f>
        <v>0</v>
      </c>
      <c r="CB23" s="131">
        <f>Seniori!CB31</f>
        <v>0</v>
      </c>
      <c r="CC23" s="131">
        <f>Seniori!CC31</f>
        <v>0</v>
      </c>
      <c r="CD23" s="131">
        <f>Seniori!CD31</f>
        <v>0</v>
      </c>
      <c r="CE23" s="131">
        <f>Seniori!CE31</f>
        <v>0</v>
      </c>
      <c r="CF23" s="131">
        <f>Seniori!CF31</f>
        <v>0</v>
      </c>
      <c r="CG23" s="131">
        <f>Seniori!CG31</f>
        <v>0</v>
      </c>
      <c r="CH23" s="131">
        <f>Seniori!CH31</f>
        <v>0</v>
      </c>
      <c r="CI23" s="131">
        <f>Seniori!CI31</f>
        <v>0</v>
      </c>
      <c r="CJ23" s="131">
        <f>Seniori!CJ31</f>
        <v>0</v>
      </c>
      <c r="CK23" s="131">
        <f>Seniori!CK31</f>
        <v>0</v>
      </c>
      <c r="CL23" s="131">
        <f>Seniori!CL31</f>
        <v>0</v>
      </c>
      <c r="CM23" s="131">
        <f>Seniori!CM31</f>
        <v>0</v>
      </c>
      <c r="CN23" s="131">
        <f>Seniori!CN31</f>
        <v>0</v>
      </c>
      <c r="CO23" s="131">
        <f>Seniori!CO31</f>
        <v>0</v>
      </c>
      <c r="CP23" s="131">
        <f>Seniori!CP31</f>
        <v>0</v>
      </c>
      <c r="CQ23" s="131">
        <f>Seniori!CQ31</f>
        <v>0</v>
      </c>
      <c r="CR23" s="131">
        <f>Seniori!CR31</f>
        <v>0</v>
      </c>
      <c r="CS23" s="131">
        <f>Seniori!CS31</f>
        <v>0</v>
      </c>
      <c r="CT23" s="131">
        <f>Seniori!CT31</f>
        <v>0</v>
      </c>
      <c r="CU23" s="131">
        <f>Seniori!CU31</f>
        <v>0</v>
      </c>
      <c r="CV23" s="131">
        <f>Seniori!CV31</f>
        <v>0</v>
      </c>
      <c r="CW23" s="131">
        <f>Seniori!CW31</f>
        <v>0</v>
      </c>
      <c r="CX23" s="131">
        <f>Seniori!CX31</f>
        <v>0</v>
      </c>
      <c r="CY23" s="131">
        <f>Seniori!CY31</f>
        <v>0</v>
      </c>
      <c r="CZ23" s="131">
        <f>Seniori!CZ31</f>
        <v>0</v>
      </c>
      <c r="DA23" s="131">
        <f>Seniori!DA31</f>
        <v>0</v>
      </c>
      <c r="DB23" s="131">
        <f>Seniori!DB31</f>
        <v>0</v>
      </c>
      <c r="DC23" s="131">
        <f>Seniori!DC31</f>
        <v>0</v>
      </c>
      <c r="DD23" s="131">
        <f>Seniori!DD31</f>
        <v>0</v>
      </c>
      <c r="DE23" s="131">
        <f>Seniori!DE31</f>
        <v>0</v>
      </c>
      <c r="DF23" s="131">
        <f>Seniori!DF31</f>
        <v>0</v>
      </c>
      <c r="DG23" s="131">
        <f>Seniori!DG31</f>
        <v>0</v>
      </c>
      <c r="DH23" s="131">
        <f>Seniori!DH31</f>
        <v>0</v>
      </c>
      <c r="DI23" s="131">
        <f>Seniori!DI31</f>
        <v>0</v>
      </c>
      <c r="DJ23" s="131">
        <f>Seniori!DJ31</f>
        <v>0</v>
      </c>
      <c r="DK23" s="131">
        <f>Seniori!DK31</f>
        <v>0</v>
      </c>
      <c r="DL23" s="131">
        <f>Seniori!DL31</f>
        <v>0</v>
      </c>
      <c r="DM23" s="131">
        <f>Seniori!DM31</f>
        <v>0</v>
      </c>
      <c r="DN23" s="131">
        <f>Seniori!DN31</f>
        <v>0</v>
      </c>
      <c r="DO23" s="131">
        <f>Seniori!DO31</f>
        <v>0</v>
      </c>
      <c r="DP23" s="131">
        <f>Seniori!DP31</f>
        <v>0</v>
      </c>
      <c r="DQ23" s="131">
        <f>Seniori!DQ31</f>
        <v>0</v>
      </c>
      <c r="DR23" s="131">
        <f>Seniori!DR31</f>
        <v>0</v>
      </c>
      <c r="DS23" s="131">
        <f>Seniori!DS31</f>
        <v>0</v>
      </c>
      <c r="DT23" s="131">
        <f>Seniori!DT31</f>
        <v>0</v>
      </c>
      <c r="DU23" s="131">
        <f>Seniori!DU31</f>
        <v>0</v>
      </c>
      <c r="DV23" s="131">
        <f>Seniori!DV31</f>
        <v>0</v>
      </c>
      <c r="DW23" s="131">
        <f>Seniori!DW31</f>
        <v>0</v>
      </c>
      <c r="DX23" s="131">
        <f>Seniori!DX31</f>
        <v>0</v>
      </c>
      <c r="DY23" s="131">
        <f>Seniori!DY31</f>
        <v>0</v>
      </c>
      <c r="DZ23" s="131">
        <f>Seniori!DZ31</f>
        <v>0</v>
      </c>
      <c r="EA23" s="131">
        <f>Seniori!EA31</f>
        <v>0</v>
      </c>
      <c r="EB23" s="131">
        <f>Seniori!EB31</f>
        <v>0</v>
      </c>
      <c r="EC23" s="131">
        <f>Seniori!EC31</f>
        <v>0</v>
      </c>
      <c r="ED23" s="131">
        <f>Seniori!ED31</f>
        <v>0</v>
      </c>
      <c r="EE23" s="131">
        <f>Seniori!EE31</f>
        <v>0</v>
      </c>
      <c r="EF23" s="131">
        <f>Seniori!EF31</f>
        <v>0</v>
      </c>
      <c r="EG23" s="131">
        <f>Seniori!EG31</f>
        <v>0</v>
      </c>
      <c r="EH23" s="131">
        <f>Seniori!EH31</f>
        <v>0</v>
      </c>
      <c r="EI23" s="131">
        <f>Seniori!EI31</f>
        <v>0</v>
      </c>
      <c r="EJ23" s="131">
        <f>Seniori!EJ31</f>
        <v>0</v>
      </c>
      <c r="EK23" s="131">
        <f>Seniori!EK31</f>
        <v>0</v>
      </c>
      <c r="EL23" s="131">
        <f>Seniori!EL31</f>
        <v>0</v>
      </c>
      <c r="EM23" s="131">
        <f>Seniori!EM31</f>
        <v>0</v>
      </c>
      <c r="EN23" s="131">
        <f>Seniori!EN31</f>
        <v>14.399999999999999</v>
      </c>
      <c r="EO23" s="131">
        <f>Seniori!EO31</f>
        <v>0</v>
      </c>
      <c r="EP23" s="131">
        <f>Seniori!EP31</f>
        <v>0</v>
      </c>
      <c r="EQ23" s="131">
        <f>Seniori!EQ31</f>
        <v>0</v>
      </c>
      <c r="ER23" s="131">
        <f>Seniori!ER31</f>
        <v>0</v>
      </c>
      <c r="ES23" s="131">
        <f>Seniori!ES31</f>
        <v>0</v>
      </c>
      <c r="ET23" s="131">
        <f>Seniori!ET31</f>
        <v>0</v>
      </c>
      <c r="EU23" s="131">
        <f>Seniori!EU31</f>
        <v>0</v>
      </c>
      <c r="EV23" s="131">
        <f>Seniori!EV31</f>
        <v>0</v>
      </c>
      <c r="EW23" s="131">
        <f>Seniori!EW31</f>
        <v>0</v>
      </c>
      <c r="EX23" s="131">
        <f>Seniori!EX31</f>
        <v>10.799999999999999</v>
      </c>
      <c r="EY23" s="131">
        <f>Seniori!EY31</f>
        <v>0</v>
      </c>
      <c r="EZ23" s="131">
        <f>Seniori!EZ31</f>
        <v>0</v>
      </c>
      <c r="FA23" s="131">
        <f>Seniori!FA31</f>
        <v>0</v>
      </c>
      <c r="FB23" s="131">
        <f>Seniori!FB31</f>
        <v>0</v>
      </c>
      <c r="FC23" s="131">
        <f>Seniori!FC31</f>
        <v>0</v>
      </c>
      <c r="FD23" s="131">
        <f>Seniori!FD31</f>
        <v>0</v>
      </c>
      <c r="FE23" s="131">
        <f>Seniori!FE31</f>
        <v>0</v>
      </c>
      <c r="FF23" s="131">
        <f>Seniori!FF31</f>
        <v>0</v>
      </c>
      <c r="FG23" s="131">
        <f>Seniori!FG31</f>
        <v>0</v>
      </c>
      <c r="FH23" s="131">
        <f>Seniori!FH31</f>
        <v>0</v>
      </c>
      <c r="FI23" s="131">
        <f>Seniori!FI31</f>
        <v>0</v>
      </c>
      <c r="FJ23" s="131">
        <f>Seniori!FJ31</f>
        <v>0</v>
      </c>
      <c r="FK23" s="131">
        <f>Seniori!FK31</f>
        <v>0</v>
      </c>
      <c r="FL23" s="131">
        <f>Seniori!FL31</f>
        <v>0</v>
      </c>
      <c r="FM23" s="131">
        <f>Seniori!FM31</f>
        <v>0</v>
      </c>
      <c r="FN23" s="131">
        <f>Seniori!FN31</f>
        <v>0</v>
      </c>
      <c r="FO23" s="131">
        <f>Seniori!FO31</f>
        <v>0</v>
      </c>
      <c r="FP23" s="131">
        <f>Seniori!FP31</f>
        <v>0</v>
      </c>
      <c r="FQ23" s="131">
        <f>Seniori!FQ31</f>
        <v>0</v>
      </c>
      <c r="FR23" s="131">
        <f>Seniori!FR31</f>
        <v>0</v>
      </c>
      <c r="FS23" s="131">
        <f>Seniori!FS31</f>
        <v>0</v>
      </c>
      <c r="FT23" s="131">
        <f>Seniori!FT31</f>
        <v>0</v>
      </c>
      <c r="FU23" s="131">
        <f>Seniori!FU31</f>
        <v>0</v>
      </c>
      <c r="FV23" s="131">
        <f>Seniori!FV31</f>
        <v>0</v>
      </c>
      <c r="FW23" s="131">
        <f>Seniori!FW31</f>
        <v>0</v>
      </c>
      <c r="FX23" s="131">
        <f>Seniori!FX31</f>
        <v>0</v>
      </c>
      <c r="FY23" s="131">
        <f>Seniori!FY31</f>
        <v>0</v>
      </c>
      <c r="FZ23" s="131">
        <f>Seniori!FZ31</f>
        <v>0</v>
      </c>
      <c r="GA23" s="131">
        <f>Seniori!GA31</f>
        <v>0</v>
      </c>
      <c r="GB23" s="131">
        <f>Seniori!GB31</f>
        <v>0</v>
      </c>
      <c r="GC23" s="131">
        <f>Seniori!GC31</f>
        <v>0</v>
      </c>
      <c r="GD23" s="131">
        <f>Seniori!GD31</f>
        <v>0</v>
      </c>
      <c r="GE23" s="131">
        <f>Seniori!GE31</f>
        <v>0</v>
      </c>
      <c r="GF23" s="131">
        <f>Seniori!GF31</f>
        <v>0</v>
      </c>
      <c r="GG23" s="131">
        <f>Seniori!GG31</f>
        <v>0</v>
      </c>
      <c r="GH23" s="131">
        <f>Seniori!GH31</f>
        <v>0</v>
      </c>
      <c r="GI23" s="131">
        <f>Seniori!GI31</f>
        <v>0</v>
      </c>
      <c r="GJ23" s="131">
        <f>Seniori!GJ31</f>
        <v>0</v>
      </c>
      <c r="GK23" s="131">
        <f>Seniori!GK31</f>
        <v>0</v>
      </c>
      <c r="GL23" s="131">
        <f>Seniori!GL31</f>
        <v>0</v>
      </c>
      <c r="GM23" s="131">
        <f>Seniori!GM31</f>
        <v>0</v>
      </c>
      <c r="GN23" s="131">
        <f>Seniori!GN31</f>
        <v>0</v>
      </c>
      <c r="GO23" s="131">
        <f>Seniori!GO31</f>
        <v>0</v>
      </c>
      <c r="GP23" s="131">
        <f>Seniori!GP31</f>
        <v>0</v>
      </c>
      <c r="GQ23" s="131">
        <f>Seniori!GQ31</f>
        <v>0</v>
      </c>
      <c r="GR23" s="131">
        <f>Seniori!GR31</f>
        <v>0</v>
      </c>
      <c r="GS23" s="131">
        <f>Seniori!GS31</f>
        <v>0</v>
      </c>
      <c r="GT23" s="131">
        <f>Seniori!GT31</f>
        <v>0</v>
      </c>
      <c r="GU23" s="131">
        <f>Seniori!GU31</f>
        <v>0</v>
      </c>
      <c r="GV23" s="131">
        <f>Seniori!GV31</f>
        <v>0</v>
      </c>
      <c r="GW23" s="131">
        <f>Seniori!GW31</f>
        <v>0</v>
      </c>
      <c r="GX23" s="131">
        <f>Seniori!GX31</f>
        <v>0</v>
      </c>
      <c r="GY23" s="131">
        <f>Seniori!GY31</f>
        <v>0</v>
      </c>
      <c r="GZ23" s="131">
        <f>Seniori!GZ31</f>
        <v>0</v>
      </c>
      <c r="HA23" s="131">
        <f>Seniori!HA31</f>
        <v>0</v>
      </c>
      <c r="HB23" s="131">
        <f>Seniori!HB31</f>
        <v>0</v>
      </c>
      <c r="HC23" s="131">
        <f>Seniori!HC31</f>
        <v>0</v>
      </c>
      <c r="HD23" s="131">
        <f>Seniori!HD31</f>
        <v>0</v>
      </c>
      <c r="HE23" s="131">
        <f>Seniori!HE31</f>
        <v>0</v>
      </c>
      <c r="HF23" s="131">
        <f>Seniori!HF31</f>
        <v>0</v>
      </c>
      <c r="HG23" s="131">
        <f>Seniori!HG31</f>
        <v>0</v>
      </c>
      <c r="HH23" s="131">
        <f>Seniori!HH31</f>
        <v>0</v>
      </c>
      <c r="HI23" s="131">
        <f>Seniori!HI31</f>
        <v>0</v>
      </c>
      <c r="HJ23" s="131">
        <f>Seniori!HJ31</f>
        <v>0</v>
      </c>
      <c r="HK23" s="131">
        <f>Seniori!HK31</f>
        <v>0</v>
      </c>
      <c r="HL23" s="131">
        <f>Seniori!HL31</f>
        <v>0</v>
      </c>
      <c r="HM23" s="131">
        <f>Seniori!HM31</f>
        <v>0</v>
      </c>
      <c r="HN23" s="131">
        <f>Seniori!HN31</f>
        <v>0</v>
      </c>
      <c r="HO23" s="131">
        <f>Seniori!HO31</f>
        <v>0</v>
      </c>
      <c r="HP23" s="131">
        <f>Seniori!HP31</f>
        <v>0</v>
      </c>
      <c r="HQ23" s="131">
        <f>Seniori!HQ31</f>
        <v>0</v>
      </c>
      <c r="HR23" s="131">
        <f>Seniori!HR31</f>
        <v>0</v>
      </c>
      <c r="HS23" s="131">
        <f>Seniori!HS31</f>
        <v>0</v>
      </c>
      <c r="HT23" s="131">
        <f>Seniori!HT31</f>
        <v>0</v>
      </c>
      <c r="HU23" s="131">
        <f>Seniori!HU31</f>
        <v>0</v>
      </c>
      <c r="HV23" s="131">
        <f>Seniori!HV31</f>
        <v>0</v>
      </c>
      <c r="HW23" s="131">
        <f>Seniori!HW31</f>
        <v>0</v>
      </c>
      <c r="HX23" s="131">
        <f>Seniori!HX31</f>
        <v>0</v>
      </c>
      <c r="HY23" s="131">
        <f>Seniori!HY31</f>
        <v>0</v>
      </c>
      <c r="HZ23" s="131">
        <f>Seniori!HZ31</f>
        <v>0</v>
      </c>
      <c r="IA23" s="131">
        <f>Seniori!IA31</f>
        <v>0</v>
      </c>
      <c r="IB23" s="131">
        <f>Seniori!IB31</f>
        <v>0</v>
      </c>
      <c r="IC23" s="131">
        <f>Seniori!IC31</f>
        <v>0</v>
      </c>
      <c r="ID23" s="131">
        <f>Seniori!ID31</f>
        <v>0</v>
      </c>
      <c r="IE23" s="131">
        <f>Seniori!IE31</f>
        <v>0</v>
      </c>
      <c r="IF23" s="131">
        <f>Seniori!IF31</f>
        <v>0</v>
      </c>
      <c r="IG23" s="131">
        <f>Seniori!IG31</f>
        <v>0</v>
      </c>
      <c r="IH23" s="131">
        <f>Seniori!IH31</f>
        <v>0</v>
      </c>
      <c r="II23" s="131">
        <f>Seniori!II31</f>
        <v>0</v>
      </c>
      <c r="IJ23" s="131">
        <f>Seniori!IJ31</f>
        <v>0</v>
      </c>
      <c r="IK23" s="131">
        <f>Seniori!IK31</f>
        <v>0</v>
      </c>
      <c r="IL23" s="131">
        <f>Seniori!IL31</f>
        <v>0</v>
      </c>
      <c r="IM23" s="131">
        <f>Seniori!IM31</f>
        <v>0</v>
      </c>
      <c r="IN23" s="131">
        <f>Seniori!IN31</f>
        <v>0</v>
      </c>
      <c r="IO23" s="131">
        <f>Seniori!IO31</f>
        <v>0</v>
      </c>
      <c r="IP23" s="131">
        <f>Seniori!IP31</f>
        <v>0</v>
      </c>
      <c r="IQ23" s="131">
        <f>Seniori!IQ31</f>
        <v>0</v>
      </c>
      <c r="IR23" s="131">
        <f>Seniori!IR31</f>
        <v>0</v>
      </c>
      <c r="IS23" s="131">
        <f>Seniori!IS31</f>
        <v>0</v>
      </c>
      <c r="IT23" s="131">
        <f>Seniori!IT31</f>
        <v>0</v>
      </c>
      <c r="IU23" s="131">
        <f>Seniori!IU31</f>
        <v>0</v>
      </c>
      <c r="IV23" s="131">
        <f>Seniori!IV31</f>
        <v>0</v>
      </c>
      <c r="IW23" s="131">
        <f>Seniori!IW31</f>
        <v>0</v>
      </c>
      <c r="IX23" s="131">
        <f>Seniori!IX31</f>
        <v>0</v>
      </c>
      <c r="IY23" s="131">
        <f>Seniori!IY31</f>
        <v>0</v>
      </c>
      <c r="IZ23" s="131">
        <f>Seniori!IZ31</f>
        <v>0</v>
      </c>
      <c r="JA23" s="131">
        <f>Seniori!JA31</f>
        <v>0</v>
      </c>
      <c r="JB23" s="131">
        <f>Seniori!JB31</f>
        <v>0</v>
      </c>
      <c r="JC23" s="131">
        <f>Seniori!JC31</f>
        <v>0</v>
      </c>
      <c r="JD23" s="131">
        <f>Seniori!JD31</f>
        <v>0</v>
      </c>
      <c r="JE23" s="131">
        <f>Seniori!JE31</f>
        <v>0</v>
      </c>
      <c r="JF23" s="131">
        <f>Seniori!JF31</f>
        <v>0</v>
      </c>
      <c r="JG23" s="131">
        <f>Seniori!JG31</f>
        <v>0</v>
      </c>
      <c r="JH23" s="131">
        <f>Seniori!JH31</f>
        <v>0</v>
      </c>
      <c r="JI23" s="131">
        <f>Seniori!JI31</f>
        <v>0</v>
      </c>
      <c r="JJ23" s="131">
        <f>Seniori!JJ31</f>
        <v>0</v>
      </c>
      <c r="JK23" s="131">
        <f>Seniori!JK31</f>
        <v>0</v>
      </c>
      <c r="JL23" s="131">
        <f>Seniori!JL31</f>
        <v>0</v>
      </c>
      <c r="JM23" s="131">
        <f>Seniori!JM31</f>
        <v>0</v>
      </c>
      <c r="JN23" s="131">
        <f>Seniori!JN31</f>
        <v>0</v>
      </c>
      <c r="JO23" s="131">
        <f>Seniori!JO31</f>
        <v>0</v>
      </c>
      <c r="JP23" s="131">
        <f>Seniori!JP31</f>
        <v>0</v>
      </c>
      <c r="JQ23" s="131">
        <f>Seniori!JQ31</f>
        <v>0</v>
      </c>
      <c r="JR23" s="131">
        <f>Seniori!JR31</f>
        <v>0</v>
      </c>
      <c r="JS23" s="131">
        <f>Seniori!JS31</f>
        <v>0</v>
      </c>
      <c r="JT23" s="131">
        <f>Seniori!JT31</f>
        <v>0</v>
      </c>
      <c r="JU23" s="131">
        <f>Seniori!JU31</f>
        <v>0</v>
      </c>
      <c r="JV23" s="131">
        <f>Seniori!JV31</f>
        <v>0</v>
      </c>
      <c r="JW23" s="131">
        <f>Seniori!JW31</f>
        <v>0</v>
      </c>
      <c r="JX23" s="131">
        <f>Seniori!JX31</f>
        <v>0</v>
      </c>
      <c r="JY23" s="131">
        <f>Seniori!JY31</f>
        <v>0</v>
      </c>
      <c r="JZ23" s="131">
        <f>Seniori!JZ31</f>
        <v>0</v>
      </c>
      <c r="KA23" s="131">
        <f>Seniori!KA31</f>
        <v>0</v>
      </c>
      <c r="KB23" s="131">
        <f>Seniori!KB31</f>
        <v>0</v>
      </c>
      <c r="KC23" s="131">
        <f>Seniori!KC31</f>
        <v>0</v>
      </c>
      <c r="KD23" s="131">
        <f>Seniori!KD31</f>
        <v>0</v>
      </c>
      <c r="KE23" s="131">
        <f>Seniori!KE31</f>
        <v>0</v>
      </c>
      <c r="KF23" s="131">
        <f>Seniori!KF31</f>
        <v>0</v>
      </c>
      <c r="KG23" s="131">
        <f>Seniori!KG31</f>
        <v>0</v>
      </c>
      <c r="KH23" s="131">
        <f>Seniori!KH31</f>
        <v>0</v>
      </c>
      <c r="KI23" s="131">
        <f>Seniori!KI31</f>
        <v>0</v>
      </c>
      <c r="KJ23" s="131">
        <f>Seniori!KJ31</f>
        <v>0</v>
      </c>
      <c r="KK23" s="131">
        <f>Seniori!KK31</f>
        <v>0</v>
      </c>
      <c r="KL23" s="131">
        <f>Seniori!KL31</f>
        <v>0</v>
      </c>
      <c r="KM23" s="131">
        <f>Seniori!KM31</f>
        <v>0</v>
      </c>
      <c r="KN23" s="131">
        <f>Seniori!KN31</f>
        <v>0</v>
      </c>
      <c r="KO23" s="131">
        <f>Seniori!KO31</f>
        <v>0</v>
      </c>
      <c r="KP23" s="131"/>
      <c r="KQ23" s="131">
        <f>Seniori!KQ31</f>
        <v>0</v>
      </c>
      <c r="KR23" s="131">
        <f>Seniori!KR31</f>
        <v>0</v>
      </c>
      <c r="KS23" s="131">
        <f>Seniori!KS31</f>
        <v>0</v>
      </c>
      <c r="KT23" s="131">
        <f>Seniori!KT31</f>
        <v>0</v>
      </c>
      <c r="KU23" s="131">
        <f>Seniori!KU31</f>
        <v>0</v>
      </c>
      <c r="KV23" s="131">
        <f>Seniori!KV31</f>
        <v>0</v>
      </c>
      <c r="KW23" s="131"/>
      <c r="KX23" s="131">
        <f>Seniori!KX31</f>
        <v>0</v>
      </c>
      <c r="KY23" s="131">
        <f>Seniori!KY31</f>
        <v>0</v>
      </c>
      <c r="KZ23" s="131">
        <f>Seniori!KZ31</f>
        <v>0</v>
      </c>
      <c r="LA23" s="131">
        <f>Seniori!LA31</f>
        <v>0</v>
      </c>
      <c r="LB23" s="131">
        <f>Seniori!LB31</f>
        <v>0</v>
      </c>
      <c r="LC23" s="131">
        <f>Seniori!LC31</f>
        <v>0</v>
      </c>
      <c r="LD23" s="131">
        <f>Seniori!LD31</f>
        <v>0</v>
      </c>
      <c r="LE23" s="131">
        <f>Seniori!LE31</f>
        <v>0</v>
      </c>
      <c r="LF23" s="131">
        <f>Seniori!LF31</f>
        <v>0</v>
      </c>
      <c r="LG23" s="131">
        <f>Seniori!LG31</f>
        <v>0</v>
      </c>
      <c r="LH23" s="131">
        <f>Seniori!LH31</f>
        <v>0</v>
      </c>
      <c r="LI23" s="131">
        <f>Seniori!LI31</f>
        <v>7.1999999999999993</v>
      </c>
      <c r="LJ23" s="131">
        <f>Seniori!LJ31</f>
        <v>0</v>
      </c>
      <c r="LK23" s="131">
        <f>Seniori!LK31</f>
        <v>7.1999999999999993</v>
      </c>
      <c r="LL23" s="131">
        <f>Seniori!LL31</f>
        <v>0</v>
      </c>
      <c r="LM23" s="131">
        <f>Seniori!LM31</f>
        <v>0</v>
      </c>
      <c r="LN23" s="131">
        <f>Seniori!LN31</f>
        <v>0</v>
      </c>
      <c r="LO23" s="131"/>
      <c r="LP23" s="131">
        <f>Seniori!LP31</f>
        <v>0</v>
      </c>
      <c r="LQ23" s="131"/>
      <c r="LR23" s="131"/>
      <c r="LS23" s="131"/>
      <c r="LT23" s="131"/>
      <c r="LU23" s="131"/>
      <c r="LV23" s="131"/>
      <c r="LW23" s="131"/>
      <c r="LX23" s="131"/>
      <c r="LY23" s="131"/>
      <c r="LZ23" s="131">
        <f>Seniori!LZ31</f>
        <v>0</v>
      </c>
      <c r="MA23" s="131">
        <f>Seniori!MA31</f>
        <v>0</v>
      </c>
      <c r="MB23" s="131">
        <f>Seniori!MB31</f>
        <v>0</v>
      </c>
      <c r="MC23" s="131">
        <f>Seniori!MC31</f>
        <v>0</v>
      </c>
      <c r="MD23" s="131">
        <f>Seniori!MD31</f>
        <v>0</v>
      </c>
      <c r="ME23" s="131">
        <f>Seniori!ME31</f>
        <v>0</v>
      </c>
    </row>
    <row r="24" spans="1:376" s="10" customFormat="1" ht="18" customHeight="1" x14ac:dyDescent="0.2">
      <c r="A24" s="12">
        <v>17</v>
      </c>
      <c r="B24" s="38" t="s">
        <v>282</v>
      </c>
      <c r="C24" s="1">
        <v>11082</v>
      </c>
      <c r="D24" s="1">
        <v>2016</v>
      </c>
      <c r="E24" s="4" t="s">
        <v>280</v>
      </c>
      <c r="F24" s="1">
        <v>8293</v>
      </c>
      <c r="G24" s="9" t="s">
        <v>220</v>
      </c>
      <c r="H24" s="4" t="s">
        <v>281</v>
      </c>
      <c r="I24" s="1">
        <f>SUM(K24:ME24)</f>
        <v>39.200000000000003</v>
      </c>
      <c r="J24" s="12">
        <f>Tabuľka311[[#This Row],[Stĺpec9]]</f>
        <v>39.200000000000003</v>
      </c>
      <c r="K24" s="131">
        <f>Juniori!K26</f>
        <v>0</v>
      </c>
      <c r="L24" s="131">
        <f>Juniori!L26</f>
        <v>0</v>
      </c>
      <c r="M24" s="131">
        <f>Juniori!M26</f>
        <v>0</v>
      </c>
      <c r="N24" s="131">
        <f>Juniori!N26</f>
        <v>0</v>
      </c>
      <c r="O24" s="131">
        <f>Juniori!O26</f>
        <v>0</v>
      </c>
      <c r="P24" s="131">
        <f>Juniori!P26</f>
        <v>0</v>
      </c>
      <c r="Q24" s="131">
        <f>Juniori!Q26</f>
        <v>0</v>
      </c>
      <c r="R24" s="131">
        <f>Juniori!R26</f>
        <v>0</v>
      </c>
      <c r="S24" s="131">
        <f>Juniori!S26</f>
        <v>0</v>
      </c>
      <c r="T24" s="131">
        <f>Juniori!T26</f>
        <v>0</v>
      </c>
      <c r="U24" s="131">
        <f>Juniori!U26</f>
        <v>0</v>
      </c>
      <c r="V24" s="131">
        <f>Juniori!V26</f>
        <v>0</v>
      </c>
      <c r="W24" s="131">
        <f>Juniori!W26</f>
        <v>0</v>
      </c>
      <c r="X24" s="131">
        <f>Juniori!X26</f>
        <v>0</v>
      </c>
      <c r="Y24" s="131">
        <f>Juniori!Y26</f>
        <v>0</v>
      </c>
      <c r="Z24" s="131">
        <f>Juniori!Z26</f>
        <v>0</v>
      </c>
      <c r="AA24" s="131">
        <f>Juniori!AA26</f>
        <v>0</v>
      </c>
      <c r="AB24" s="131">
        <f>Juniori!AB26</f>
        <v>0</v>
      </c>
      <c r="AC24" s="131">
        <f>Juniori!AC26</f>
        <v>0</v>
      </c>
      <c r="AD24" s="131">
        <f>Juniori!AD26</f>
        <v>0</v>
      </c>
      <c r="AE24" s="131">
        <f>Juniori!AE26</f>
        <v>0</v>
      </c>
      <c r="AF24" s="131">
        <f>Juniori!AF26</f>
        <v>0</v>
      </c>
      <c r="AG24" s="131">
        <f>Juniori!AG26</f>
        <v>0</v>
      </c>
      <c r="AH24" s="131">
        <f>Juniori!AH26</f>
        <v>0</v>
      </c>
      <c r="AI24" s="131"/>
      <c r="AJ24" s="131" t="str">
        <f>Juniori!AJ26</f>
        <v>x</v>
      </c>
      <c r="AK24" s="131">
        <f>Juniori!AK26</f>
        <v>0</v>
      </c>
      <c r="AL24" s="131">
        <f>Juniori!AL26</f>
        <v>0</v>
      </c>
      <c r="AM24" s="131">
        <f>Juniori!AM26</f>
        <v>0</v>
      </c>
      <c r="AN24" s="131">
        <f>Juniori!AN26</f>
        <v>0</v>
      </c>
      <c r="AO24" s="131">
        <f>Juniori!AO26</f>
        <v>0</v>
      </c>
      <c r="AP24" s="131">
        <f>Juniori!AP26</f>
        <v>0</v>
      </c>
      <c r="AQ24" s="131">
        <f>Juniori!AQ26</f>
        <v>0</v>
      </c>
      <c r="AR24" s="131">
        <f>Juniori!AR26</f>
        <v>0</v>
      </c>
      <c r="AS24" s="131">
        <f>Juniori!AS26</f>
        <v>0</v>
      </c>
      <c r="AT24" s="131">
        <f>Juniori!AT26</f>
        <v>0</v>
      </c>
      <c r="AU24" s="131">
        <f>Juniori!AU26</f>
        <v>0</v>
      </c>
      <c r="AV24" s="131">
        <f>Juniori!AV26</f>
        <v>0</v>
      </c>
      <c r="AW24" s="131">
        <f>Juniori!AW26</f>
        <v>0</v>
      </c>
      <c r="AX24" s="131">
        <f>Juniori!AX26</f>
        <v>0</v>
      </c>
      <c r="AY24" s="131">
        <f>Juniori!AY26</f>
        <v>0</v>
      </c>
      <c r="AZ24" s="131">
        <f>Juniori!AZ26</f>
        <v>0</v>
      </c>
      <c r="BA24" s="131">
        <f>Juniori!BA26</f>
        <v>0</v>
      </c>
      <c r="BB24" s="131">
        <f>Juniori!BB26</f>
        <v>0</v>
      </c>
      <c r="BC24" s="131">
        <f>Juniori!BC26</f>
        <v>0</v>
      </c>
      <c r="BD24" s="131">
        <f>Juniori!BD26</f>
        <v>0</v>
      </c>
      <c r="BE24" s="131">
        <f>Juniori!BE26</f>
        <v>0</v>
      </c>
      <c r="BF24" s="131">
        <f>Juniori!BF26</f>
        <v>0</v>
      </c>
      <c r="BG24" s="131">
        <f>Juniori!BG26</f>
        <v>0</v>
      </c>
      <c r="BH24" s="131">
        <f>Juniori!BH26</f>
        <v>0</v>
      </c>
      <c r="BI24" s="131"/>
      <c r="BJ24" s="131">
        <f>Juniori!BJ26</f>
        <v>1</v>
      </c>
      <c r="BK24" s="131">
        <f>Juniori!BK26</f>
        <v>0</v>
      </c>
      <c r="BL24" s="131">
        <f>Juniori!BL26</f>
        <v>0</v>
      </c>
      <c r="BM24" s="131">
        <f>Juniori!BM26</f>
        <v>0</v>
      </c>
      <c r="BN24" s="131">
        <f>Juniori!BN26</f>
        <v>0</v>
      </c>
      <c r="BO24" s="131">
        <f>Juniori!BO26</f>
        <v>0</v>
      </c>
      <c r="BP24" s="131">
        <f>Juniori!BP26</f>
        <v>0</v>
      </c>
      <c r="BQ24" s="131">
        <f>Juniori!BQ26</f>
        <v>0</v>
      </c>
      <c r="BR24" s="131">
        <f>Juniori!BR26</f>
        <v>0</v>
      </c>
      <c r="BS24" s="131">
        <f>Juniori!BS26</f>
        <v>0</v>
      </c>
      <c r="BT24" s="131">
        <f>Juniori!BT26</f>
        <v>0</v>
      </c>
      <c r="BU24" s="131">
        <f>Juniori!BU26</f>
        <v>0</v>
      </c>
      <c r="BV24" s="131">
        <f>Juniori!BV26</f>
        <v>0</v>
      </c>
      <c r="BW24" s="131">
        <f>Juniori!BW26</f>
        <v>0</v>
      </c>
      <c r="BX24" s="131">
        <f>Juniori!BX26</f>
        <v>0</v>
      </c>
      <c r="BY24" s="131">
        <f>Juniori!BY26</f>
        <v>0</v>
      </c>
      <c r="BZ24" s="131">
        <f>Juniori!BZ26</f>
        <v>0</v>
      </c>
      <c r="CA24" s="131">
        <f>Juniori!CA26</f>
        <v>0</v>
      </c>
      <c r="CB24" s="131">
        <f>Juniori!CB26</f>
        <v>0</v>
      </c>
      <c r="CC24" s="131">
        <f>Juniori!CC26</f>
        <v>0</v>
      </c>
      <c r="CD24" s="131">
        <f>Juniori!CD26</f>
        <v>0</v>
      </c>
      <c r="CE24" s="131">
        <f>Juniori!CE26</f>
        <v>0</v>
      </c>
      <c r="CF24" s="131">
        <f>Juniori!CF26</f>
        <v>0</v>
      </c>
      <c r="CG24" s="131">
        <f>Juniori!CG26</f>
        <v>0</v>
      </c>
      <c r="CH24" s="131">
        <f>Juniori!CH26</f>
        <v>0</v>
      </c>
      <c r="CI24" s="131">
        <f>Juniori!CI26</f>
        <v>0</v>
      </c>
      <c r="CJ24" s="131">
        <f>Juniori!CJ26</f>
        <v>0</v>
      </c>
      <c r="CK24" s="131">
        <f>Juniori!CK26</f>
        <v>0</v>
      </c>
      <c r="CL24" s="131">
        <f>Juniori!CL26</f>
        <v>0</v>
      </c>
      <c r="CM24" s="131">
        <f>Juniori!CM26</f>
        <v>0</v>
      </c>
      <c r="CN24" s="131">
        <f>Juniori!CN26</f>
        <v>0</v>
      </c>
      <c r="CO24" s="131">
        <f>Juniori!CO26</f>
        <v>0</v>
      </c>
      <c r="CP24" s="131">
        <f>Juniori!CP26</f>
        <v>0</v>
      </c>
      <c r="CQ24" s="131">
        <f>Juniori!CQ26</f>
        <v>0</v>
      </c>
      <c r="CR24" s="131">
        <f>Juniori!CR26</f>
        <v>0</v>
      </c>
      <c r="CS24" s="131">
        <f>Juniori!CS26</f>
        <v>0</v>
      </c>
      <c r="CT24" s="131">
        <f>Juniori!CT26</f>
        <v>0</v>
      </c>
      <c r="CU24" s="131">
        <f>Juniori!CU26</f>
        <v>0</v>
      </c>
      <c r="CV24" s="131">
        <f>Juniori!CV26</f>
        <v>0</v>
      </c>
      <c r="CW24" s="131">
        <f>Juniori!CW26</f>
        <v>0</v>
      </c>
      <c r="CX24" s="131">
        <f>Juniori!CX26</f>
        <v>0</v>
      </c>
      <c r="CY24" s="131">
        <f>Juniori!CY26</f>
        <v>0</v>
      </c>
      <c r="CZ24" s="131">
        <f>Juniori!CZ26</f>
        <v>0</v>
      </c>
      <c r="DA24" s="131">
        <f>Juniori!DA26</f>
        <v>2</v>
      </c>
      <c r="DB24" s="131">
        <f>Juniori!DB26</f>
        <v>1</v>
      </c>
      <c r="DC24" s="131">
        <f>Juniori!DC26</f>
        <v>0</v>
      </c>
      <c r="DD24" s="131">
        <f>Juniori!DD26</f>
        <v>0</v>
      </c>
      <c r="DE24" s="131">
        <f>Juniori!DE26</f>
        <v>0</v>
      </c>
      <c r="DF24" s="131">
        <f>Juniori!DF26</f>
        <v>0</v>
      </c>
      <c r="DG24" s="131">
        <f>Juniori!DG26</f>
        <v>0</v>
      </c>
      <c r="DH24" s="131">
        <f>Juniori!DH26</f>
        <v>0</v>
      </c>
      <c r="DI24" s="131" t="str">
        <f>Juniori!DI26</f>
        <v>x</v>
      </c>
      <c r="DJ24" s="131">
        <f>Juniori!DJ26</f>
        <v>6</v>
      </c>
      <c r="DK24" s="131">
        <f>Juniori!DK26</f>
        <v>0</v>
      </c>
      <c r="DL24" s="131">
        <f>Juniori!DL26</f>
        <v>0</v>
      </c>
      <c r="DM24" s="131">
        <f>Juniori!DM26</f>
        <v>0</v>
      </c>
      <c r="DN24" s="131">
        <f>Juniori!DN26</f>
        <v>0</v>
      </c>
      <c r="DO24" s="131">
        <f>Juniori!DO26</f>
        <v>0</v>
      </c>
      <c r="DP24" s="131">
        <f>Juniori!DP26</f>
        <v>0</v>
      </c>
      <c r="DQ24" s="131">
        <f>Juniori!DQ26</f>
        <v>0</v>
      </c>
      <c r="DR24" s="131">
        <f>Juniori!DR26</f>
        <v>0</v>
      </c>
      <c r="DS24" s="131">
        <f>Juniori!DS26</f>
        <v>0</v>
      </c>
      <c r="DT24" s="131">
        <f>Juniori!DT26</f>
        <v>0</v>
      </c>
      <c r="DU24" s="131">
        <f>Juniori!DU26</f>
        <v>0</v>
      </c>
      <c r="DV24" s="131">
        <f>Juniori!DV26</f>
        <v>0</v>
      </c>
      <c r="DW24" s="131">
        <f>Juniori!DW26</f>
        <v>0</v>
      </c>
      <c r="DX24" s="131">
        <f>Juniori!DX26</f>
        <v>0</v>
      </c>
      <c r="DY24" s="131">
        <f>Juniori!DY26</f>
        <v>0</v>
      </c>
      <c r="DZ24" s="131">
        <f>Juniori!DZ26</f>
        <v>0</v>
      </c>
      <c r="EA24" s="131">
        <f>Juniori!EA26</f>
        <v>0</v>
      </c>
      <c r="EB24" s="131">
        <f>Juniori!EB26</f>
        <v>0</v>
      </c>
      <c r="EC24" s="131">
        <f>Juniori!EC26</f>
        <v>0</v>
      </c>
      <c r="ED24" s="131">
        <f>Juniori!ED26</f>
        <v>0</v>
      </c>
      <c r="EE24" s="131">
        <f>Juniori!EE26</f>
        <v>0</v>
      </c>
      <c r="EF24" s="131">
        <f>Juniori!EF26</f>
        <v>0</v>
      </c>
      <c r="EG24" s="131">
        <f>Juniori!EG26</f>
        <v>0</v>
      </c>
      <c r="EH24" s="131">
        <f>Juniori!EH26</f>
        <v>0</v>
      </c>
      <c r="EI24" s="131">
        <f>Juniori!EI26</f>
        <v>0</v>
      </c>
      <c r="EJ24" s="131">
        <f>Juniori!EJ26</f>
        <v>0</v>
      </c>
      <c r="EK24" s="131">
        <f>Juniori!EK26</f>
        <v>0</v>
      </c>
      <c r="EL24" s="131">
        <f>Juniori!EL26</f>
        <v>0</v>
      </c>
      <c r="EM24" s="131" t="str">
        <f>Juniori!EM26</f>
        <v>x</v>
      </c>
      <c r="EN24" s="131">
        <f>Juniori!EN26</f>
        <v>6</v>
      </c>
      <c r="EO24" s="131">
        <f>Juniori!EO26</f>
        <v>0</v>
      </c>
      <c r="EP24" s="131">
        <f>Juniori!EP26</f>
        <v>0</v>
      </c>
      <c r="EQ24" s="131">
        <f>Juniori!EQ26</f>
        <v>0</v>
      </c>
      <c r="ER24" s="131">
        <f>Juniori!ER26</f>
        <v>0</v>
      </c>
      <c r="ES24" s="131">
        <f>Juniori!ES26</f>
        <v>0</v>
      </c>
      <c r="ET24" s="131">
        <f>Juniori!ET26</f>
        <v>0</v>
      </c>
      <c r="EU24" s="131">
        <f>Juniori!EU26</f>
        <v>0</v>
      </c>
      <c r="EV24" s="131">
        <f>Juniori!EV26</f>
        <v>0</v>
      </c>
      <c r="EW24" s="131">
        <f>Juniori!EW26</f>
        <v>5</v>
      </c>
      <c r="EX24" s="131">
        <f>Juniori!EX26</f>
        <v>1.2</v>
      </c>
      <c r="EY24" s="131">
        <f>Juniori!EY26</f>
        <v>0</v>
      </c>
      <c r="EZ24" s="131">
        <f>Juniori!EZ26</f>
        <v>0</v>
      </c>
      <c r="FA24" s="131">
        <f>Juniori!FA26</f>
        <v>0</v>
      </c>
      <c r="FB24" s="131">
        <f>Juniori!FB26</f>
        <v>0</v>
      </c>
      <c r="FC24" s="131">
        <f>Juniori!FC26</f>
        <v>0</v>
      </c>
      <c r="FD24" s="131">
        <f>Juniori!FD26</f>
        <v>0</v>
      </c>
      <c r="FE24" s="131">
        <f>Juniori!FE26</f>
        <v>0</v>
      </c>
      <c r="FF24" s="131">
        <f>Juniori!FF26</f>
        <v>0</v>
      </c>
      <c r="FG24" s="131">
        <f>Juniori!FG26</f>
        <v>0</v>
      </c>
      <c r="FH24" s="131">
        <f>Juniori!FH26</f>
        <v>0</v>
      </c>
      <c r="FI24" s="131">
        <f>Juniori!FI26</f>
        <v>0</v>
      </c>
      <c r="FJ24" s="131">
        <f>Juniori!FJ26</f>
        <v>0</v>
      </c>
      <c r="FK24" s="131">
        <f>Juniori!FK26</f>
        <v>0</v>
      </c>
      <c r="FL24" s="131">
        <f>Juniori!FL26</f>
        <v>0</v>
      </c>
      <c r="FM24" s="131">
        <f>Juniori!FM26</f>
        <v>0</v>
      </c>
      <c r="FN24" s="131">
        <f>Juniori!FN26</f>
        <v>0</v>
      </c>
      <c r="FO24" s="131">
        <f>Juniori!FO26</f>
        <v>0</v>
      </c>
      <c r="FP24" s="131">
        <f>Juniori!FP26</f>
        <v>0</v>
      </c>
      <c r="FQ24" s="131">
        <f>Juniori!FQ26</f>
        <v>0</v>
      </c>
      <c r="FR24" s="131">
        <f>Juniori!FR26</f>
        <v>0</v>
      </c>
      <c r="FS24" s="131">
        <f>Juniori!FS26</f>
        <v>0</v>
      </c>
      <c r="FT24" s="131">
        <f>Juniori!FT26</f>
        <v>0</v>
      </c>
      <c r="FU24" s="131">
        <f>Juniori!FU26</f>
        <v>0</v>
      </c>
      <c r="FV24" s="131">
        <f>Juniori!FV26</f>
        <v>0</v>
      </c>
      <c r="FW24" s="131">
        <f>Juniori!FW26</f>
        <v>0</v>
      </c>
      <c r="FX24" s="131">
        <f>Juniori!FX26</f>
        <v>0</v>
      </c>
      <c r="FY24" s="131">
        <f>Juniori!FY26</f>
        <v>0</v>
      </c>
      <c r="FZ24" s="131">
        <f>Juniori!FZ26</f>
        <v>0</v>
      </c>
      <c r="GA24" s="131">
        <f>Juniori!GA26</f>
        <v>0</v>
      </c>
      <c r="GB24" s="131">
        <f>Juniori!GB26</f>
        <v>0</v>
      </c>
      <c r="GC24" s="131">
        <f>Juniori!GC26</f>
        <v>0</v>
      </c>
      <c r="GD24" s="131">
        <f>Juniori!GD26</f>
        <v>0</v>
      </c>
      <c r="GE24" s="131">
        <f>Juniori!GE26</f>
        <v>0</v>
      </c>
      <c r="GF24" s="131">
        <f>Juniori!GF26</f>
        <v>0</v>
      </c>
      <c r="GG24" s="131">
        <f>Juniori!GG26</f>
        <v>0</v>
      </c>
      <c r="GH24" s="131">
        <f>Juniori!GH26</f>
        <v>0</v>
      </c>
      <c r="GI24" s="131">
        <f>Juniori!GI26</f>
        <v>0</v>
      </c>
      <c r="GJ24" s="131">
        <f>Juniori!GJ26</f>
        <v>0</v>
      </c>
      <c r="GK24" s="131">
        <f>Juniori!GK26</f>
        <v>0</v>
      </c>
      <c r="GL24" s="131">
        <f>Juniori!GL26</f>
        <v>0</v>
      </c>
      <c r="GM24" s="131">
        <f>Juniori!GM26</f>
        <v>0</v>
      </c>
      <c r="GN24" s="131">
        <f>Juniori!GN26</f>
        <v>0</v>
      </c>
      <c r="GO24" s="131">
        <f>Juniori!GO26</f>
        <v>0</v>
      </c>
      <c r="GP24" s="131">
        <f>Juniori!GP26</f>
        <v>0</v>
      </c>
      <c r="GQ24" s="131">
        <f>Juniori!GQ26</f>
        <v>0</v>
      </c>
      <c r="GR24" s="131">
        <f>Juniori!GR26</f>
        <v>0</v>
      </c>
      <c r="GS24" s="131">
        <f>Juniori!GS26</f>
        <v>0</v>
      </c>
      <c r="GT24" s="131">
        <f>Juniori!GT26</f>
        <v>0</v>
      </c>
      <c r="GU24" s="131">
        <f>Juniori!GU26</f>
        <v>0</v>
      </c>
      <c r="GV24" s="131">
        <f>Juniori!GV26</f>
        <v>0</v>
      </c>
      <c r="GW24" s="131">
        <f>Juniori!GW26</f>
        <v>0</v>
      </c>
      <c r="GX24" s="131">
        <f>Juniori!GX26</f>
        <v>0</v>
      </c>
      <c r="GY24" s="131">
        <f>Juniori!GY26</f>
        <v>0</v>
      </c>
      <c r="GZ24" s="131">
        <f>Juniori!GZ26</f>
        <v>0</v>
      </c>
      <c r="HA24" s="131">
        <f>Juniori!HA26</f>
        <v>0</v>
      </c>
      <c r="HB24" s="131">
        <f>Juniori!HB26</f>
        <v>0</v>
      </c>
      <c r="HC24" s="131">
        <f>Juniori!HC26</f>
        <v>0</v>
      </c>
      <c r="HD24" s="131">
        <f>Juniori!HD26</f>
        <v>0</v>
      </c>
      <c r="HE24" s="131">
        <f>Juniori!HE26</f>
        <v>0</v>
      </c>
      <c r="HF24" s="131">
        <f>Juniori!HF26</f>
        <v>0</v>
      </c>
      <c r="HG24" s="131">
        <f>Juniori!HG26</f>
        <v>0</v>
      </c>
      <c r="HH24" s="131">
        <f>Juniori!HH26</f>
        <v>0</v>
      </c>
      <c r="HI24" s="131">
        <f>Juniori!HI26</f>
        <v>0</v>
      </c>
      <c r="HJ24" s="131">
        <f>Juniori!HJ26</f>
        <v>0</v>
      </c>
      <c r="HK24" s="131">
        <f>Juniori!HK26</f>
        <v>0</v>
      </c>
      <c r="HL24" s="131">
        <f>Juniori!HL26</f>
        <v>0</v>
      </c>
      <c r="HM24" s="131">
        <f>Juniori!HM26</f>
        <v>0</v>
      </c>
      <c r="HN24" s="131">
        <f>Juniori!HN26</f>
        <v>0</v>
      </c>
      <c r="HO24" s="131"/>
      <c r="HP24" s="131">
        <f>Juniori!HP26</f>
        <v>4</v>
      </c>
      <c r="HQ24" s="131">
        <f>Juniori!HQ26</f>
        <v>0</v>
      </c>
      <c r="HR24" s="131">
        <f>Juniori!HR26</f>
        <v>0</v>
      </c>
      <c r="HS24" s="131">
        <f>Juniori!HS26</f>
        <v>0</v>
      </c>
      <c r="HT24" s="131">
        <f>Juniori!HT26</f>
        <v>5</v>
      </c>
      <c r="HU24" s="131">
        <f>Juniori!HU26</f>
        <v>0</v>
      </c>
      <c r="HV24" s="131"/>
      <c r="HW24" s="131">
        <f>Juniori!HW26</f>
        <v>0</v>
      </c>
      <c r="HX24" s="131">
        <f>Juniori!HX26</f>
        <v>0</v>
      </c>
      <c r="HY24" s="131">
        <f>Juniori!HY26</f>
        <v>3</v>
      </c>
      <c r="HZ24" s="131">
        <f>Juniori!HZ26</f>
        <v>0</v>
      </c>
      <c r="IA24" s="131"/>
      <c r="IB24" s="131">
        <f>Juniori!IB26</f>
        <v>0</v>
      </c>
      <c r="IC24" s="131">
        <f>Juniori!IC26</f>
        <v>0</v>
      </c>
      <c r="ID24" s="131">
        <f>Juniori!ID26</f>
        <v>0</v>
      </c>
      <c r="IE24" s="131">
        <f>Juniori!IE26</f>
        <v>0</v>
      </c>
      <c r="IF24" s="131">
        <f>Juniori!IF26</f>
        <v>0</v>
      </c>
      <c r="IG24" s="131">
        <f>Juniori!IG26</f>
        <v>0</v>
      </c>
      <c r="IH24" s="131">
        <f>Juniori!IH26</f>
        <v>0</v>
      </c>
      <c r="II24" s="131">
        <f>Juniori!II26</f>
        <v>0</v>
      </c>
      <c r="IJ24" s="131">
        <f>Juniori!IJ26</f>
        <v>0</v>
      </c>
      <c r="IK24" s="131">
        <f>Juniori!IK26</f>
        <v>0</v>
      </c>
      <c r="IL24" s="131">
        <f>Juniori!IL26</f>
        <v>0</v>
      </c>
      <c r="IM24" s="131">
        <f>Juniori!IM26</f>
        <v>0</v>
      </c>
      <c r="IN24" s="131">
        <f>Juniori!IN26</f>
        <v>0</v>
      </c>
      <c r="IO24" s="131">
        <f>Juniori!IO26</f>
        <v>0</v>
      </c>
      <c r="IP24" s="131">
        <f>Juniori!IP26</f>
        <v>0</v>
      </c>
      <c r="IQ24" s="131">
        <f>Juniori!IQ26</f>
        <v>0</v>
      </c>
      <c r="IR24" s="131">
        <f>Juniori!IR26</f>
        <v>0</v>
      </c>
      <c r="IS24" s="131">
        <f>Juniori!IS26</f>
        <v>0</v>
      </c>
      <c r="IT24" s="131">
        <f>Juniori!IT26</f>
        <v>0</v>
      </c>
      <c r="IU24" s="131">
        <f>Juniori!IU26</f>
        <v>0</v>
      </c>
      <c r="IV24" s="131">
        <f>Juniori!IV26</f>
        <v>0</v>
      </c>
      <c r="IW24" s="131">
        <f>Juniori!IW26</f>
        <v>0</v>
      </c>
      <c r="IX24" s="131">
        <f>Juniori!IX26</f>
        <v>0</v>
      </c>
      <c r="IY24" s="131">
        <f>Juniori!IY26</f>
        <v>0</v>
      </c>
      <c r="IZ24" s="131">
        <f>Juniori!IZ26</f>
        <v>0</v>
      </c>
      <c r="JA24" s="131">
        <f>Juniori!JA26</f>
        <v>0</v>
      </c>
      <c r="JB24" s="131">
        <f>Juniori!JB26</f>
        <v>0</v>
      </c>
      <c r="JC24" s="131">
        <f>Juniori!JC26</f>
        <v>0</v>
      </c>
      <c r="JD24" s="131">
        <f>Juniori!JD26</f>
        <v>0</v>
      </c>
      <c r="JE24" s="131">
        <f>Juniori!JE26</f>
        <v>0</v>
      </c>
      <c r="JF24" s="131">
        <f>Juniori!JF26</f>
        <v>0</v>
      </c>
      <c r="JG24" s="131">
        <f>Juniori!JG26</f>
        <v>0</v>
      </c>
      <c r="JH24" s="131">
        <f>Juniori!JH26</f>
        <v>0</v>
      </c>
      <c r="JI24" s="131">
        <f>Juniori!JI26</f>
        <v>0</v>
      </c>
      <c r="JJ24" s="131">
        <f>Juniori!JJ26</f>
        <v>0</v>
      </c>
      <c r="JK24" s="131">
        <f>Juniori!JK26</f>
        <v>0</v>
      </c>
      <c r="JL24" s="131">
        <f>Juniori!JL26</f>
        <v>0</v>
      </c>
      <c r="JM24" s="131">
        <f>Juniori!JM26</f>
        <v>0</v>
      </c>
      <c r="JN24" s="131">
        <f>Juniori!JN26</f>
        <v>0</v>
      </c>
      <c r="JO24" s="131">
        <f>Juniori!JO26</f>
        <v>0</v>
      </c>
      <c r="JP24" s="131">
        <f>Juniori!JP26</f>
        <v>0</v>
      </c>
      <c r="JQ24" s="131">
        <f>Juniori!JQ26</f>
        <v>0</v>
      </c>
      <c r="JR24" s="131">
        <f>Juniori!JR26</f>
        <v>0</v>
      </c>
      <c r="JS24" s="131">
        <f>Juniori!JS26</f>
        <v>0</v>
      </c>
      <c r="JT24" s="131">
        <f>Juniori!JT26</f>
        <v>0</v>
      </c>
      <c r="JU24" s="131">
        <f>Juniori!JU26</f>
        <v>0</v>
      </c>
      <c r="JV24" s="131">
        <f>Juniori!JV26</f>
        <v>0</v>
      </c>
      <c r="JW24" s="131">
        <f>Juniori!JW26</f>
        <v>0</v>
      </c>
      <c r="JX24" s="131">
        <f>Juniori!JX26</f>
        <v>0</v>
      </c>
      <c r="JY24" s="131">
        <f>Juniori!JY26</f>
        <v>0</v>
      </c>
      <c r="JZ24" s="131">
        <f>Juniori!JZ26</f>
        <v>0</v>
      </c>
      <c r="KA24" s="131">
        <f>Juniori!KA26</f>
        <v>0</v>
      </c>
      <c r="KB24" s="131">
        <f>Juniori!KB26</f>
        <v>0</v>
      </c>
      <c r="KC24" s="131">
        <f>Juniori!KC26</f>
        <v>0</v>
      </c>
      <c r="KD24" s="131">
        <f>Juniori!KD26</f>
        <v>0</v>
      </c>
      <c r="KE24" s="131">
        <f>Juniori!KE26</f>
        <v>0</v>
      </c>
      <c r="KF24" s="131">
        <f>Juniori!KF26</f>
        <v>0</v>
      </c>
      <c r="KG24" s="131">
        <f>Juniori!KG26</f>
        <v>0</v>
      </c>
      <c r="KH24" s="131">
        <f>Juniori!KH26</f>
        <v>0</v>
      </c>
      <c r="KI24" s="131">
        <f>Juniori!KI26</f>
        <v>0</v>
      </c>
      <c r="KJ24" s="131">
        <f>Juniori!KJ26</f>
        <v>0</v>
      </c>
      <c r="KK24" s="131">
        <f>Juniori!KK26</f>
        <v>0</v>
      </c>
      <c r="KL24" s="131">
        <f>Juniori!KL26</f>
        <v>0</v>
      </c>
      <c r="KM24" s="131">
        <f>Juniori!KM26</f>
        <v>0</v>
      </c>
      <c r="KN24" s="131">
        <f>Juniori!KN26</f>
        <v>0</v>
      </c>
      <c r="KO24" s="131">
        <f>Juniori!KO26</f>
        <v>3</v>
      </c>
      <c r="KP24" s="131"/>
      <c r="KQ24" s="131">
        <f>Juniori!KQ26</f>
        <v>0</v>
      </c>
      <c r="KR24" s="131">
        <f>Juniori!KR26</f>
        <v>0</v>
      </c>
      <c r="KS24" s="131">
        <f>Juniori!KS26</f>
        <v>0</v>
      </c>
      <c r="KT24" s="131">
        <f>Juniori!KT26</f>
        <v>0</v>
      </c>
      <c r="KU24" s="131">
        <f>Juniori!KU26</f>
        <v>0</v>
      </c>
      <c r="KV24" s="131">
        <f>Juniori!KV26</f>
        <v>2</v>
      </c>
      <c r="KW24" s="131"/>
      <c r="KX24" s="131">
        <f>Juniori!KX26</f>
        <v>0</v>
      </c>
      <c r="KY24" s="131">
        <f>Juniori!KY26</f>
        <v>0</v>
      </c>
      <c r="KZ24" s="131">
        <f>Juniori!KZ26</f>
        <v>0</v>
      </c>
      <c r="LA24" s="131">
        <f>Juniori!LA26</f>
        <v>0</v>
      </c>
      <c r="LB24" s="131">
        <f>Juniori!LB26</f>
        <v>0</v>
      </c>
      <c r="LC24" s="131">
        <f>Juniori!LC26</f>
        <v>0</v>
      </c>
      <c r="LD24" s="131">
        <f>Juniori!LD26</f>
        <v>0</v>
      </c>
      <c r="LE24" s="131">
        <f>Juniori!LE26</f>
        <v>0</v>
      </c>
      <c r="LF24" s="131">
        <f>Juniori!LF26</f>
        <v>0</v>
      </c>
      <c r="LG24" s="131">
        <f>Juniori!LG26</f>
        <v>0</v>
      </c>
      <c r="LH24" s="131">
        <f>Juniori!LH26</f>
        <v>0</v>
      </c>
      <c r="LI24" s="131">
        <f>Juniori!LI26</f>
        <v>0</v>
      </c>
      <c r="LJ24" s="131">
        <f>Juniori!LJ26</f>
        <v>0</v>
      </c>
      <c r="LK24" s="131">
        <f>Juniori!LK26</f>
        <v>0</v>
      </c>
      <c r="LL24" s="131">
        <f>Juniori!LL26</f>
        <v>0</v>
      </c>
      <c r="LM24" s="131">
        <f>Juniori!LM26</f>
        <v>0</v>
      </c>
      <c r="LN24" s="131">
        <f>Juniori!LN26</f>
        <v>0</v>
      </c>
      <c r="LO24" s="131"/>
      <c r="LP24" s="131">
        <f>Juniori!LP26</f>
        <v>0</v>
      </c>
      <c r="LQ24" s="131"/>
      <c r="LR24" s="131"/>
      <c r="LS24" s="131"/>
      <c r="LT24" s="131"/>
      <c r="LU24" s="131"/>
      <c r="LV24" s="131"/>
      <c r="LW24" s="131"/>
      <c r="LX24" s="131"/>
      <c r="LY24" s="131"/>
      <c r="LZ24" s="131">
        <f>Juniori!LZ26</f>
        <v>0</v>
      </c>
      <c r="MA24" s="131">
        <f>Juniori!MA26</f>
        <v>0</v>
      </c>
      <c r="MB24" s="131">
        <f>Juniori!MB26</f>
        <v>0</v>
      </c>
      <c r="MC24" s="131">
        <f>Juniori!MC26</f>
        <v>0</v>
      </c>
      <c r="MD24" s="131">
        <f>Juniori!MD26</f>
        <v>0</v>
      </c>
      <c r="ME24" s="131">
        <f>Juniori!ME26</f>
        <v>0</v>
      </c>
    </row>
    <row r="25" spans="1:376" s="10" customFormat="1" ht="18" customHeight="1" x14ac:dyDescent="0.2">
      <c r="A25" s="12">
        <v>18</v>
      </c>
      <c r="B25" s="86" t="s">
        <v>455</v>
      </c>
      <c r="C25" s="81">
        <v>12015</v>
      </c>
      <c r="D25" s="25"/>
      <c r="E25" s="76" t="s">
        <v>71</v>
      </c>
      <c r="F25" s="81">
        <v>4692</v>
      </c>
      <c r="G25" s="9" t="s">
        <v>222</v>
      </c>
      <c r="H25" s="76" t="s">
        <v>171</v>
      </c>
      <c r="I25" s="1">
        <f>SUM(K25:ME25)</f>
        <v>35.200000000000003</v>
      </c>
      <c r="J25" s="12">
        <f>Tabuľka311[[#This Row],[Stĺpec9]]</f>
        <v>35.200000000000003</v>
      </c>
      <c r="K25" s="131">
        <f>Seniori!K32</f>
        <v>0</v>
      </c>
      <c r="L25" s="131">
        <f>Seniori!L32</f>
        <v>0</v>
      </c>
      <c r="M25" s="131">
        <f>Seniori!M32</f>
        <v>0</v>
      </c>
      <c r="N25" s="131">
        <f>Seniori!N32</f>
        <v>0</v>
      </c>
      <c r="O25" s="131">
        <f>Seniori!O32</f>
        <v>0</v>
      </c>
      <c r="P25" s="131">
        <f>Seniori!P32</f>
        <v>0</v>
      </c>
      <c r="Q25" s="131">
        <f>Seniori!Q32</f>
        <v>0</v>
      </c>
      <c r="R25" s="131">
        <f>Seniori!R32</f>
        <v>0</v>
      </c>
      <c r="S25" s="131">
        <f>Seniori!S32</f>
        <v>0</v>
      </c>
      <c r="T25" s="131">
        <f>Seniori!T32</f>
        <v>0</v>
      </c>
      <c r="U25" s="131">
        <f>Seniori!U32</f>
        <v>0</v>
      </c>
      <c r="V25" s="131">
        <f>Seniori!V32</f>
        <v>0</v>
      </c>
      <c r="W25" s="131">
        <f>Seniori!W32</f>
        <v>0</v>
      </c>
      <c r="X25" s="131">
        <f>Seniori!X32</f>
        <v>0</v>
      </c>
      <c r="Y25" s="131">
        <f>Seniori!Y32</f>
        <v>0</v>
      </c>
      <c r="Z25" s="131">
        <f>Seniori!Z32</f>
        <v>0</v>
      </c>
      <c r="AA25" s="131">
        <f>Seniori!AA32</f>
        <v>0</v>
      </c>
      <c r="AB25" s="131">
        <f>Seniori!AB32</f>
        <v>0</v>
      </c>
      <c r="AC25" s="131">
        <f>Seniori!AC32</f>
        <v>0</v>
      </c>
      <c r="AD25" s="131">
        <f>Seniori!AD32</f>
        <v>0</v>
      </c>
      <c r="AE25" s="131">
        <f>Seniori!AE32</f>
        <v>0</v>
      </c>
      <c r="AF25" s="131">
        <f>Seniori!AF32</f>
        <v>0</v>
      </c>
      <c r="AG25" s="131">
        <f>Seniori!AG32</f>
        <v>0</v>
      </c>
      <c r="AH25" s="131">
        <f>Seniori!AH32</f>
        <v>0</v>
      </c>
      <c r="AI25" s="131">
        <f>Seniori!AI32</f>
        <v>0</v>
      </c>
      <c r="AJ25" s="131">
        <f>Seniori!AJ32</f>
        <v>0</v>
      </c>
      <c r="AK25" s="131">
        <f>Seniori!AK32</f>
        <v>0</v>
      </c>
      <c r="AL25" s="131">
        <f>Seniori!AL32</f>
        <v>0</v>
      </c>
      <c r="AM25" s="131">
        <f>Seniori!AM32</f>
        <v>0</v>
      </c>
      <c r="AN25" s="131">
        <f>Seniori!AN32</f>
        <v>0</v>
      </c>
      <c r="AO25" s="131">
        <f>Seniori!AO32</f>
        <v>0</v>
      </c>
      <c r="AP25" s="131">
        <f>Seniori!AP32</f>
        <v>0</v>
      </c>
      <c r="AQ25" s="131">
        <f>Seniori!AQ32</f>
        <v>0</v>
      </c>
      <c r="AR25" s="131">
        <f>Seniori!AR32</f>
        <v>0</v>
      </c>
      <c r="AS25" s="131">
        <f>Seniori!AS32</f>
        <v>0</v>
      </c>
      <c r="AT25" s="131">
        <f>Seniori!AT32</f>
        <v>0</v>
      </c>
      <c r="AU25" s="131">
        <f>Seniori!AU32</f>
        <v>0</v>
      </c>
      <c r="AV25" s="131">
        <f>Seniori!AV32</f>
        <v>0</v>
      </c>
      <c r="AW25" s="131">
        <f>Seniori!AW32</f>
        <v>0</v>
      </c>
      <c r="AX25" s="131">
        <f>Seniori!AX32</f>
        <v>0</v>
      </c>
      <c r="AY25" s="131">
        <f>Seniori!AY32</f>
        <v>0</v>
      </c>
      <c r="AZ25" s="131">
        <f>Seniori!AZ32</f>
        <v>0</v>
      </c>
      <c r="BA25" s="131">
        <f>Seniori!BA32</f>
        <v>0</v>
      </c>
      <c r="BB25" s="131">
        <f>Seniori!BB32</f>
        <v>0</v>
      </c>
      <c r="BC25" s="131">
        <f>Seniori!BC32</f>
        <v>0</v>
      </c>
      <c r="BD25" s="131">
        <f>Seniori!BD32</f>
        <v>0</v>
      </c>
      <c r="BE25" s="131">
        <f>Seniori!BE32</f>
        <v>0</v>
      </c>
      <c r="BF25" s="131">
        <f>Seniori!BF32</f>
        <v>0</v>
      </c>
      <c r="BG25" s="131">
        <f>Seniori!BG32</f>
        <v>0</v>
      </c>
      <c r="BH25" s="131">
        <f>Seniori!BH32</f>
        <v>0</v>
      </c>
      <c r="BI25" s="131">
        <f>Seniori!BI32</f>
        <v>0</v>
      </c>
      <c r="BJ25" s="131">
        <f>Seniori!BJ32</f>
        <v>0</v>
      </c>
      <c r="BK25" s="131">
        <f>Seniori!BK32</f>
        <v>0</v>
      </c>
      <c r="BL25" s="131">
        <f>Seniori!BL32</f>
        <v>0</v>
      </c>
      <c r="BM25" s="131">
        <f>Seniori!BM32</f>
        <v>0</v>
      </c>
      <c r="BN25" s="131">
        <f>Seniori!BN32</f>
        <v>0</v>
      </c>
      <c r="BO25" s="131">
        <f>Seniori!BO32</f>
        <v>0</v>
      </c>
      <c r="BP25" s="131">
        <f>Seniori!BP32</f>
        <v>0</v>
      </c>
      <c r="BQ25" s="131">
        <f>Seniori!BQ32</f>
        <v>0</v>
      </c>
      <c r="BR25" s="131">
        <f>Seniori!BR32</f>
        <v>0</v>
      </c>
      <c r="BS25" s="131">
        <f>Seniori!BS32</f>
        <v>0</v>
      </c>
      <c r="BT25" s="131">
        <f>Seniori!BT32</f>
        <v>0</v>
      </c>
      <c r="BU25" s="131">
        <f>Seniori!BU32</f>
        <v>0</v>
      </c>
      <c r="BV25" s="131">
        <f>Seniori!BV32</f>
        <v>0</v>
      </c>
      <c r="BW25" s="131">
        <f>Seniori!BW32</f>
        <v>0</v>
      </c>
      <c r="BX25" s="131">
        <f>Seniori!BX32</f>
        <v>0</v>
      </c>
      <c r="BY25" s="131">
        <f>Seniori!BY32</f>
        <v>0</v>
      </c>
      <c r="BZ25" s="131">
        <f>Seniori!BZ32</f>
        <v>0</v>
      </c>
      <c r="CA25" s="131">
        <f>Seniori!CA32</f>
        <v>0</v>
      </c>
      <c r="CB25" s="131">
        <f>Seniori!CB32</f>
        <v>0</v>
      </c>
      <c r="CC25" s="131">
        <f>Seniori!CC32</f>
        <v>0</v>
      </c>
      <c r="CD25" s="131">
        <f>Seniori!CD32</f>
        <v>0</v>
      </c>
      <c r="CE25" s="131">
        <f>Seniori!CE32</f>
        <v>0</v>
      </c>
      <c r="CF25" s="131">
        <f>Seniori!CF32</f>
        <v>0</v>
      </c>
      <c r="CG25" s="131">
        <f>Seniori!CG32</f>
        <v>0</v>
      </c>
      <c r="CH25" s="131">
        <f>Seniori!CH32</f>
        <v>0</v>
      </c>
      <c r="CI25" s="131">
        <f>Seniori!CI32</f>
        <v>0</v>
      </c>
      <c r="CJ25" s="131">
        <f>Seniori!CJ32</f>
        <v>0</v>
      </c>
      <c r="CK25" s="131">
        <f>Seniori!CK32</f>
        <v>0</v>
      </c>
      <c r="CL25" s="131">
        <f>Seniori!CL32</f>
        <v>0</v>
      </c>
      <c r="CM25" s="131">
        <f>Seniori!CM32</f>
        <v>0</v>
      </c>
      <c r="CN25" s="131">
        <f>Seniori!CN32</f>
        <v>0</v>
      </c>
      <c r="CO25" s="131">
        <f>Seniori!CO32</f>
        <v>0</v>
      </c>
      <c r="CP25" s="131">
        <f>Seniori!CP32</f>
        <v>0</v>
      </c>
      <c r="CQ25" s="131">
        <f>Seniori!CQ32</f>
        <v>0</v>
      </c>
      <c r="CR25" s="131">
        <f>Seniori!CR32</f>
        <v>0</v>
      </c>
      <c r="CS25" s="131">
        <f>Seniori!CS32</f>
        <v>0</v>
      </c>
      <c r="CT25" s="131">
        <f>Seniori!CT32</f>
        <v>0</v>
      </c>
      <c r="CU25" s="131">
        <f>Seniori!CU32</f>
        <v>0</v>
      </c>
      <c r="CV25" s="131">
        <f>Seniori!CV32</f>
        <v>0</v>
      </c>
      <c r="CW25" s="131">
        <f>Seniori!CW32</f>
        <v>0</v>
      </c>
      <c r="CX25" s="131">
        <f>Seniori!CX32</f>
        <v>0</v>
      </c>
      <c r="CY25" s="131">
        <f>Seniori!CY32</f>
        <v>0</v>
      </c>
      <c r="CZ25" s="131">
        <f>Seniori!CZ32</f>
        <v>0</v>
      </c>
      <c r="DA25" s="131">
        <f>Seniori!DA32</f>
        <v>0</v>
      </c>
      <c r="DB25" s="131">
        <f>Seniori!DB32</f>
        <v>0</v>
      </c>
      <c r="DC25" s="131">
        <f>Seniori!DC32</f>
        <v>0</v>
      </c>
      <c r="DD25" s="131">
        <f>Seniori!DD32</f>
        <v>0</v>
      </c>
      <c r="DE25" s="131">
        <f>Seniori!DE32</f>
        <v>0</v>
      </c>
      <c r="DF25" s="131">
        <f>Seniori!DF32</f>
        <v>0</v>
      </c>
      <c r="DG25" s="131">
        <f>Seniori!DG32</f>
        <v>0</v>
      </c>
      <c r="DH25" s="131">
        <f>Seniori!DH32</f>
        <v>0</v>
      </c>
      <c r="DI25" s="131">
        <f>Seniori!DI32</f>
        <v>0</v>
      </c>
      <c r="DJ25" s="131">
        <f>Seniori!DJ32</f>
        <v>0</v>
      </c>
      <c r="DK25" s="131">
        <f>Seniori!DK32</f>
        <v>0</v>
      </c>
      <c r="DL25" s="131">
        <f>Seniori!DL32</f>
        <v>0</v>
      </c>
      <c r="DM25" s="131">
        <f>Seniori!DM32</f>
        <v>0</v>
      </c>
      <c r="DN25" s="131">
        <f>Seniori!DN32</f>
        <v>0</v>
      </c>
      <c r="DO25" s="131">
        <f>Seniori!DO32</f>
        <v>0</v>
      </c>
      <c r="DP25" s="131">
        <f>Seniori!DP32</f>
        <v>0</v>
      </c>
      <c r="DQ25" s="131">
        <f>Seniori!DQ32</f>
        <v>0</v>
      </c>
      <c r="DR25" s="131">
        <f>Seniori!DR32</f>
        <v>0</v>
      </c>
      <c r="DS25" s="131">
        <f>Seniori!DS32</f>
        <v>0</v>
      </c>
      <c r="DT25" s="131">
        <f>Seniori!DT32</f>
        <v>0</v>
      </c>
      <c r="DU25" s="131">
        <f>Seniori!DU32</f>
        <v>0</v>
      </c>
      <c r="DV25" s="131">
        <f>Seniori!DV32</f>
        <v>0</v>
      </c>
      <c r="DW25" s="131">
        <f>Seniori!DW32</f>
        <v>0</v>
      </c>
      <c r="DX25" s="131">
        <f>Seniori!DX32</f>
        <v>0</v>
      </c>
      <c r="DY25" s="131">
        <f>Seniori!DY32</f>
        <v>0</v>
      </c>
      <c r="DZ25" s="131">
        <f>Seniori!DZ32</f>
        <v>0</v>
      </c>
      <c r="EA25" s="131">
        <f>Seniori!EA32</f>
        <v>0</v>
      </c>
      <c r="EB25" s="131">
        <f>Seniori!EB32</f>
        <v>0</v>
      </c>
      <c r="EC25" s="131">
        <f>Seniori!EC32</f>
        <v>0</v>
      </c>
      <c r="ED25" s="131">
        <f>Seniori!ED32</f>
        <v>0</v>
      </c>
      <c r="EE25" s="131">
        <f>Seniori!EE32</f>
        <v>0</v>
      </c>
      <c r="EF25" s="131">
        <f>Seniori!EF32</f>
        <v>0</v>
      </c>
      <c r="EG25" s="131">
        <f>Seniori!EG32</f>
        <v>0</v>
      </c>
      <c r="EH25" s="131">
        <f>Seniori!EH32</f>
        <v>0</v>
      </c>
      <c r="EI25" s="131">
        <f>Seniori!EI32</f>
        <v>0</v>
      </c>
      <c r="EJ25" s="131">
        <f>Seniori!EJ32</f>
        <v>0</v>
      </c>
      <c r="EK25" s="131">
        <f>Seniori!EK32</f>
        <v>0</v>
      </c>
      <c r="EL25" s="131">
        <f>Seniori!EL32</f>
        <v>0</v>
      </c>
      <c r="EM25" s="131">
        <f>Seniori!EM32</f>
        <v>0</v>
      </c>
      <c r="EN25" s="131">
        <f>Seniori!EN32</f>
        <v>0</v>
      </c>
      <c r="EO25" s="131">
        <f>Seniori!EO32</f>
        <v>10</v>
      </c>
      <c r="EP25" s="131">
        <f>Seniori!EP32</f>
        <v>0</v>
      </c>
      <c r="EQ25" s="131">
        <f>Seniori!EQ32</f>
        <v>0</v>
      </c>
      <c r="ER25" s="131">
        <f>Seniori!ER32</f>
        <v>0</v>
      </c>
      <c r="ES25" s="131">
        <f>Seniori!ES32</f>
        <v>0</v>
      </c>
      <c r="ET25" s="131">
        <f>Seniori!ET32</f>
        <v>0</v>
      </c>
      <c r="EU25" s="131">
        <f>Seniori!EU32</f>
        <v>0</v>
      </c>
      <c r="EV25" s="131">
        <f>Seniori!EV32</f>
        <v>0</v>
      </c>
      <c r="EW25" s="131">
        <f>Seniori!EW32</f>
        <v>0</v>
      </c>
      <c r="EX25" s="131">
        <f>Seniori!EX32</f>
        <v>0</v>
      </c>
      <c r="EY25" s="131">
        <f>Seniori!EY32</f>
        <v>0</v>
      </c>
      <c r="EZ25" s="131">
        <f>Seniori!EZ32</f>
        <v>0</v>
      </c>
      <c r="FA25" s="131">
        <f>Seniori!FA32</f>
        <v>0</v>
      </c>
      <c r="FB25" s="131">
        <f>Seniori!FB32</f>
        <v>0</v>
      </c>
      <c r="FC25" s="131">
        <f>Seniori!FC32</f>
        <v>0</v>
      </c>
      <c r="FD25" s="131">
        <f>Seniori!FD32</f>
        <v>0</v>
      </c>
      <c r="FE25" s="131">
        <f>Seniori!FE32</f>
        <v>0</v>
      </c>
      <c r="FF25" s="131">
        <f>Seniori!FF32</f>
        <v>0</v>
      </c>
      <c r="FG25" s="131">
        <f>Seniori!FG32</f>
        <v>0</v>
      </c>
      <c r="FH25" s="131">
        <f>Seniori!FH32</f>
        <v>0</v>
      </c>
      <c r="FI25" s="131">
        <f>Seniori!FI32</f>
        <v>0</v>
      </c>
      <c r="FJ25" s="131">
        <f>Seniori!FJ32</f>
        <v>0</v>
      </c>
      <c r="FK25" s="131">
        <f>Seniori!FK32</f>
        <v>0</v>
      </c>
      <c r="FL25" s="131">
        <f>Seniori!FL32</f>
        <v>0</v>
      </c>
      <c r="FM25" s="131">
        <f>Seniori!FM32</f>
        <v>0</v>
      </c>
      <c r="FN25" s="131">
        <f>Seniori!FN32</f>
        <v>0</v>
      </c>
      <c r="FO25" s="131">
        <f>Seniori!FO32</f>
        <v>0</v>
      </c>
      <c r="FP25" s="131">
        <f>Seniori!FP32</f>
        <v>0</v>
      </c>
      <c r="FQ25" s="131">
        <f>Seniori!FQ32</f>
        <v>0</v>
      </c>
      <c r="FR25" s="131">
        <f>Seniori!FR32</f>
        <v>0</v>
      </c>
      <c r="FS25" s="131">
        <f>Seniori!FS32</f>
        <v>0</v>
      </c>
      <c r="FT25" s="131">
        <f>Seniori!FT32</f>
        <v>0</v>
      </c>
      <c r="FU25" s="131">
        <f>Seniori!FU32</f>
        <v>0</v>
      </c>
      <c r="FV25" s="131">
        <f>Seniori!FV32</f>
        <v>0</v>
      </c>
      <c r="FW25" s="131">
        <f>Seniori!FW32</f>
        <v>0</v>
      </c>
      <c r="FX25" s="131">
        <f>Seniori!FX32</f>
        <v>0</v>
      </c>
      <c r="FY25" s="131">
        <f>Seniori!FY32</f>
        <v>0</v>
      </c>
      <c r="FZ25" s="131">
        <f>Seniori!FZ32</f>
        <v>0</v>
      </c>
      <c r="GA25" s="131">
        <f>Seniori!GA32</f>
        <v>0</v>
      </c>
      <c r="GB25" s="131">
        <f>Seniori!GB32</f>
        <v>0</v>
      </c>
      <c r="GC25" s="131">
        <f>Seniori!GC32</f>
        <v>0</v>
      </c>
      <c r="GD25" s="131">
        <f>Seniori!GD32</f>
        <v>0</v>
      </c>
      <c r="GE25" s="131">
        <f>Seniori!GE32</f>
        <v>0</v>
      </c>
      <c r="GF25" s="131">
        <f>Seniori!GF32</f>
        <v>0</v>
      </c>
      <c r="GG25" s="131">
        <f>Seniori!GG32</f>
        <v>0</v>
      </c>
      <c r="GH25" s="131">
        <f>Seniori!GH32</f>
        <v>0</v>
      </c>
      <c r="GI25" s="131">
        <f>Seniori!GI32</f>
        <v>0</v>
      </c>
      <c r="GJ25" s="131">
        <f>Seniori!GJ32</f>
        <v>0</v>
      </c>
      <c r="GK25" s="131">
        <f>Seniori!GK32</f>
        <v>0</v>
      </c>
      <c r="GL25" s="131">
        <f>Seniori!GL32</f>
        <v>0</v>
      </c>
      <c r="GM25" s="131">
        <f>Seniori!GM32</f>
        <v>0</v>
      </c>
      <c r="GN25" s="131">
        <f>Seniori!GN32</f>
        <v>0</v>
      </c>
      <c r="GO25" s="131">
        <f>Seniori!GO32</f>
        <v>0</v>
      </c>
      <c r="GP25" s="131">
        <f>Seniori!GP32</f>
        <v>0</v>
      </c>
      <c r="GQ25" s="131">
        <f>Seniori!GQ32</f>
        <v>0</v>
      </c>
      <c r="GR25" s="131">
        <f>Seniori!GR32</f>
        <v>0</v>
      </c>
      <c r="GS25" s="131">
        <f>Seniori!GS32</f>
        <v>0</v>
      </c>
      <c r="GT25" s="131">
        <f>Seniori!GT32</f>
        <v>0</v>
      </c>
      <c r="GU25" s="131">
        <f>Seniori!GU32</f>
        <v>0</v>
      </c>
      <c r="GV25" s="131">
        <f>Seniori!GV32</f>
        <v>0</v>
      </c>
      <c r="GW25" s="131">
        <f>Seniori!GW32</f>
        <v>0</v>
      </c>
      <c r="GX25" s="131">
        <f>Seniori!GX32</f>
        <v>0</v>
      </c>
      <c r="GY25" s="131">
        <f>Seniori!GY32</f>
        <v>0</v>
      </c>
      <c r="GZ25" s="131">
        <f>Seniori!GZ32</f>
        <v>0</v>
      </c>
      <c r="HA25" s="131">
        <f>Seniori!HA32</f>
        <v>0</v>
      </c>
      <c r="HB25" s="131">
        <f>Seniori!HB32</f>
        <v>0</v>
      </c>
      <c r="HC25" s="131">
        <f>Seniori!HC32</f>
        <v>0</v>
      </c>
      <c r="HD25" s="131">
        <f>Seniori!HD32</f>
        <v>0</v>
      </c>
      <c r="HE25" s="131">
        <f>Seniori!HE32</f>
        <v>0</v>
      </c>
      <c r="HF25" s="131">
        <f>Seniori!HF32</f>
        <v>0</v>
      </c>
      <c r="HG25" s="131">
        <f>Seniori!HG32</f>
        <v>0</v>
      </c>
      <c r="HH25" s="131">
        <f>Seniori!HH32</f>
        <v>0</v>
      </c>
      <c r="HI25" s="131">
        <f>Seniori!HI32</f>
        <v>0</v>
      </c>
      <c r="HJ25" s="131">
        <f>Seniori!HJ32</f>
        <v>0</v>
      </c>
      <c r="HK25" s="131">
        <f>Seniori!HK32</f>
        <v>0</v>
      </c>
      <c r="HL25" s="131">
        <f>Seniori!HL32</f>
        <v>0</v>
      </c>
      <c r="HM25" s="131">
        <f>Seniori!HM32</f>
        <v>0</v>
      </c>
      <c r="HN25" s="131">
        <f>Seniori!HN32</f>
        <v>0</v>
      </c>
      <c r="HO25" s="131">
        <f>Seniori!HO32</f>
        <v>0</v>
      </c>
      <c r="HP25" s="131">
        <f>Seniori!HP32</f>
        <v>0</v>
      </c>
      <c r="HQ25" s="131">
        <f>Seniori!HQ32</f>
        <v>0</v>
      </c>
      <c r="HR25" s="131">
        <f>Seniori!HR32</f>
        <v>0</v>
      </c>
      <c r="HS25" s="131">
        <f>Seniori!HS32</f>
        <v>0</v>
      </c>
      <c r="HT25" s="131">
        <f>Seniori!HT32</f>
        <v>0</v>
      </c>
      <c r="HU25" s="131">
        <f>Seniori!HU32</f>
        <v>0</v>
      </c>
      <c r="HV25" s="131">
        <f>Seniori!HV32</f>
        <v>0</v>
      </c>
      <c r="HW25" s="131">
        <f>Seniori!HW32</f>
        <v>0</v>
      </c>
      <c r="HX25" s="131">
        <f>Seniori!HX32</f>
        <v>0</v>
      </c>
      <c r="HY25" s="131">
        <f>Seniori!HY32</f>
        <v>0</v>
      </c>
      <c r="HZ25" s="131">
        <f>Seniori!HZ32</f>
        <v>0</v>
      </c>
      <c r="IA25" s="131">
        <f>Seniori!IA32</f>
        <v>0</v>
      </c>
      <c r="IB25" s="131">
        <f>Seniori!IB32</f>
        <v>0</v>
      </c>
      <c r="IC25" s="131">
        <f>Seniori!IC32</f>
        <v>0</v>
      </c>
      <c r="ID25" s="131">
        <f>Seniori!ID32</f>
        <v>0</v>
      </c>
      <c r="IE25" s="131">
        <f>Seniori!IE32</f>
        <v>0</v>
      </c>
      <c r="IF25" s="131">
        <f>Seniori!IF32</f>
        <v>0</v>
      </c>
      <c r="IG25" s="131">
        <f>Seniori!IG32</f>
        <v>0</v>
      </c>
      <c r="IH25" s="131">
        <f>Seniori!IH32</f>
        <v>0</v>
      </c>
      <c r="II25" s="131">
        <f>Seniori!II32</f>
        <v>0</v>
      </c>
      <c r="IJ25" s="131">
        <f>Seniori!IJ32</f>
        <v>0</v>
      </c>
      <c r="IK25" s="131">
        <f>Seniori!IK32</f>
        <v>0</v>
      </c>
      <c r="IL25" s="131">
        <f>Seniori!IL32</f>
        <v>0</v>
      </c>
      <c r="IM25" s="131">
        <f>Seniori!IM32</f>
        <v>0</v>
      </c>
      <c r="IN25" s="131">
        <f>Seniori!IN32</f>
        <v>0</v>
      </c>
      <c r="IO25" s="131">
        <f>Seniori!IO32</f>
        <v>0</v>
      </c>
      <c r="IP25" s="131">
        <f>Seniori!IP32</f>
        <v>0</v>
      </c>
      <c r="IQ25" s="131">
        <f>Seniori!IQ32</f>
        <v>0</v>
      </c>
      <c r="IR25" s="131">
        <f>Seniori!IR32</f>
        <v>0</v>
      </c>
      <c r="IS25" s="131">
        <f>Seniori!IS32</f>
        <v>0</v>
      </c>
      <c r="IT25" s="131">
        <f>Seniori!IT32</f>
        <v>0</v>
      </c>
      <c r="IU25" s="131">
        <f>Seniori!IU32</f>
        <v>0</v>
      </c>
      <c r="IV25" s="131">
        <f>Seniori!IV32</f>
        <v>0</v>
      </c>
      <c r="IW25" s="131">
        <f>Seniori!IW32</f>
        <v>0</v>
      </c>
      <c r="IX25" s="131">
        <f>Seniori!IX32</f>
        <v>0</v>
      </c>
      <c r="IY25" s="131">
        <f>Seniori!IY32</f>
        <v>0</v>
      </c>
      <c r="IZ25" s="131">
        <f>Seniori!IZ32</f>
        <v>0</v>
      </c>
      <c r="JA25" s="131">
        <f>Seniori!JA32</f>
        <v>0</v>
      </c>
      <c r="JB25" s="131">
        <f>Seniori!JB32</f>
        <v>0</v>
      </c>
      <c r="JC25" s="131">
        <f>Seniori!JC32</f>
        <v>0</v>
      </c>
      <c r="JD25" s="131">
        <f>Seniori!JD32</f>
        <v>0</v>
      </c>
      <c r="JE25" s="131">
        <f>Seniori!JE32</f>
        <v>0</v>
      </c>
      <c r="JF25" s="131">
        <f>Seniori!JF32</f>
        <v>0</v>
      </c>
      <c r="JG25" s="131">
        <f>Seniori!JG32</f>
        <v>0</v>
      </c>
      <c r="JH25" s="131">
        <f>Seniori!JH32</f>
        <v>0</v>
      </c>
      <c r="JI25" s="131">
        <f>Seniori!JI32</f>
        <v>0</v>
      </c>
      <c r="JJ25" s="131">
        <f>Seniori!JJ32</f>
        <v>0</v>
      </c>
      <c r="JK25" s="131">
        <f>Seniori!JK32</f>
        <v>0</v>
      </c>
      <c r="JL25" s="131">
        <f>Seniori!JL32</f>
        <v>0</v>
      </c>
      <c r="JM25" s="131">
        <f>Seniori!JM32</f>
        <v>0</v>
      </c>
      <c r="JN25" s="131">
        <f>Seniori!JN32</f>
        <v>0</v>
      </c>
      <c r="JO25" s="131">
        <f>Seniori!JO32</f>
        <v>0</v>
      </c>
      <c r="JP25" s="131">
        <f>Seniori!JP32</f>
        <v>0</v>
      </c>
      <c r="JQ25" s="131">
        <f>Seniori!JQ32</f>
        <v>0</v>
      </c>
      <c r="JR25" s="131">
        <f>Seniori!JR32</f>
        <v>0</v>
      </c>
      <c r="JS25" s="131">
        <f>Seniori!JS32</f>
        <v>0</v>
      </c>
      <c r="JT25" s="131">
        <f>Seniori!JT32</f>
        <v>0</v>
      </c>
      <c r="JU25" s="131">
        <f>Seniori!JU32</f>
        <v>0</v>
      </c>
      <c r="JV25" s="131">
        <f>Seniori!JV32</f>
        <v>0</v>
      </c>
      <c r="JW25" s="131">
        <f>Seniori!JW32</f>
        <v>0</v>
      </c>
      <c r="JX25" s="131">
        <f>Seniori!JX32</f>
        <v>0</v>
      </c>
      <c r="JY25" s="131">
        <f>Seniori!JY32</f>
        <v>0</v>
      </c>
      <c r="JZ25" s="131">
        <f>Seniori!JZ32</f>
        <v>0</v>
      </c>
      <c r="KA25" s="131">
        <f>Seniori!KA32</f>
        <v>0</v>
      </c>
      <c r="KB25" s="131">
        <f>Seniori!KB32</f>
        <v>0</v>
      </c>
      <c r="KC25" s="131">
        <f>Seniori!KC32</f>
        <v>0</v>
      </c>
      <c r="KD25" s="131">
        <f>Seniori!KD32</f>
        <v>0</v>
      </c>
      <c r="KE25" s="131">
        <f>Seniori!KE32</f>
        <v>0</v>
      </c>
      <c r="KF25" s="131">
        <f>Seniori!KF32</f>
        <v>0</v>
      </c>
      <c r="KG25" s="131">
        <f>Seniori!KG32</f>
        <v>0</v>
      </c>
      <c r="KH25" s="131">
        <f>Seniori!KH32</f>
        <v>0</v>
      </c>
      <c r="KI25" s="131">
        <f>Seniori!KI32</f>
        <v>0</v>
      </c>
      <c r="KJ25" s="131">
        <f>Seniori!KJ32</f>
        <v>0</v>
      </c>
      <c r="KK25" s="131">
        <f>Seniori!KK32</f>
        <v>0</v>
      </c>
      <c r="KL25" s="131">
        <f>Seniori!KL32</f>
        <v>0</v>
      </c>
      <c r="KM25" s="131">
        <f>Seniori!KM32</f>
        <v>0</v>
      </c>
      <c r="KN25" s="131">
        <f>Seniori!KN32</f>
        <v>0</v>
      </c>
      <c r="KO25" s="131">
        <f>Seniori!KO32</f>
        <v>0</v>
      </c>
      <c r="KP25" s="131"/>
      <c r="KQ25" s="131">
        <f>Seniori!KQ32</f>
        <v>0</v>
      </c>
      <c r="KR25" s="131">
        <f>Seniori!KR32</f>
        <v>0</v>
      </c>
      <c r="KS25" s="131">
        <f>Seniori!KS32</f>
        <v>0</v>
      </c>
      <c r="KT25" s="131">
        <f>Seniori!KT32</f>
        <v>0</v>
      </c>
      <c r="KU25" s="131">
        <f>Seniori!KU32</f>
        <v>0</v>
      </c>
      <c r="KV25" s="131">
        <f>Seniori!KV32</f>
        <v>0</v>
      </c>
      <c r="KW25" s="131"/>
      <c r="KX25" s="131">
        <f>Seniori!KX32</f>
        <v>0</v>
      </c>
      <c r="KY25" s="131">
        <f>Seniori!KY32</f>
        <v>0</v>
      </c>
      <c r="KZ25" s="131">
        <f>Seniori!KZ32</f>
        <v>0</v>
      </c>
      <c r="LA25" s="131">
        <f>Seniori!LA32</f>
        <v>0</v>
      </c>
      <c r="LB25" s="131">
        <f>Seniori!LB32</f>
        <v>0</v>
      </c>
      <c r="LC25" s="131">
        <f>Seniori!LC32</f>
        <v>0</v>
      </c>
      <c r="LD25" s="131">
        <f>Seniori!LD32</f>
        <v>0</v>
      </c>
      <c r="LE25" s="131">
        <f>Seniori!LE32</f>
        <v>0</v>
      </c>
      <c r="LF25" s="131">
        <f>Seniori!LF32</f>
        <v>0</v>
      </c>
      <c r="LG25" s="131">
        <f>Seniori!LG32</f>
        <v>0</v>
      </c>
      <c r="LH25" s="131">
        <f>Seniori!LH32</f>
        <v>0</v>
      </c>
      <c r="LI25" s="131">
        <f>Seniori!LI32</f>
        <v>0</v>
      </c>
      <c r="LJ25" s="131">
        <f>Seniori!LJ32</f>
        <v>13.2</v>
      </c>
      <c r="LK25" s="131">
        <f>Seniori!LK32</f>
        <v>0</v>
      </c>
      <c r="LL25" s="131">
        <f>Seniori!LL32</f>
        <v>12</v>
      </c>
      <c r="LM25" s="131">
        <f>Seniori!LM32</f>
        <v>0</v>
      </c>
      <c r="LN25" s="131">
        <f>Seniori!LN32</f>
        <v>0</v>
      </c>
      <c r="LO25" s="131"/>
      <c r="LP25" s="131">
        <f>Seniori!LP32</f>
        <v>0</v>
      </c>
      <c r="LQ25" s="131"/>
      <c r="LR25" s="131"/>
      <c r="LS25" s="131"/>
      <c r="LT25" s="131"/>
      <c r="LU25" s="131"/>
      <c r="LV25" s="131"/>
      <c r="LW25" s="131"/>
      <c r="LX25" s="131"/>
      <c r="LY25" s="131"/>
      <c r="LZ25" s="131">
        <f>Seniori!LZ32</f>
        <v>0</v>
      </c>
      <c r="MA25" s="131">
        <f>Seniori!MA32</f>
        <v>0</v>
      </c>
      <c r="MB25" s="131">
        <f>Seniori!MB32</f>
        <v>0</v>
      </c>
      <c r="MC25" s="131">
        <f>Seniori!MC32</f>
        <v>0</v>
      </c>
      <c r="MD25" s="131">
        <f>Seniori!MD32</f>
        <v>0</v>
      </c>
      <c r="ME25" s="131">
        <f>Seniori!ME32</f>
        <v>0</v>
      </c>
    </row>
    <row r="26" spans="1:376" s="10" customFormat="1" ht="18" customHeight="1" x14ac:dyDescent="0.2">
      <c r="A26" s="12">
        <v>18</v>
      </c>
      <c r="B26" s="11" t="s">
        <v>401</v>
      </c>
      <c r="C26" s="1">
        <v>11899</v>
      </c>
      <c r="D26" s="1">
        <v>2018</v>
      </c>
      <c r="E26" s="4" t="s">
        <v>105</v>
      </c>
      <c r="F26" s="1">
        <v>2208</v>
      </c>
      <c r="G26" s="9" t="s">
        <v>222</v>
      </c>
      <c r="H26" s="4" t="s">
        <v>402</v>
      </c>
      <c r="I26" s="1">
        <f>SUM(K26:ME26)</f>
        <v>35.200000000000003</v>
      </c>
      <c r="J26" s="12">
        <f>Tabuľka311[[#This Row],[Stĺpec9]]</f>
        <v>35.200000000000003</v>
      </c>
      <c r="K26" s="131">
        <f>Seniori!K51</f>
        <v>0</v>
      </c>
      <c r="L26" s="131">
        <f>Seniori!L51</f>
        <v>0</v>
      </c>
      <c r="M26" s="131">
        <f>Seniori!M51</f>
        <v>0</v>
      </c>
      <c r="N26" s="131">
        <f>Seniori!N51</f>
        <v>0</v>
      </c>
      <c r="O26" s="131">
        <f>Seniori!O51</f>
        <v>0</v>
      </c>
      <c r="P26" s="131">
        <f>Seniori!P51</f>
        <v>0</v>
      </c>
      <c r="Q26" s="131">
        <f>Seniori!Q51</f>
        <v>0</v>
      </c>
      <c r="R26" s="131">
        <f>Seniori!R51</f>
        <v>0</v>
      </c>
      <c r="S26" s="131">
        <f>Seniori!S51</f>
        <v>0</v>
      </c>
      <c r="T26" s="131">
        <f>Seniori!T51</f>
        <v>0</v>
      </c>
      <c r="U26" s="131">
        <f>Seniori!U51</f>
        <v>0</v>
      </c>
      <c r="V26" s="131">
        <f>Seniori!V51</f>
        <v>0</v>
      </c>
      <c r="W26" s="131">
        <f>Seniori!W51</f>
        <v>0</v>
      </c>
      <c r="X26" s="131">
        <f>Seniori!X51</f>
        <v>0</v>
      </c>
      <c r="Y26" s="131">
        <f>Seniori!Y51</f>
        <v>0</v>
      </c>
      <c r="Z26" s="131">
        <f>Seniori!Z51</f>
        <v>0</v>
      </c>
      <c r="AA26" s="131">
        <f>Seniori!AA51</f>
        <v>0</v>
      </c>
      <c r="AB26" s="131">
        <f>Seniori!AB51</f>
        <v>0</v>
      </c>
      <c r="AC26" s="131">
        <f>Seniori!AC51</f>
        <v>0</v>
      </c>
      <c r="AD26" s="131">
        <f>Seniori!AD51</f>
        <v>0</v>
      </c>
      <c r="AE26" s="131">
        <f>Seniori!AE51</f>
        <v>0</v>
      </c>
      <c r="AF26" s="131">
        <f>Seniori!AF51</f>
        <v>0</v>
      </c>
      <c r="AG26" s="131">
        <f>Seniori!AG51</f>
        <v>0</v>
      </c>
      <c r="AH26" s="131">
        <f>Seniori!AH51</f>
        <v>0</v>
      </c>
      <c r="AI26" s="131">
        <f>Seniori!AI51</f>
        <v>0</v>
      </c>
      <c r="AJ26" s="131">
        <f>Seniori!AJ51</f>
        <v>0</v>
      </c>
      <c r="AK26" s="131">
        <f>Seniori!AK51</f>
        <v>0</v>
      </c>
      <c r="AL26" s="131">
        <f>Seniori!AL51</f>
        <v>0</v>
      </c>
      <c r="AM26" s="131">
        <f>Seniori!AM51</f>
        <v>0</v>
      </c>
      <c r="AN26" s="131">
        <f>Seniori!AN51</f>
        <v>0</v>
      </c>
      <c r="AO26" s="131">
        <f>Seniori!AO51</f>
        <v>0</v>
      </c>
      <c r="AP26" s="131">
        <f>Seniori!AP51</f>
        <v>0</v>
      </c>
      <c r="AQ26" s="131">
        <f>Seniori!AQ51</f>
        <v>0</v>
      </c>
      <c r="AR26" s="131">
        <f>Seniori!AR51</f>
        <v>0</v>
      </c>
      <c r="AS26" s="131">
        <f>Seniori!AS51</f>
        <v>0</v>
      </c>
      <c r="AT26" s="131">
        <f>Seniori!AT51</f>
        <v>0</v>
      </c>
      <c r="AU26" s="131">
        <f>Seniori!AU51</f>
        <v>0</v>
      </c>
      <c r="AV26" s="131">
        <f>Seniori!AV51</f>
        <v>0</v>
      </c>
      <c r="AW26" s="131">
        <f>Seniori!AW51</f>
        <v>0</v>
      </c>
      <c r="AX26" s="131">
        <f>Seniori!AX51</f>
        <v>0</v>
      </c>
      <c r="AY26" s="131">
        <f>Seniori!AY51</f>
        <v>0</v>
      </c>
      <c r="AZ26" s="131">
        <f>Seniori!AZ51</f>
        <v>0</v>
      </c>
      <c r="BA26" s="131">
        <f>Seniori!BA51</f>
        <v>0</v>
      </c>
      <c r="BB26" s="131">
        <f>Seniori!BB51</f>
        <v>0</v>
      </c>
      <c r="BC26" s="131">
        <f>Seniori!BC51</f>
        <v>0</v>
      </c>
      <c r="BD26" s="131">
        <f>Seniori!BD51</f>
        <v>0</v>
      </c>
      <c r="BE26" s="131">
        <f>Seniori!BE51</f>
        <v>0</v>
      </c>
      <c r="BF26" s="131">
        <f>Seniori!BF51</f>
        <v>0</v>
      </c>
      <c r="BG26" s="131">
        <f>Seniori!BG51</f>
        <v>0</v>
      </c>
      <c r="BH26" s="131">
        <f>Seniori!BH51</f>
        <v>0</v>
      </c>
      <c r="BI26" s="131">
        <f>Seniori!BI51</f>
        <v>0</v>
      </c>
      <c r="BJ26" s="131">
        <f>Seniori!BJ51</f>
        <v>0</v>
      </c>
      <c r="BK26" s="131">
        <f>Seniori!BK51</f>
        <v>0</v>
      </c>
      <c r="BL26" s="131">
        <f>Seniori!BL51</f>
        <v>0</v>
      </c>
      <c r="BM26" s="131">
        <f>Seniori!BM51</f>
        <v>0</v>
      </c>
      <c r="BN26" s="131">
        <f>Seniori!BN51</f>
        <v>0</v>
      </c>
      <c r="BO26" s="131">
        <f>Seniori!BO51</f>
        <v>0</v>
      </c>
      <c r="BP26" s="131">
        <f>Seniori!BP51</f>
        <v>0</v>
      </c>
      <c r="BQ26" s="131">
        <f>Seniori!BQ51</f>
        <v>0</v>
      </c>
      <c r="BR26" s="131">
        <f>Seniori!BR51</f>
        <v>0</v>
      </c>
      <c r="BS26" s="131">
        <f>Seniori!BS51</f>
        <v>0</v>
      </c>
      <c r="BT26" s="131">
        <f>Seniori!BT51</f>
        <v>0</v>
      </c>
      <c r="BU26" s="131">
        <f>Seniori!BU51</f>
        <v>0</v>
      </c>
      <c r="BV26" s="131">
        <f>Seniori!BV51</f>
        <v>0</v>
      </c>
      <c r="BW26" s="131">
        <f>Seniori!BW51</f>
        <v>0</v>
      </c>
      <c r="BX26" s="131">
        <f>Seniori!BX51</f>
        <v>0</v>
      </c>
      <c r="BY26" s="131">
        <f>Seniori!BY51</f>
        <v>0</v>
      </c>
      <c r="BZ26" s="131">
        <f>Seniori!BZ51</f>
        <v>0</v>
      </c>
      <c r="CA26" s="131">
        <f>Seniori!CA51</f>
        <v>0</v>
      </c>
      <c r="CB26" s="131">
        <f>Seniori!CB51</f>
        <v>0</v>
      </c>
      <c r="CC26" s="131">
        <f>Seniori!CC51</f>
        <v>0</v>
      </c>
      <c r="CD26" s="131">
        <f>Seniori!CD51</f>
        <v>0</v>
      </c>
      <c r="CE26" s="131">
        <f>Seniori!CE51</f>
        <v>0</v>
      </c>
      <c r="CF26" s="131">
        <f>Seniori!CF51</f>
        <v>0</v>
      </c>
      <c r="CG26" s="131">
        <f>Seniori!CG51</f>
        <v>0</v>
      </c>
      <c r="CH26" s="131">
        <f>Seniori!CH51</f>
        <v>0</v>
      </c>
      <c r="CI26" s="131">
        <f>Seniori!CI51</f>
        <v>0</v>
      </c>
      <c r="CJ26" s="131">
        <f>Seniori!CJ51</f>
        <v>0</v>
      </c>
      <c r="CK26" s="131">
        <f>Seniori!CK51</f>
        <v>0</v>
      </c>
      <c r="CL26" s="131">
        <f>Seniori!CL51</f>
        <v>0</v>
      </c>
      <c r="CM26" s="131">
        <f>Seniori!CM51</f>
        <v>8</v>
      </c>
      <c r="CN26" s="131">
        <f>Seniori!CN51</f>
        <v>0</v>
      </c>
      <c r="CO26" s="131">
        <f>Seniori!CO51</f>
        <v>0</v>
      </c>
      <c r="CP26" s="131">
        <f>Seniori!CP51</f>
        <v>0</v>
      </c>
      <c r="CQ26" s="131">
        <f>Seniori!CQ51</f>
        <v>0</v>
      </c>
      <c r="CR26" s="131">
        <f>Seniori!CR51</f>
        <v>0</v>
      </c>
      <c r="CS26" s="131">
        <f>Seniori!CS51</f>
        <v>0</v>
      </c>
      <c r="CT26" s="131">
        <f>Seniori!CT51</f>
        <v>0</v>
      </c>
      <c r="CU26" s="131">
        <f>Seniori!CU51</f>
        <v>0</v>
      </c>
      <c r="CV26" s="131">
        <f>Seniori!CV51</f>
        <v>0</v>
      </c>
      <c r="CW26" s="131">
        <f>Seniori!CW51</f>
        <v>0</v>
      </c>
      <c r="CX26" s="131">
        <f>Seniori!CX51</f>
        <v>0</v>
      </c>
      <c r="CY26" s="131">
        <f>Seniori!CY51</f>
        <v>0</v>
      </c>
      <c r="CZ26" s="131">
        <f>Seniori!CZ51</f>
        <v>0</v>
      </c>
      <c r="DA26" s="131">
        <f>Seniori!DA51</f>
        <v>0</v>
      </c>
      <c r="DB26" s="131">
        <f>Seniori!DB51</f>
        <v>0</v>
      </c>
      <c r="DC26" s="131">
        <f>Seniori!DC51</f>
        <v>0</v>
      </c>
      <c r="DD26" s="131">
        <f>Seniori!DD51</f>
        <v>0</v>
      </c>
      <c r="DE26" s="131">
        <f>Seniori!DE51</f>
        <v>0</v>
      </c>
      <c r="DF26" s="131">
        <f>Seniori!DF51</f>
        <v>0</v>
      </c>
      <c r="DG26" s="131">
        <f>Seniori!DG51</f>
        <v>0</v>
      </c>
      <c r="DH26" s="131">
        <f>Seniori!DH51</f>
        <v>0</v>
      </c>
      <c r="DI26" s="131">
        <f>Seniori!DI51</f>
        <v>0</v>
      </c>
      <c r="DJ26" s="131">
        <f>Seniori!DJ51</f>
        <v>0</v>
      </c>
      <c r="DK26" s="131">
        <f>Seniori!DK51</f>
        <v>0</v>
      </c>
      <c r="DL26" s="131">
        <f>Seniori!DL51</f>
        <v>0</v>
      </c>
      <c r="DM26" s="131">
        <f>Seniori!DM51</f>
        <v>0</v>
      </c>
      <c r="DN26" s="131">
        <f>Seniori!DN51</f>
        <v>0</v>
      </c>
      <c r="DO26" s="131">
        <f>Seniori!DO51</f>
        <v>0</v>
      </c>
      <c r="DP26" s="131">
        <f>Seniori!DP51</f>
        <v>0</v>
      </c>
      <c r="DQ26" s="131">
        <f>Seniori!DQ51</f>
        <v>0</v>
      </c>
      <c r="DR26" s="131">
        <f>Seniori!DR51</f>
        <v>0</v>
      </c>
      <c r="DS26" s="131">
        <f>Seniori!DS51</f>
        <v>0</v>
      </c>
      <c r="DT26" s="131">
        <f>Seniori!DT51</f>
        <v>0</v>
      </c>
      <c r="DU26" s="131">
        <f>Seniori!DU51</f>
        <v>0</v>
      </c>
      <c r="DV26" s="131">
        <f>Seniori!DV51</f>
        <v>0</v>
      </c>
      <c r="DW26" s="131">
        <f>Seniori!DW51</f>
        <v>0</v>
      </c>
      <c r="DX26" s="131">
        <f>Seniori!DX51</f>
        <v>0</v>
      </c>
      <c r="DY26" s="131">
        <f>Seniori!DY51</f>
        <v>0</v>
      </c>
      <c r="DZ26" s="131">
        <f>Seniori!DZ51</f>
        <v>0</v>
      </c>
      <c r="EA26" s="131">
        <f>Seniori!EA51</f>
        <v>0</v>
      </c>
      <c r="EB26" s="131">
        <f>Seniori!EB51</f>
        <v>0</v>
      </c>
      <c r="EC26" s="131">
        <f>Seniori!EC51</f>
        <v>0</v>
      </c>
      <c r="ED26" s="131">
        <f>Seniori!ED51</f>
        <v>0</v>
      </c>
      <c r="EE26" s="131">
        <f>Seniori!EE51</f>
        <v>0</v>
      </c>
      <c r="EF26" s="131">
        <f>Seniori!EF51</f>
        <v>0</v>
      </c>
      <c r="EG26" s="131">
        <f>Seniori!EG51</f>
        <v>0</v>
      </c>
      <c r="EH26" s="131">
        <f>Seniori!EH51</f>
        <v>0</v>
      </c>
      <c r="EI26" s="131">
        <f>Seniori!EI51</f>
        <v>0</v>
      </c>
      <c r="EJ26" s="131">
        <f>Seniori!EJ51</f>
        <v>0</v>
      </c>
      <c r="EK26" s="131">
        <f>Seniori!EK51</f>
        <v>0</v>
      </c>
      <c r="EL26" s="131">
        <f>Seniori!EL51</f>
        <v>0</v>
      </c>
      <c r="EM26" s="131">
        <f>Seniori!EM51</f>
        <v>2.4</v>
      </c>
      <c r="EN26" s="131">
        <f>Seniori!EN51</f>
        <v>0</v>
      </c>
      <c r="EO26" s="131">
        <f>Seniori!EO51</f>
        <v>0</v>
      </c>
      <c r="EP26" s="131">
        <f>Seniori!EP51</f>
        <v>0</v>
      </c>
      <c r="EQ26" s="131">
        <f>Seniori!EQ51</f>
        <v>0</v>
      </c>
      <c r="ER26" s="131">
        <f>Seniori!ER51</f>
        <v>0</v>
      </c>
      <c r="ES26" s="131">
        <f>Seniori!ES51</f>
        <v>0</v>
      </c>
      <c r="ET26" s="131">
        <f>Seniori!ET51</f>
        <v>0</v>
      </c>
      <c r="EU26" s="131">
        <f>Seniori!EU51</f>
        <v>0</v>
      </c>
      <c r="EV26" s="131">
        <f>Seniori!EV51</f>
        <v>0</v>
      </c>
      <c r="EW26" s="131">
        <f>Seniori!EW51</f>
        <v>4.8</v>
      </c>
      <c r="EX26" s="131">
        <f>Seniori!EX51</f>
        <v>0</v>
      </c>
      <c r="EY26" s="131">
        <f>Seniori!EY51</f>
        <v>0</v>
      </c>
      <c r="EZ26" s="131">
        <f>Seniori!EZ51</f>
        <v>0</v>
      </c>
      <c r="FA26" s="131">
        <f>Seniori!FA51</f>
        <v>0</v>
      </c>
      <c r="FB26" s="131">
        <f>Seniori!FB51</f>
        <v>0</v>
      </c>
      <c r="FC26" s="131">
        <f>Seniori!FC51</f>
        <v>0</v>
      </c>
      <c r="FD26" s="131">
        <f>Seniori!FD51</f>
        <v>0</v>
      </c>
      <c r="FE26" s="131">
        <f>Seniori!FE51</f>
        <v>0</v>
      </c>
      <c r="FF26" s="131">
        <f>Seniori!FF51</f>
        <v>0</v>
      </c>
      <c r="FG26" s="131">
        <f>Seniori!FG51</f>
        <v>0</v>
      </c>
      <c r="FH26" s="131">
        <f>Seniori!FH51</f>
        <v>0</v>
      </c>
      <c r="FI26" s="131">
        <f>Seniori!FI51</f>
        <v>0</v>
      </c>
      <c r="FJ26" s="131">
        <f>Seniori!FJ51</f>
        <v>0</v>
      </c>
      <c r="FK26" s="131">
        <f>Seniori!FK51</f>
        <v>0</v>
      </c>
      <c r="FL26" s="131">
        <f>Seniori!FL51</f>
        <v>0</v>
      </c>
      <c r="FM26" s="131">
        <f>Seniori!FM51</f>
        <v>0</v>
      </c>
      <c r="FN26" s="131">
        <f>Seniori!FN51</f>
        <v>0</v>
      </c>
      <c r="FO26" s="131">
        <f>Seniori!FO51</f>
        <v>0</v>
      </c>
      <c r="FP26" s="131">
        <f>Seniori!FP51</f>
        <v>0</v>
      </c>
      <c r="FQ26" s="131">
        <f>Seniori!FQ51</f>
        <v>0</v>
      </c>
      <c r="FR26" s="131">
        <f>Seniori!FR51</f>
        <v>0</v>
      </c>
      <c r="FS26" s="131">
        <f>Seniori!FS51</f>
        <v>0</v>
      </c>
      <c r="FT26" s="131">
        <f>Seniori!FT51</f>
        <v>0</v>
      </c>
      <c r="FU26" s="131">
        <f>Seniori!FU51</f>
        <v>0</v>
      </c>
      <c r="FV26" s="131">
        <f>Seniori!FV51</f>
        <v>0</v>
      </c>
      <c r="FW26" s="131">
        <f>Seniori!FW51</f>
        <v>0</v>
      </c>
      <c r="FX26" s="131">
        <f>Seniori!FX51</f>
        <v>0</v>
      </c>
      <c r="FY26" s="131">
        <f>Seniori!FY51</f>
        <v>0</v>
      </c>
      <c r="FZ26" s="131">
        <f>Seniori!FZ51</f>
        <v>0</v>
      </c>
      <c r="GA26" s="131">
        <f>Seniori!GA51</f>
        <v>0</v>
      </c>
      <c r="GB26" s="131">
        <f>Seniori!GB51</f>
        <v>0</v>
      </c>
      <c r="GC26" s="131">
        <f>Seniori!GC51</f>
        <v>0</v>
      </c>
      <c r="GD26" s="131">
        <f>Seniori!GD51</f>
        <v>0</v>
      </c>
      <c r="GE26" s="131">
        <f>Seniori!GE51</f>
        <v>0</v>
      </c>
      <c r="GF26" s="131">
        <f>Seniori!GF51</f>
        <v>0</v>
      </c>
      <c r="GG26" s="131">
        <f>Seniori!GG51</f>
        <v>0</v>
      </c>
      <c r="GH26" s="131">
        <f>Seniori!GH51</f>
        <v>0</v>
      </c>
      <c r="GI26" s="131">
        <f>Seniori!GI51</f>
        <v>0</v>
      </c>
      <c r="GJ26" s="131">
        <f>Seniori!GJ51</f>
        <v>0</v>
      </c>
      <c r="GK26" s="131">
        <f>Seniori!GK51</f>
        <v>0</v>
      </c>
      <c r="GL26" s="131">
        <f>Seniori!GL51</f>
        <v>0</v>
      </c>
      <c r="GM26" s="131">
        <f>Seniori!GM51</f>
        <v>0</v>
      </c>
      <c r="GN26" s="131">
        <f>Seniori!GN51</f>
        <v>0</v>
      </c>
      <c r="GO26" s="131">
        <f>Seniori!GO51</f>
        <v>0</v>
      </c>
      <c r="GP26" s="131">
        <f>Seniori!GP51</f>
        <v>0</v>
      </c>
      <c r="GQ26" s="131">
        <f>Seniori!GQ51</f>
        <v>0</v>
      </c>
      <c r="GR26" s="131">
        <f>Seniori!GR51</f>
        <v>0</v>
      </c>
      <c r="GS26" s="131">
        <f>Seniori!GS51</f>
        <v>0</v>
      </c>
      <c r="GT26" s="131">
        <f>Seniori!GT51</f>
        <v>0</v>
      </c>
      <c r="GU26" s="131">
        <f>Seniori!GU51</f>
        <v>0</v>
      </c>
      <c r="GV26" s="131">
        <f>Seniori!GV51</f>
        <v>0</v>
      </c>
      <c r="GW26" s="131">
        <f>Seniori!GW51</f>
        <v>0</v>
      </c>
      <c r="GX26" s="131">
        <f>Seniori!GX51</f>
        <v>0</v>
      </c>
      <c r="GY26" s="131">
        <f>Seniori!GY51</f>
        <v>0</v>
      </c>
      <c r="GZ26" s="131">
        <f>Seniori!GZ51</f>
        <v>0</v>
      </c>
      <c r="HA26" s="131">
        <f>Seniori!HA51</f>
        <v>0</v>
      </c>
      <c r="HB26" s="131">
        <f>Seniori!HB51</f>
        <v>0</v>
      </c>
      <c r="HC26" s="131">
        <f>Seniori!HC51</f>
        <v>0</v>
      </c>
      <c r="HD26" s="131">
        <f>Seniori!HD51</f>
        <v>0</v>
      </c>
      <c r="HE26" s="131">
        <f>Seniori!HE51</f>
        <v>0</v>
      </c>
      <c r="HF26" s="131">
        <f>Seniori!HF51</f>
        <v>0</v>
      </c>
      <c r="HG26" s="131">
        <f>Seniori!HG51</f>
        <v>0</v>
      </c>
      <c r="HH26" s="131">
        <f>Seniori!HH51</f>
        <v>0</v>
      </c>
      <c r="HI26" s="131">
        <f>Seniori!HI51</f>
        <v>0</v>
      </c>
      <c r="HJ26" s="131">
        <f>Seniori!HJ51</f>
        <v>0</v>
      </c>
      <c r="HK26" s="131">
        <f>Seniori!HK51</f>
        <v>0</v>
      </c>
      <c r="HL26" s="131">
        <f>Seniori!HL51</f>
        <v>0</v>
      </c>
      <c r="HM26" s="131">
        <f>Seniori!HM51</f>
        <v>0</v>
      </c>
      <c r="HN26" s="131">
        <f>Seniori!HN51</f>
        <v>0</v>
      </c>
      <c r="HO26" s="131">
        <f>Seniori!HO51</f>
        <v>0</v>
      </c>
      <c r="HP26" s="131">
        <f>Seniori!HP51</f>
        <v>0</v>
      </c>
      <c r="HQ26" s="131">
        <f>Seniori!HQ51</f>
        <v>0</v>
      </c>
      <c r="HR26" s="131">
        <f>Seniori!HR51</f>
        <v>0</v>
      </c>
      <c r="HS26" s="131">
        <f>Seniori!HS51</f>
        <v>0</v>
      </c>
      <c r="HT26" s="131">
        <f>Seniori!HT51</f>
        <v>0</v>
      </c>
      <c r="HU26" s="131">
        <f>Seniori!HU51</f>
        <v>0</v>
      </c>
      <c r="HV26" s="131">
        <f>Seniori!HV51</f>
        <v>0</v>
      </c>
      <c r="HW26" s="131">
        <f>Seniori!HW51</f>
        <v>0</v>
      </c>
      <c r="HX26" s="131">
        <f>Seniori!HX51</f>
        <v>0</v>
      </c>
      <c r="HY26" s="131">
        <f>Seniori!HY51</f>
        <v>0</v>
      </c>
      <c r="HZ26" s="131">
        <f>Seniori!HZ51</f>
        <v>0</v>
      </c>
      <c r="IA26" s="131">
        <f>Seniori!IA51</f>
        <v>0</v>
      </c>
      <c r="IB26" s="131">
        <f>Seniori!IB51</f>
        <v>0</v>
      </c>
      <c r="IC26" s="131">
        <f>Seniori!IC51</f>
        <v>0</v>
      </c>
      <c r="ID26" s="131">
        <f>Seniori!ID51</f>
        <v>0</v>
      </c>
      <c r="IE26" s="131">
        <f>Seniori!IE51</f>
        <v>0</v>
      </c>
      <c r="IF26" s="131">
        <f>Seniori!IF51</f>
        <v>0</v>
      </c>
      <c r="IG26" s="131">
        <f>Seniori!IG51</f>
        <v>0</v>
      </c>
      <c r="IH26" s="131">
        <f>Seniori!IH51</f>
        <v>0</v>
      </c>
      <c r="II26" s="131">
        <f>Seniori!II51</f>
        <v>0</v>
      </c>
      <c r="IJ26" s="131">
        <f>Seniori!IJ51</f>
        <v>0</v>
      </c>
      <c r="IK26" s="131">
        <f>Seniori!IK51</f>
        <v>0</v>
      </c>
      <c r="IL26" s="131">
        <f>Seniori!IL51</f>
        <v>0</v>
      </c>
      <c r="IM26" s="131">
        <f>Seniori!IM51</f>
        <v>0</v>
      </c>
      <c r="IN26" s="131">
        <f>Seniori!IN51</f>
        <v>0</v>
      </c>
      <c r="IO26" s="131">
        <f>Seniori!IO51</f>
        <v>0</v>
      </c>
      <c r="IP26" s="131">
        <f>Seniori!IP51</f>
        <v>0</v>
      </c>
      <c r="IQ26" s="131">
        <f>Seniori!IQ51</f>
        <v>0</v>
      </c>
      <c r="IR26" s="131">
        <f>Seniori!IR51</f>
        <v>0</v>
      </c>
      <c r="IS26" s="131">
        <f>Seniori!IS51</f>
        <v>0</v>
      </c>
      <c r="IT26" s="131">
        <f>Seniori!IT51</f>
        <v>0</v>
      </c>
      <c r="IU26" s="131">
        <f>Seniori!IU51</f>
        <v>0</v>
      </c>
      <c r="IV26" s="131">
        <f>Seniori!IV51</f>
        <v>0</v>
      </c>
      <c r="IW26" s="131">
        <f>Seniori!IW51</f>
        <v>0</v>
      </c>
      <c r="IX26" s="131">
        <f>Seniori!IX51</f>
        <v>0</v>
      </c>
      <c r="IY26" s="131">
        <f>Seniori!IY51</f>
        <v>0</v>
      </c>
      <c r="IZ26" s="131">
        <f>Seniori!IZ51</f>
        <v>0</v>
      </c>
      <c r="JA26" s="131">
        <f>Seniori!JA51</f>
        <v>0</v>
      </c>
      <c r="JB26" s="131">
        <f>Seniori!JB51</f>
        <v>0</v>
      </c>
      <c r="JC26" s="131">
        <f>Seniori!JC51</f>
        <v>0</v>
      </c>
      <c r="JD26" s="131">
        <f>Seniori!JD51</f>
        <v>0</v>
      </c>
      <c r="JE26" s="131">
        <f>Seniori!JE51</f>
        <v>0</v>
      </c>
      <c r="JF26" s="131">
        <f>Seniori!JF51</f>
        <v>0</v>
      </c>
      <c r="JG26" s="131">
        <f>Seniori!JG51</f>
        <v>0</v>
      </c>
      <c r="JH26" s="131">
        <f>Seniori!JH51</f>
        <v>0</v>
      </c>
      <c r="JI26" s="131">
        <f>Seniori!JI51</f>
        <v>0</v>
      </c>
      <c r="JJ26" s="131">
        <f>Seniori!JJ51</f>
        <v>0</v>
      </c>
      <c r="JK26" s="131">
        <f>Seniori!JK51</f>
        <v>0</v>
      </c>
      <c r="JL26" s="131">
        <f>Seniori!JL51</f>
        <v>0</v>
      </c>
      <c r="JM26" s="131">
        <f>Seniori!JM51</f>
        <v>0</v>
      </c>
      <c r="JN26" s="131"/>
      <c r="JO26" s="131">
        <f>Seniori!JO51</f>
        <v>9</v>
      </c>
      <c r="JP26" s="131">
        <f>Seniori!JP51</f>
        <v>0</v>
      </c>
      <c r="JQ26" s="131">
        <f>Seniori!JQ51</f>
        <v>0</v>
      </c>
      <c r="JR26" s="131">
        <f>Seniori!JR51</f>
        <v>0</v>
      </c>
      <c r="JS26" s="131">
        <f>Seniori!JS51</f>
        <v>0</v>
      </c>
      <c r="JT26" s="131">
        <f>Seniori!JT51</f>
        <v>0</v>
      </c>
      <c r="JU26" s="131">
        <f>Seniori!JU51</f>
        <v>0</v>
      </c>
      <c r="JV26" s="131">
        <f>Seniori!JV51</f>
        <v>0</v>
      </c>
      <c r="JW26" s="131">
        <f>Seniori!JW51</f>
        <v>0</v>
      </c>
      <c r="JX26" s="131">
        <f>Seniori!JX51</f>
        <v>0</v>
      </c>
      <c r="JY26" s="131">
        <f>Seniori!JY51</f>
        <v>0</v>
      </c>
      <c r="JZ26" s="131">
        <f>Seniori!JZ51</f>
        <v>0</v>
      </c>
      <c r="KA26" s="131"/>
      <c r="KB26" s="131">
        <f>Seniori!KB51</f>
        <v>11</v>
      </c>
      <c r="KC26" s="131">
        <f>Seniori!KC51</f>
        <v>0</v>
      </c>
      <c r="KD26" s="131">
        <f>Seniori!KD51</f>
        <v>0</v>
      </c>
      <c r="KE26" s="131">
        <f>Seniori!KE51</f>
        <v>0</v>
      </c>
      <c r="KF26" s="131">
        <f>Seniori!KF51</f>
        <v>0</v>
      </c>
      <c r="KG26" s="131">
        <f>Seniori!KG51</f>
        <v>0</v>
      </c>
      <c r="KH26" s="131">
        <f>Seniori!KH51</f>
        <v>0</v>
      </c>
      <c r="KI26" s="131">
        <f>Seniori!KI51</f>
        <v>0</v>
      </c>
      <c r="KJ26" s="131">
        <f>Seniori!KJ51</f>
        <v>0</v>
      </c>
      <c r="KK26" s="131">
        <f>Seniori!KK51</f>
        <v>0</v>
      </c>
      <c r="KL26" s="131">
        <f>Seniori!KL51</f>
        <v>0</v>
      </c>
      <c r="KM26" s="131">
        <f>Seniori!KM51</f>
        <v>0</v>
      </c>
      <c r="KN26" s="131">
        <f>Seniori!KN51</f>
        <v>0</v>
      </c>
      <c r="KO26" s="131">
        <f>Seniori!KO51</f>
        <v>0</v>
      </c>
      <c r="KP26" s="131"/>
      <c r="KQ26" s="131">
        <f>Seniori!KQ51</f>
        <v>0</v>
      </c>
      <c r="KR26" s="131">
        <f>Seniori!KR51</f>
        <v>0</v>
      </c>
      <c r="KS26" s="131">
        <f>Seniori!KS51</f>
        <v>0</v>
      </c>
      <c r="KT26" s="131">
        <f>Seniori!KT51</f>
        <v>0</v>
      </c>
      <c r="KU26" s="131">
        <f>Seniori!KU51</f>
        <v>0</v>
      </c>
      <c r="KV26" s="131">
        <f>Seniori!KV51</f>
        <v>0</v>
      </c>
      <c r="KW26" s="131"/>
      <c r="KX26" s="131">
        <f>Seniori!KX51</f>
        <v>0</v>
      </c>
      <c r="KY26" s="131">
        <f>Seniori!KY51</f>
        <v>0</v>
      </c>
      <c r="KZ26" s="131">
        <f>Seniori!KZ51</f>
        <v>0</v>
      </c>
      <c r="LA26" s="131">
        <f>Seniori!LA51</f>
        <v>0</v>
      </c>
      <c r="LB26" s="131">
        <f>Seniori!LB51</f>
        <v>0</v>
      </c>
      <c r="LC26" s="131">
        <f>Seniori!LC51</f>
        <v>0</v>
      </c>
      <c r="LD26" s="131">
        <f>Seniori!LD51</f>
        <v>0</v>
      </c>
      <c r="LE26" s="131">
        <f>Seniori!LE51</f>
        <v>0</v>
      </c>
      <c r="LF26" s="131">
        <f>Seniori!LF51</f>
        <v>0</v>
      </c>
      <c r="LG26" s="131">
        <f>Seniori!LG51</f>
        <v>0</v>
      </c>
      <c r="LH26" s="131">
        <f>Seniori!LH51</f>
        <v>0</v>
      </c>
      <c r="LI26" s="131">
        <f>Seniori!LI51</f>
        <v>0</v>
      </c>
      <c r="LJ26" s="131">
        <f>Seniori!LJ51</f>
        <v>0</v>
      </c>
      <c r="LK26" s="131">
        <f>Seniori!LK51</f>
        <v>0</v>
      </c>
      <c r="LL26" s="131">
        <f>Seniori!LL51</f>
        <v>0</v>
      </c>
      <c r="LM26" s="131">
        <f>Seniori!LM51</f>
        <v>0</v>
      </c>
      <c r="LN26" s="131">
        <f>Seniori!LN51</f>
        <v>0</v>
      </c>
      <c r="LO26" s="131"/>
      <c r="LP26" s="131">
        <f>Seniori!LP51</f>
        <v>0</v>
      </c>
      <c r="LQ26" s="131"/>
      <c r="LR26" s="131"/>
      <c r="LS26" s="131"/>
      <c r="LT26" s="131"/>
      <c r="LU26" s="131"/>
      <c r="LV26" s="131"/>
      <c r="LW26" s="131"/>
      <c r="LX26" s="131"/>
      <c r="LY26" s="131"/>
      <c r="LZ26" s="131">
        <f>Seniori!LZ51</f>
        <v>0</v>
      </c>
      <c r="MA26" s="131">
        <f>Seniori!MA51</f>
        <v>0</v>
      </c>
      <c r="MB26" s="131">
        <f>Seniori!MB51</f>
        <v>0</v>
      </c>
      <c r="MC26" s="131">
        <f>Seniori!MC51</f>
        <v>0</v>
      </c>
      <c r="MD26" s="131">
        <f>Seniori!MD51</f>
        <v>0</v>
      </c>
      <c r="ME26" s="131">
        <f>Seniori!ME51</f>
        <v>0</v>
      </c>
    </row>
    <row r="27" spans="1:376" s="1" customFormat="1" ht="18" customHeight="1" x14ac:dyDescent="0.2">
      <c r="A27" s="12">
        <v>20</v>
      </c>
      <c r="B27" s="11" t="s">
        <v>449</v>
      </c>
      <c r="C27" s="1">
        <v>12018</v>
      </c>
      <c r="D27" s="1">
        <v>2018</v>
      </c>
      <c r="E27" t="s">
        <v>71</v>
      </c>
      <c r="F27" s="1">
        <v>4692</v>
      </c>
      <c r="G27" s="1" t="s">
        <v>222</v>
      </c>
      <c r="H27" t="s">
        <v>171</v>
      </c>
      <c r="I27" s="1">
        <f t="shared" ref="I27:I37" si="2">SUM(K27:ME27)</f>
        <v>21</v>
      </c>
      <c r="J27" s="12">
        <f>Tabuľka311[[#This Row],[Stĺpec9]]</f>
        <v>21</v>
      </c>
      <c r="K27" s="131">
        <f>Seniori!K30</f>
        <v>0</v>
      </c>
      <c r="L27" s="131">
        <f>Seniori!L30</f>
        <v>0</v>
      </c>
      <c r="M27" s="131">
        <f>Seniori!M30</f>
        <v>0</v>
      </c>
      <c r="N27" s="131">
        <f>Seniori!N30</f>
        <v>0</v>
      </c>
      <c r="O27" s="131">
        <f>Seniori!O30</f>
        <v>0</v>
      </c>
      <c r="P27" s="131">
        <f>Seniori!P30</f>
        <v>0</v>
      </c>
      <c r="Q27" s="131">
        <f>Seniori!Q30</f>
        <v>0</v>
      </c>
      <c r="R27" s="131">
        <f>Seniori!R30</f>
        <v>0</v>
      </c>
      <c r="S27" s="131">
        <f>Seniori!S30</f>
        <v>0</v>
      </c>
      <c r="T27" s="131">
        <f>Seniori!T30</f>
        <v>0</v>
      </c>
      <c r="U27" s="131">
        <f>Seniori!U30</f>
        <v>0</v>
      </c>
      <c r="V27" s="131">
        <f>Seniori!V30</f>
        <v>0</v>
      </c>
      <c r="W27" s="131">
        <f>Seniori!W30</f>
        <v>0</v>
      </c>
      <c r="X27" s="131">
        <f>Seniori!X30</f>
        <v>0</v>
      </c>
      <c r="Y27" s="131">
        <f>Seniori!Y30</f>
        <v>0</v>
      </c>
      <c r="Z27" s="131">
        <f>Seniori!Z30</f>
        <v>0</v>
      </c>
      <c r="AA27" s="131">
        <f>Seniori!AA30</f>
        <v>0</v>
      </c>
      <c r="AB27" s="131">
        <f>Seniori!AB30</f>
        <v>0</v>
      </c>
      <c r="AC27" s="131">
        <f>Seniori!AC30</f>
        <v>0</v>
      </c>
      <c r="AD27" s="131">
        <f>Seniori!AD30</f>
        <v>0</v>
      </c>
      <c r="AE27" s="131">
        <f>Seniori!AE30</f>
        <v>0</v>
      </c>
      <c r="AF27" s="131">
        <f>Seniori!AF30</f>
        <v>0</v>
      </c>
      <c r="AG27" s="131">
        <f>Seniori!AG30</f>
        <v>0</v>
      </c>
      <c r="AH27" s="131">
        <f>Seniori!AH30</f>
        <v>0</v>
      </c>
      <c r="AI27" s="131">
        <f>Seniori!AI30</f>
        <v>0</v>
      </c>
      <c r="AJ27" s="131">
        <f>Seniori!AJ30</f>
        <v>0</v>
      </c>
      <c r="AK27" s="131">
        <f>Seniori!AK30</f>
        <v>0</v>
      </c>
      <c r="AL27" s="131">
        <f>Seniori!AL30</f>
        <v>0</v>
      </c>
      <c r="AM27" s="131">
        <f>Seniori!AM30</f>
        <v>0</v>
      </c>
      <c r="AN27" s="131">
        <f>Seniori!AN30</f>
        <v>0</v>
      </c>
      <c r="AO27" s="131">
        <f>Seniori!AO30</f>
        <v>0</v>
      </c>
      <c r="AP27" s="131">
        <f>Seniori!AP30</f>
        <v>0</v>
      </c>
      <c r="AQ27" s="131">
        <f>Seniori!AQ30</f>
        <v>0</v>
      </c>
      <c r="AR27" s="131">
        <f>Seniori!AR30</f>
        <v>0</v>
      </c>
      <c r="AS27" s="131">
        <f>Seniori!AS30</f>
        <v>0</v>
      </c>
      <c r="AT27" s="131">
        <f>Seniori!AT30</f>
        <v>0</v>
      </c>
      <c r="AU27" s="131">
        <f>Seniori!AU30</f>
        <v>0</v>
      </c>
      <c r="AV27" s="131">
        <f>Seniori!AV30</f>
        <v>0</v>
      </c>
      <c r="AW27" s="131">
        <f>Seniori!AW30</f>
        <v>0</v>
      </c>
      <c r="AX27" s="131">
        <f>Seniori!AX30</f>
        <v>0</v>
      </c>
      <c r="AY27" s="131">
        <f>Seniori!AY30</f>
        <v>0</v>
      </c>
      <c r="AZ27" s="131">
        <f>Seniori!AZ30</f>
        <v>0</v>
      </c>
      <c r="BA27" s="131">
        <f>Seniori!BA30</f>
        <v>0</v>
      </c>
      <c r="BB27" s="131">
        <f>Seniori!BB30</f>
        <v>0</v>
      </c>
      <c r="BC27" s="131">
        <f>Seniori!BC30</f>
        <v>0</v>
      </c>
      <c r="BD27" s="131">
        <f>Seniori!BD30</f>
        <v>0</v>
      </c>
      <c r="BE27" s="131">
        <f>Seniori!BE30</f>
        <v>0</v>
      </c>
      <c r="BF27" s="131">
        <f>Seniori!BF30</f>
        <v>0</v>
      </c>
      <c r="BG27" s="131">
        <f>Seniori!BG30</f>
        <v>0</v>
      </c>
      <c r="BH27" s="131">
        <f>Seniori!BH30</f>
        <v>0</v>
      </c>
      <c r="BI27" s="131">
        <f>Seniori!BI30</f>
        <v>0</v>
      </c>
      <c r="BJ27" s="131">
        <f>Seniori!BJ30</f>
        <v>0</v>
      </c>
      <c r="BK27" s="131">
        <f>Seniori!BK30</f>
        <v>0</v>
      </c>
      <c r="BL27" s="131">
        <f>Seniori!BL30</f>
        <v>0</v>
      </c>
      <c r="BM27" s="131">
        <f>Seniori!BM30</f>
        <v>0</v>
      </c>
      <c r="BN27" s="131">
        <f>Seniori!BN30</f>
        <v>0</v>
      </c>
      <c r="BO27" s="131">
        <f>Seniori!BO30</f>
        <v>0</v>
      </c>
      <c r="BP27" s="131">
        <f>Seniori!BP30</f>
        <v>0</v>
      </c>
      <c r="BQ27" s="131">
        <f>Seniori!BQ30</f>
        <v>0</v>
      </c>
      <c r="BR27" s="131">
        <f>Seniori!BR30</f>
        <v>0</v>
      </c>
      <c r="BS27" s="131">
        <f>Seniori!BS30</f>
        <v>0</v>
      </c>
      <c r="BT27" s="131">
        <f>Seniori!BT30</f>
        <v>0</v>
      </c>
      <c r="BU27" s="131">
        <f>Seniori!BU30</f>
        <v>0</v>
      </c>
      <c r="BV27" s="131">
        <f>Seniori!BV30</f>
        <v>0</v>
      </c>
      <c r="BW27" s="131">
        <f>Seniori!BW30</f>
        <v>0</v>
      </c>
      <c r="BX27" s="131">
        <f>Seniori!BX30</f>
        <v>0</v>
      </c>
      <c r="BY27" s="131">
        <f>Seniori!BY30</f>
        <v>0</v>
      </c>
      <c r="BZ27" s="131">
        <f>Seniori!BZ30</f>
        <v>0</v>
      </c>
      <c r="CA27" s="131">
        <f>Seniori!CA30</f>
        <v>0</v>
      </c>
      <c r="CB27" s="131">
        <f>Seniori!CB30</f>
        <v>0</v>
      </c>
      <c r="CC27" s="131">
        <f>Seniori!CC30</f>
        <v>0</v>
      </c>
      <c r="CD27" s="131">
        <f>Seniori!CD30</f>
        <v>0</v>
      </c>
      <c r="CE27" s="131">
        <f>Seniori!CE30</f>
        <v>0</v>
      </c>
      <c r="CF27" s="131">
        <f>Seniori!CF30</f>
        <v>0</v>
      </c>
      <c r="CG27" s="131">
        <f>Seniori!CG30</f>
        <v>0</v>
      </c>
      <c r="CH27" s="131">
        <f>Seniori!CH30</f>
        <v>0</v>
      </c>
      <c r="CI27" s="131">
        <f>Seniori!CI30</f>
        <v>0</v>
      </c>
      <c r="CJ27" s="131">
        <f>Seniori!CJ30</f>
        <v>0</v>
      </c>
      <c r="CK27" s="131">
        <f>Seniori!CK30</f>
        <v>0</v>
      </c>
      <c r="CL27" s="131">
        <f>Seniori!CL30</f>
        <v>0</v>
      </c>
      <c r="CM27" s="131">
        <f>Seniori!CM30</f>
        <v>0</v>
      </c>
      <c r="CN27" s="131">
        <f>Seniori!CN30</f>
        <v>0</v>
      </c>
      <c r="CO27" s="131">
        <f>Seniori!CO30</f>
        <v>0</v>
      </c>
      <c r="CP27" s="131">
        <f>Seniori!CP30</f>
        <v>0</v>
      </c>
      <c r="CQ27" s="131">
        <f>Seniori!CQ30</f>
        <v>0</v>
      </c>
      <c r="CR27" s="131">
        <f>Seniori!CR30</f>
        <v>0</v>
      </c>
      <c r="CS27" s="131">
        <f>Seniori!CS30</f>
        <v>0</v>
      </c>
      <c r="CT27" s="131">
        <f>Seniori!CT30</f>
        <v>0</v>
      </c>
      <c r="CU27" s="131">
        <f>Seniori!CU30</f>
        <v>0</v>
      </c>
      <c r="CV27" s="131">
        <f>Seniori!CV30</f>
        <v>0</v>
      </c>
      <c r="CW27" s="131">
        <f>Seniori!CW30</f>
        <v>0</v>
      </c>
      <c r="CX27" s="131">
        <f>Seniori!CX30</f>
        <v>0</v>
      </c>
      <c r="CY27" s="131">
        <f>Seniori!CY30</f>
        <v>0</v>
      </c>
      <c r="CZ27" s="131">
        <f>Seniori!CZ30</f>
        <v>0</v>
      </c>
      <c r="DA27" s="131">
        <f>Seniori!DA30</f>
        <v>0</v>
      </c>
      <c r="DB27" s="131">
        <f>Seniori!DB30</f>
        <v>0</v>
      </c>
      <c r="DC27" s="131">
        <f>Seniori!DC30</f>
        <v>0</v>
      </c>
      <c r="DD27" s="131">
        <f>Seniori!DD30</f>
        <v>0</v>
      </c>
      <c r="DE27" s="131">
        <f>Seniori!DE30</f>
        <v>0</v>
      </c>
      <c r="DF27" s="131">
        <f>Seniori!DF30</f>
        <v>0</v>
      </c>
      <c r="DG27" s="131">
        <f>Seniori!DG30</f>
        <v>0</v>
      </c>
      <c r="DH27" s="131">
        <f>Seniori!DH30</f>
        <v>0</v>
      </c>
      <c r="DI27" s="131">
        <f>Seniori!DI30</f>
        <v>0</v>
      </c>
      <c r="DJ27" s="131">
        <f>Seniori!DJ30</f>
        <v>0</v>
      </c>
      <c r="DK27" s="131">
        <f>Seniori!DK30</f>
        <v>0</v>
      </c>
      <c r="DL27" s="131">
        <f>Seniori!DL30</f>
        <v>0</v>
      </c>
      <c r="DM27" s="131">
        <f>Seniori!DM30</f>
        <v>0</v>
      </c>
      <c r="DN27" s="131">
        <f>Seniori!DN30</f>
        <v>0</v>
      </c>
      <c r="DO27" s="131">
        <f>Seniori!DO30</f>
        <v>0</v>
      </c>
      <c r="DP27" s="131">
        <f>Seniori!DP30</f>
        <v>0</v>
      </c>
      <c r="DQ27" s="131">
        <f>Seniori!DQ30</f>
        <v>0</v>
      </c>
      <c r="DR27" s="131">
        <f>Seniori!DR30</f>
        <v>0</v>
      </c>
      <c r="DS27" s="131">
        <f>Seniori!DS30</f>
        <v>0</v>
      </c>
      <c r="DT27" s="131">
        <f>Seniori!DT30</f>
        <v>0</v>
      </c>
      <c r="DU27" s="131">
        <f>Seniori!DU30</f>
        <v>0</v>
      </c>
      <c r="DV27" s="131">
        <f>Seniori!DV30</f>
        <v>0</v>
      </c>
      <c r="DW27" s="131">
        <f>Seniori!DW30</f>
        <v>0</v>
      </c>
      <c r="DX27" s="131">
        <f>Seniori!DX30</f>
        <v>0</v>
      </c>
      <c r="DY27" s="131">
        <f>Seniori!DY30</f>
        <v>0</v>
      </c>
      <c r="DZ27" s="131">
        <f>Seniori!DZ30</f>
        <v>0</v>
      </c>
      <c r="EA27" s="131">
        <f>Seniori!EA30</f>
        <v>0</v>
      </c>
      <c r="EB27" s="131">
        <f>Seniori!EB30</f>
        <v>0</v>
      </c>
      <c r="EC27" s="131">
        <f>Seniori!EC30</f>
        <v>0</v>
      </c>
      <c r="ED27" s="131">
        <f>Seniori!ED30</f>
        <v>0</v>
      </c>
      <c r="EE27" s="131">
        <f>Seniori!EE30</f>
        <v>0</v>
      </c>
      <c r="EF27" s="131">
        <f>Seniori!EF30</f>
        <v>0</v>
      </c>
      <c r="EG27" s="131">
        <f>Seniori!EG30</f>
        <v>0</v>
      </c>
      <c r="EH27" s="131">
        <f>Seniori!EH30</f>
        <v>0</v>
      </c>
      <c r="EI27" s="131">
        <f>Seniori!EI30</f>
        <v>0</v>
      </c>
      <c r="EJ27" s="131">
        <f>Seniori!EJ30</f>
        <v>0</v>
      </c>
      <c r="EK27" s="131">
        <f>Seniori!EK30</f>
        <v>0</v>
      </c>
      <c r="EL27" s="131">
        <f>Seniori!EL30</f>
        <v>0</v>
      </c>
      <c r="EM27" s="131">
        <f>Seniori!EM30</f>
        <v>10</v>
      </c>
      <c r="EN27" s="131">
        <f>Seniori!EN30</f>
        <v>0</v>
      </c>
      <c r="EO27" s="131">
        <f>Seniori!EO30</f>
        <v>0</v>
      </c>
      <c r="EP27" s="131">
        <f>Seniori!EP30</f>
        <v>0</v>
      </c>
      <c r="EQ27" s="131">
        <f>Seniori!EQ30</f>
        <v>0</v>
      </c>
      <c r="ER27" s="131">
        <f>Seniori!ER30</f>
        <v>0</v>
      </c>
      <c r="ES27" s="131">
        <f>Seniori!ES30</f>
        <v>0</v>
      </c>
      <c r="ET27" s="131">
        <f>Seniori!ET30</f>
        <v>0</v>
      </c>
      <c r="EU27" s="131">
        <f>Seniori!EU30</f>
        <v>0</v>
      </c>
      <c r="EV27" s="131">
        <f>Seniori!EV30</f>
        <v>0</v>
      </c>
      <c r="EW27" s="131">
        <f>Seniori!EW30</f>
        <v>11</v>
      </c>
      <c r="EX27" s="131">
        <f>Seniori!EX30</f>
        <v>0</v>
      </c>
      <c r="EY27" s="131">
        <f>Seniori!EY30</f>
        <v>0</v>
      </c>
      <c r="EZ27" s="131">
        <f>Seniori!EZ30</f>
        <v>0</v>
      </c>
      <c r="FA27" s="131">
        <f>Seniori!FA30</f>
        <v>0</v>
      </c>
      <c r="FB27" s="131">
        <f>Seniori!FB30</f>
        <v>0</v>
      </c>
      <c r="FC27" s="131">
        <f>Seniori!FC30</f>
        <v>0</v>
      </c>
      <c r="FD27" s="131">
        <f>Seniori!FD30</f>
        <v>0</v>
      </c>
      <c r="FE27" s="131">
        <f>Seniori!FE30</f>
        <v>0</v>
      </c>
      <c r="FF27" s="131">
        <f>Seniori!FF30</f>
        <v>0</v>
      </c>
      <c r="FG27" s="131">
        <f>Seniori!FG30</f>
        <v>0</v>
      </c>
      <c r="FH27" s="131">
        <f>Seniori!FH30</f>
        <v>0</v>
      </c>
      <c r="FI27" s="131">
        <f>Seniori!FI30</f>
        <v>0</v>
      </c>
      <c r="FJ27" s="131">
        <f>Seniori!FJ30</f>
        <v>0</v>
      </c>
      <c r="FK27" s="131">
        <f>Seniori!FK30</f>
        <v>0</v>
      </c>
      <c r="FL27" s="131">
        <f>Seniori!FL30</f>
        <v>0</v>
      </c>
      <c r="FM27" s="131">
        <f>Seniori!FM30</f>
        <v>0</v>
      </c>
      <c r="FN27" s="131">
        <f>Seniori!FN30</f>
        <v>0</v>
      </c>
      <c r="FO27" s="131">
        <f>Seniori!FO30</f>
        <v>0</v>
      </c>
      <c r="FP27" s="131">
        <f>Seniori!FP30</f>
        <v>0</v>
      </c>
      <c r="FQ27" s="131">
        <f>Seniori!FQ30</f>
        <v>0</v>
      </c>
      <c r="FR27" s="131">
        <f>Seniori!FR30</f>
        <v>0</v>
      </c>
      <c r="FS27" s="131">
        <f>Seniori!FS30</f>
        <v>0</v>
      </c>
      <c r="FT27" s="131">
        <f>Seniori!FT30</f>
        <v>0</v>
      </c>
      <c r="FU27" s="131">
        <f>Seniori!FU30</f>
        <v>0</v>
      </c>
      <c r="FV27" s="131">
        <f>Seniori!FV30</f>
        <v>0</v>
      </c>
      <c r="FW27" s="131">
        <f>Seniori!FW30</f>
        <v>0</v>
      </c>
      <c r="FX27" s="131">
        <f>Seniori!FX30</f>
        <v>0</v>
      </c>
      <c r="FY27" s="131">
        <f>Seniori!FY30</f>
        <v>0</v>
      </c>
      <c r="FZ27" s="131">
        <f>Seniori!FZ30</f>
        <v>0</v>
      </c>
      <c r="GA27" s="131">
        <f>Seniori!GA30</f>
        <v>0</v>
      </c>
      <c r="GB27" s="131">
        <f>Seniori!GB30</f>
        <v>0</v>
      </c>
      <c r="GC27" s="131">
        <f>Seniori!GC30</f>
        <v>0</v>
      </c>
      <c r="GD27" s="131">
        <f>Seniori!GD30</f>
        <v>0</v>
      </c>
      <c r="GE27" s="131">
        <f>Seniori!GE30</f>
        <v>0</v>
      </c>
      <c r="GF27" s="131">
        <f>Seniori!GF30</f>
        <v>0</v>
      </c>
      <c r="GG27" s="131">
        <f>Seniori!GG30</f>
        <v>0</v>
      </c>
      <c r="GH27" s="131">
        <f>Seniori!GH30</f>
        <v>0</v>
      </c>
      <c r="GI27" s="131">
        <f>Seniori!GI30</f>
        <v>0</v>
      </c>
      <c r="GJ27" s="131">
        <f>Seniori!GJ30</f>
        <v>0</v>
      </c>
      <c r="GK27" s="131">
        <f>Seniori!GK30</f>
        <v>0</v>
      </c>
      <c r="GL27" s="131">
        <f>Seniori!GL30</f>
        <v>0</v>
      </c>
      <c r="GM27" s="131">
        <f>Seniori!GM30</f>
        <v>0</v>
      </c>
      <c r="GN27" s="131">
        <f>Seniori!GN30</f>
        <v>0</v>
      </c>
      <c r="GO27" s="131">
        <f>Seniori!GO30</f>
        <v>0</v>
      </c>
      <c r="GP27" s="131">
        <f>Seniori!GP30</f>
        <v>0</v>
      </c>
      <c r="GQ27" s="131">
        <f>Seniori!GQ30</f>
        <v>0</v>
      </c>
      <c r="GR27" s="131">
        <f>Seniori!GR30</f>
        <v>0</v>
      </c>
      <c r="GS27" s="131">
        <f>Seniori!GS30</f>
        <v>0</v>
      </c>
      <c r="GT27" s="131">
        <f>Seniori!GT30</f>
        <v>0</v>
      </c>
      <c r="GU27" s="131">
        <f>Seniori!GU30</f>
        <v>0</v>
      </c>
      <c r="GV27" s="131">
        <f>Seniori!GV30</f>
        <v>0</v>
      </c>
      <c r="GW27" s="131">
        <f>Seniori!GW30</f>
        <v>0</v>
      </c>
      <c r="GX27" s="131">
        <f>Seniori!GX30</f>
        <v>0</v>
      </c>
      <c r="GY27" s="131">
        <f>Seniori!GY30</f>
        <v>0</v>
      </c>
      <c r="GZ27" s="131">
        <f>Seniori!GZ30</f>
        <v>0</v>
      </c>
      <c r="HA27" s="131">
        <f>Seniori!HA30</f>
        <v>0</v>
      </c>
      <c r="HB27" s="131">
        <f>Seniori!HB30</f>
        <v>0</v>
      </c>
      <c r="HC27" s="131">
        <f>Seniori!HC30</f>
        <v>0</v>
      </c>
      <c r="HD27" s="131">
        <f>Seniori!HD30</f>
        <v>0</v>
      </c>
      <c r="HE27" s="131">
        <f>Seniori!HE30</f>
        <v>0</v>
      </c>
      <c r="HF27" s="131">
        <f>Seniori!HF30</f>
        <v>0</v>
      </c>
      <c r="HG27" s="131">
        <f>Seniori!HG30</f>
        <v>0</v>
      </c>
      <c r="HH27" s="131">
        <f>Seniori!HH30</f>
        <v>0</v>
      </c>
      <c r="HI27" s="131">
        <f>Seniori!HI30</f>
        <v>0</v>
      </c>
      <c r="HJ27" s="131">
        <f>Seniori!HJ30</f>
        <v>0</v>
      </c>
      <c r="HK27" s="131">
        <f>Seniori!HK30</f>
        <v>0</v>
      </c>
      <c r="HL27" s="131">
        <f>Seniori!HL30</f>
        <v>0</v>
      </c>
      <c r="HM27" s="131">
        <f>Seniori!HM30</f>
        <v>0</v>
      </c>
      <c r="HN27" s="131">
        <f>Seniori!HN30</f>
        <v>0</v>
      </c>
      <c r="HO27" s="131">
        <f>Seniori!HO30</f>
        <v>0</v>
      </c>
      <c r="HP27" s="131">
        <f>Seniori!HP30</f>
        <v>0</v>
      </c>
      <c r="HQ27" s="131">
        <f>Seniori!HQ30</f>
        <v>0</v>
      </c>
      <c r="HR27" s="131">
        <f>Seniori!HR30</f>
        <v>0</v>
      </c>
      <c r="HS27" s="131">
        <f>Seniori!HS30</f>
        <v>0</v>
      </c>
      <c r="HT27" s="131">
        <f>Seniori!HT30</f>
        <v>0</v>
      </c>
      <c r="HU27" s="131">
        <f>Seniori!HU30</f>
        <v>0</v>
      </c>
      <c r="HV27" s="131">
        <f>Seniori!HV30</f>
        <v>0</v>
      </c>
      <c r="HW27" s="131">
        <f>Seniori!HW30</f>
        <v>0</v>
      </c>
      <c r="HX27" s="131">
        <f>Seniori!HX30</f>
        <v>0</v>
      </c>
      <c r="HY27" s="131">
        <f>Seniori!HY30</f>
        <v>0</v>
      </c>
      <c r="HZ27" s="131">
        <f>Seniori!HZ30</f>
        <v>0</v>
      </c>
      <c r="IA27" s="131">
        <f>Seniori!IA30</f>
        <v>0</v>
      </c>
      <c r="IB27" s="131">
        <f>Seniori!IB30</f>
        <v>0</v>
      </c>
      <c r="IC27" s="131">
        <f>Seniori!IC30</f>
        <v>0</v>
      </c>
      <c r="ID27" s="131">
        <f>Seniori!ID30</f>
        <v>0</v>
      </c>
      <c r="IE27" s="131">
        <f>Seniori!IE30</f>
        <v>0</v>
      </c>
      <c r="IF27" s="131">
        <f>Seniori!IF30</f>
        <v>0</v>
      </c>
      <c r="IG27" s="131">
        <f>Seniori!IG30</f>
        <v>0</v>
      </c>
      <c r="IH27" s="131">
        <f>Seniori!IH30</f>
        <v>0</v>
      </c>
      <c r="II27" s="131">
        <f>Seniori!II30</f>
        <v>0</v>
      </c>
      <c r="IJ27" s="131">
        <f>Seniori!IJ30</f>
        <v>0</v>
      </c>
      <c r="IK27" s="131">
        <f>Seniori!IK30</f>
        <v>0</v>
      </c>
      <c r="IL27" s="131">
        <f>Seniori!IL30</f>
        <v>0</v>
      </c>
      <c r="IM27" s="131">
        <f>Seniori!IM30</f>
        <v>0</v>
      </c>
      <c r="IN27" s="131">
        <f>Seniori!IN30</f>
        <v>0</v>
      </c>
      <c r="IO27" s="131">
        <f>Seniori!IO30</f>
        <v>0</v>
      </c>
      <c r="IP27" s="131">
        <f>Seniori!IP30</f>
        <v>0</v>
      </c>
      <c r="IQ27" s="131">
        <f>Seniori!IQ30</f>
        <v>0</v>
      </c>
      <c r="IR27" s="131">
        <f>Seniori!IR30</f>
        <v>0</v>
      </c>
      <c r="IS27" s="131">
        <f>Seniori!IS30</f>
        <v>0</v>
      </c>
      <c r="IT27" s="131">
        <f>Seniori!IT30</f>
        <v>0</v>
      </c>
      <c r="IU27" s="131">
        <f>Seniori!IU30</f>
        <v>0</v>
      </c>
      <c r="IV27" s="131">
        <f>Seniori!IV30</f>
        <v>0</v>
      </c>
      <c r="IW27" s="131">
        <f>Seniori!IW30</f>
        <v>0</v>
      </c>
      <c r="IX27" s="131">
        <f>Seniori!IX30</f>
        <v>0</v>
      </c>
      <c r="IY27" s="131">
        <f>Seniori!IY30</f>
        <v>0</v>
      </c>
      <c r="IZ27" s="131">
        <f>Seniori!IZ30</f>
        <v>0</v>
      </c>
      <c r="JA27" s="131">
        <f>Seniori!JA30</f>
        <v>0</v>
      </c>
      <c r="JB27" s="131">
        <f>Seniori!JB30</f>
        <v>0</v>
      </c>
      <c r="JC27" s="131">
        <f>Seniori!JC30</f>
        <v>0</v>
      </c>
      <c r="JD27" s="131">
        <f>Seniori!JD30</f>
        <v>0</v>
      </c>
      <c r="JE27" s="131">
        <f>Seniori!JE30</f>
        <v>0</v>
      </c>
      <c r="JF27" s="131">
        <f>Seniori!JF30</f>
        <v>0</v>
      </c>
      <c r="JG27" s="131">
        <f>Seniori!JG30</f>
        <v>0</v>
      </c>
      <c r="JH27" s="131">
        <f>Seniori!JH30</f>
        <v>0</v>
      </c>
      <c r="JI27" s="131">
        <f>Seniori!JI30</f>
        <v>0</v>
      </c>
      <c r="JJ27" s="131">
        <f>Seniori!JJ30</f>
        <v>0</v>
      </c>
      <c r="JK27" s="131">
        <f>Seniori!JK30</f>
        <v>0</v>
      </c>
      <c r="JL27" s="131">
        <f>Seniori!JL30</f>
        <v>0</v>
      </c>
      <c r="JM27" s="131">
        <f>Seniori!JM30</f>
        <v>0</v>
      </c>
      <c r="JN27" s="131">
        <f>Seniori!JN30</f>
        <v>0</v>
      </c>
      <c r="JO27" s="131">
        <f>Seniori!JO30</f>
        <v>0</v>
      </c>
      <c r="JP27" s="131">
        <f>Seniori!JP30</f>
        <v>0</v>
      </c>
      <c r="JQ27" s="131">
        <f>Seniori!JQ30</f>
        <v>0</v>
      </c>
      <c r="JR27" s="131">
        <f>Seniori!JR30</f>
        <v>0</v>
      </c>
      <c r="JS27" s="131">
        <f>Seniori!JS30</f>
        <v>0</v>
      </c>
      <c r="JT27" s="131">
        <f>Seniori!JT30</f>
        <v>0</v>
      </c>
      <c r="JU27" s="131">
        <f>Seniori!JU30</f>
        <v>0</v>
      </c>
      <c r="JV27" s="131">
        <f>Seniori!JV30</f>
        <v>0</v>
      </c>
      <c r="JW27" s="131">
        <f>Seniori!JW30</f>
        <v>0</v>
      </c>
      <c r="JX27" s="131">
        <f>Seniori!JX30</f>
        <v>0</v>
      </c>
      <c r="JY27" s="131">
        <f>Seniori!JY30</f>
        <v>0</v>
      </c>
      <c r="JZ27" s="131">
        <f>Seniori!JZ30</f>
        <v>0</v>
      </c>
      <c r="KA27" s="131">
        <f>Seniori!KA30</f>
        <v>0</v>
      </c>
      <c r="KB27" s="131">
        <f>Seniori!KB30</f>
        <v>0</v>
      </c>
      <c r="KC27" s="131">
        <f>Seniori!KC30</f>
        <v>0</v>
      </c>
      <c r="KD27" s="131">
        <f>Seniori!KD30</f>
        <v>0</v>
      </c>
      <c r="KE27" s="131">
        <f>Seniori!KE30</f>
        <v>0</v>
      </c>
      <c r="KF27" s="131">
        <f>Seniori!KF30</f>
        <v>0</v>
      </c>
      <c r="KG27" s="131">
        <f>Seniori!KG30</f>
        <v>0</v>
      </c>
      <c r="KH27" s="131">
        <f>Seniori!KH30</f>
        <v>0</v>
      </c>
      <c r="KI27" s="131">
        <f>Seniori!KI30</f>
        <v>0</v>
      </c>
      <c r="KJ27" s="131">
        <f>Seniori!KJ30</f>
        <v>0</v>
      </c>
      <c r="KK27" s="131">
        <f>Seniori!KK30</f>
        <v>0</v>
      </c>
      <c r="KL27" s="131">
        <f>Seniori!KL30</f>
        <v>0</v>
      </c>
      <c r="KM27" s="131">
        <f>Seniori!KM30</f>
        <v>0</v>
      </c>
      <c r="KN27" s="131">
        <f>Seniori!KN30</f>
        <v>0</v>
      </c>
      <c r="KO27" s="131">
        <f>Seniori!KO30</f>
        <v>0</v>
      </c>
      <c r="KP27" s="131"/>
      <c r="KQ27" s="131">
        <f>Seniori!KQ30</f>
        <v>0</v>
      </c>
      <c r="KR27" s="131">
        <f>Seniori!KR30</f>
        <v>0</v>
      </c>
      <c r="KS27" s="131">
        <f>Seniori!KS30</f>
        <v>0</v>
      </c>
      <c r="KT27" s="131">
        <f>Seniori!KT30</f>
        <v>0</v>
      </c>
      <c r="KU27" s="131">
        <f>Seniori!KU30</f>
        <v>0</v>
      </c>
      <c r="KV27" s="131">
        <f>Seniori!KV30</f>
        <v>0</v>
      </c>
      <c r="KW27" s="131"/>
      <c r="KX27" s="131">
        <f>Seniori!KX30</f>
        <v>0</v>
      </c>
      <c r="KY27" s="131">
        <f>Seniori!KY30</f>
        <v>0</v>
      </c>
      <c r="KZ27" s="131">
        <f>Seniori!KZ30</f>
        <v>0</v>
      </c>
      <c r="LA27" s="131">
        <f>Seniori!LA30</f>
        <v>0</v>
      </c>
      <c r="LB27" s="131">
        <f>Seniori!LB30</f>
        <v>0</v>
      </c>
      <c r="LC27" s="131">
        <f>Seniori!LC30</f>
        <v>0</v>
      </c>
      <c r="LD27" s="131">
        <f>Seniori!LD30</f>
        <v>0</v>
      </c>
      <c r="LE27" s="131">
        <f>Seniori!LE30</f>
        <v>0</v>
      </c>
      <c r="LF27" s="131">
        <f>Seniori!LF30</f>
        <v>0</v>
      </c>
      <c r="LG27" s="131">
        <f>Seniori!LG30</f>
        <v>0</v>
      </c>
      <c r="LH27" s="131">
        <f>Seniori!LH30</f>
        <v>0</v>
      </c>
      <c r="LI27" s="131">
        <f>Seniori!LI30</f>
        <v>0</v>
      </c>
      <c r="LJ27" s="131">
        <f>Seniori!LJ30</f>
        <v>0</v>
      </c>
      <c r="LK27" s="131">
        <f>Seniori!LK30</f>
        <v>0</v>
      </c>
      <c r="LL27" s="131">
        <f>Seniori!LL30</f>
        <v>0</v>
      </c>
      <c r="LM27" s="131">
        <f>Seniori!LM30</f>
        <v>0</v>
      </c>
      <c r="LN27" s="131">
        <f>Seniori!LN30</f>
        <v>0</v>
      </c>
      <c r="LO27" s="131"/>
      <c r="LP27" s="131">
        <f>Seniori!LP30</f>
        <v>0</v>
      </c>
      <c r="LQ27" s="131"/>
      <c r="LR27" s="131"/>
      <c r="LS27" s="131"/>
      <c r="LT27" s="131"/>
      <c r="LU27" s="131"/>
      <c r="LV27" s="131"/>
      <c r="LW27" s="131"/>
      <c r="LX27" s="131"/>
      <c r="LY27" s="131"/>
      <c r="LZ27" s="131">
        <f>Seniori!LZ30</f>
        <v>0</v>
      </c>
      <c r="MA27" s="131">
        <f>Seniori!MA30</f>
        <v>0</v>
      </c>
      <c r="MB27" s="131">
        <f>Seniori!MB30</f>
        <v>0</v>
      </c>
      <c r="MC27" s="131">
        <f>Seniori!MC30</f>
        <v>0</v>
      </c>
      <c r="MD27" s="131">
        <f>Seniori!MD30</f>
        <v>0</v>
      </c>
      <c r="ME27" s="131">
        <f>Seniori!ME30</f>
        <v>0</v>
      </c>
    </row>
    <row r="28" spans="1:376" s="1" customFormat="1" ht="18" customHeight="1" x14ac:dyDescent="0.2">
      <c r="A28" s="12">
        <v>21</v>
      </c>
      <c r="B28" s="11" t="s">
        <v>452</v>
      </c>
      <c r="C28" s="1">
        <v>11990</v>
      </c>
      <c r="E28" s="4" t="s">
        <v>190</v>
      </c>
      <c r="F28" s="1">
        <v>7853</v>
      </c>
      <c r="G28" s="9" t="s">
        <v>225</v>
      </c>
      <c r="H28" s="4" t="s">
        <v>42</v>
      </c>
      <c r="I28" s="1">
        <f>SUM(K28:ME28)</f>
        <v>14</v>
      </c>
      <c r="J28" s="12">
        <f>Tabuľka311[[#This Row],[Stĺpec9]]</f>
        <v>14</v>
      </c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6" t="s">
        <v>241</v>
      </c>
      <c r="EN28" s="131"/>
      <c r="EO28" s="131"/>
      <c r="EP28" s="131"/>
      <c r="EQ28" s="131"/>
      <c r="ER28" s="131"/>
      <c r="ES28" s="131"/>
      <c r="ET28" s="131"/>
      <c r="EU28" s="131"/>
      <c r="EV28" s="131"/>
      <c r="EW28" s="131">
        <v>5</v>
      </c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>
        <v>1</v>
      </c>
      <c r="HQ28" s="131"/>
      <c r="HR28" s="131"/>
      <c r="HS28" s="131"/>
      <c r="HT28" s="131">
        <v>1</v>
      </c>
      <c r="HU28" s="131"/>
      <c r="HV28" s="131"/>
      <c r="HW28" s="131"/>
      <c r="HX28" s="131"/>
      <c r="HY28" s="131">
        <f>2+3</f>
        <v>5</v>
      </c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>
        <v>2</v>
      </c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</row>
    <row r="29" spans="1:376" s="10" customFormat="1" ht="19.5" customHeight="1" x14ac:dyDescent="0.2">
      <c r="A29" s="12">
        <v>22</v>
      </c>
      <c r="B29" s="11" t="s">
        <v>421</v>
      </c>
      <c r="C29" s="1">
        <v>11825</v>
      </c>
      <c r="D29" s="1">
        <v>2018</v>
      </c>
      <c r="E29" t="s">
        <v>44</v>
      </c>
      <c r="F29" s="1">
        <v>2366</v>
      </c>
      <c r="G29" s="1" t="s">
        <v>222</v>
      </c>
      <c r="H29" t="s">
        <v>26</v>
      </c>
      <c r="I29" s="1">
        <f t="shared" ref="I29:I34" si="3">SUM(K29:ME29)</f>
        <v>13.2</v>
      </c>
      <c r="J29" s="12">
        <f>I29</f>
        <v>13.2</v>
      </c>
      <c r="K29" s="131">
        <f>Seniori!K27</f>
        <v>0</v>
      </c>
      <c r="L29" s="131">
        <f>Seniori!L27</f>
        <v>0</v>
      </c>
      <c r="M29" s="131">
        <f>Seniori!M27</f>
        <v>0</v>
      </c>
      <c r="N29" s="131">
        <f>Seniori!N27</f>
        <v>0</v>
      </c>
      <c r="O29" s="131">
        <f>Seniori!O27</f>
        <v>0</v>
      </c>
      <c r="P29" s="131">
        <f>Seniori!P27</f>
        <v>0</v>
      </c>
      <c r="Q29" s="131">
        <f>Seniori!Q27</f>
        <v>0</v>
      </c>
      <c r="R29" s="131">
        <f>Seniori!R27</f>
        <v>0</v>
      </c>
      <c r="S29" s="131">
        <f>Seniori!S27</f>
        <v>0</v>
      </c>
      <c r="T29" s="131">
        <f>Seniori!T27</f>
        <v>0</v>
      </c>
      <c r="U29" s="131">
        <f>Seniori!U27</f>
        <v>0</v>
      </c>
      <c r="V29" s="131">
        <f>Seniori!V27</f>
        <v>0</v>
      </c>
      <c r="W29" s="131">
        <f>Seniori!W27</f>
        <v>0</v>
      </c>
      <c r="X29" s="131">
        <f>Seniori!X27</f>
        <v>0</v>
      </c>
      <c r="Y29" s="131">
        <f>Seniori!Y27</f>
        <v>0</v>
      </c>
      <c r="Z29" s="131">
        <f>Seniori!Z27</f>
        <v>0</v>
      </c>
      <c r="AA29" s="131">
        <f>Seniori!AA27</f>
        <v>0</v>
      </c>
      <c r="AB29" s="131">
        <f>Seniori!AB27</f>
        <v>0</v>
      </c>
      <c r="AC29" s="131">
        <f>Seniori!AC27</f>
        <v>0</v>
      </c>
      <c r="AD29" s="131">
        <f>Seniori!AD27</f>
        <v>0</v>
      </c>
      <c r="AE29" s="131">
        <f>Seniori!AE27</f>
        <v>0</v>
      </c>
      <c r="AF29" s="131">
        <f>Seniori!AF27</f>
        <v>0</v>
      </c>
      <c r="AG29" s="131">
        <f>Seniori!AG27</f>
        <v>0</v>
      </c>
      <c r="AH29" s="131">
        <f>Seniori!AH27</f>
        <v>0</v>
      </c>
      <c r="AI29" s="131">
        <f>Seniori!AI27</f>
        <v>0</v>
      </c>
      <c r="AJ29" s="131">
        <f>Seniori!AJ27</f>
        <v>0</v>
      </c>
      <c r="AK29" s="131">
        <f>Seniori!AK27</f>
        <v>0</v>
      </c>
      <c r="AL29" s="131">
        <f>Seniori!AL27</f>
        <v>0</v>
      </c>
      <c r="AM29" s="131">
        <f>Seniori!AM27</f>
        <v>0</v>
      </c>
      <c r="AN29" s="131">
        <f>Seniori!AN27</f>
        <v>0</v>
      </c>
      <c r="AO29" s="131">
        <f>Seniori!AO27</f>
        <v>0</v>
      </c>
      <c r="AP29" s="131">
        <f>Seniori!AP27</f>
        <v>0</v>
      </c>
      <c r="AQ29" s="131">
        <f>Seniori!AQ27</f>
        <v>0</v>
      </c>
      <c r="AR29" s="131">
        <f>Seniori!AR27</f>
        <v>0</v>
      </c>
      <c r="AS29" s="131">
        <f>Seniori!AS27</f>
        <v>0</v>
      </c>
      <c r="AT29" s="131">
        <f>Seniori!AT27</f>
        <v>0</v>
      </c>
      <c r="AU29" s="131">
        <f>Seniori!AU27</f>
        <v>0</v>
      </c>
      <c r="AV29" s="131">
        <f>Seniori!AV27</f>
        <v>0</v>
      </c>
      <c r="AW29" s="131">
        <f>Seniori!AW27</f>
        <v>0</v>
      </c>
      <c r="AX29" s="131">
        <f>Seniori!AX27</f>
        <v>0</v>
      </c>
      <c r="AY29" s="131">
        <f>Seniori!AY27</f>
        <v>0</v>
      </c>
      <c r="AZ29" s="131">
        <f>Seniori!AZ27</f>
        <v>0</v>
      </c>
      <c r="BA29" s="131">
        <f>Seniori!BA27</f>
        <v>0</v>
      </c>
      <c r="BB29" s="131">
        <f>Seniori!BB27</f>
        <v>0</v>
      </c>
      <c r="BC29" s="131">
        <f>Seniori!BC27</f>
        <v>0</v>
      </c>
      <c r="BD29" s="131">
        <f>Seniori!BD27</f>
        <v>0</v>
      </c>
      <c r="BE29" s="131">
        <f>Seniori!BE27</f>
        <v>0</v>
      </c>
      <c r="BF29" s="131">
        <f>Seniori!BF27</f>
        <v>0</v>
      </c>
      <c r="BG29" s="131">
        <f>Seniori!BG27</f>
        <v>0</v>
      </c>
      <c r="BH29" s="131">
        <f>Seniori!BH27</f>
        <v>0</v>
      </c>
      <c r="BI29" s="131">
        <f>Seniori!BI27</f>
        <v>0</v>
      </c>
      <c r="BJ29" s="131">
        <f>Seniori!BJ27</f>
        <v>0</v>
      </c>
      <c r="BK29" s="131">
        <f>Seniori!BK27</f>
        <v>0</v>
      </c>
      <c r="BL29" s="131">
        <f>Seniori!BL27</f>
        <v>0</v>
      </c>
      <c r="BM29" s="131">
        <f>Seniori!BM27</f>
        <v>0</v>
      </c>
      <c r="BN29" s="131">
        <f>Seniori!BN27</f>
        <v>0</v>
      </c>
      <c r="BO29" s="131">
        <f>Seniori!BO27</f>
        <v>0</v>
      </c>
      <c r="BP29" s="131">
        <f>Seniori!BP27</f>
        <v>0</v>
      </c>
      <c r="BQ29" s="131">
        <f>Seniori!BQ27</f>
        <v>0</v>
      </c>
      <c r="BR29" s="131">
        <f>Seniori!BR27</f>
        <v>0</v>
      </c>
      <c r="BS29" s="131">
        <f>Seniori!BS27</f>
        <v>0</v>
      </c>
      <c r="BT29" s="131">
        <f>Seniori!BT27</f>
        <v>0</v>
      </c>
      <c r="BU29" s="131">
        <f>Seniori!BU27</f>
        <v>0</v>
      </c>
      <c r="BV29" s="131">
        <f>Seniori!BV27</f>
        <v>0</v>
      </c>
      <c r="BW29" s="131">
        <f>Seniori!BW27</f>
        <v>0</v>
      </c>
      <c r="BX29" s="131">
        <f>Seniori!BX27</f>
        <v>0</v>
      </c>
      <c r="BY29" s="131">
        <f>Seniori!BY27</f>
        <v>0</v>
      </c>
      <c r="BZ29" s="131">
        <f>Seniori!BZ27</f>
        <v>0</v>
      </c>
      <c r="CA29" s="131">
        <f>Seniori!CA27</f>
        <v>0</v>
      </c>
      <c r="CB29" s="131">
        <f>Seniori!CB27</f>
        <v>0</v>
      </c>
      <c r="CC29" s="131">
        <f>Seniori!CC27</f>
        <v>0</v>
      </c>
      <c r="CD29" s="131">
        <f>Seniori!CD27</f>
        <v>0</v>
      </c>
      <c r="CE29" s="131">
        <f>Seniori!CE27</f>
        <v>0</v>
      </c>
      <c r="CF29" s="131">
        <f>Seniori!CF27</f>
        <v>0</v>
      </c>
      <c r="CG29" s="131">
        <f>Seniori!CG27</f>
        <v>0</v>
      </c>
      <c r="CH29" s="131">
        <f>Seniori!CH27</f>
        <v>0</v>
      </c>
      <c r="CI29" s="131">
        <f>Seniori!CI27</f>
        <v>0</v>
      </c>
      <c r="CJ29" s="131">
        <f>Seniori!CJ27</f>
        <v>0</v>
      </c>
      <c r="CK29" s="131">
        <f>Seniori!CK27</f>
        <v>0</v>
      </c>
      <c r="CL29" s="131">
        <f>Seniori!CL27</f>
        <v>0</v>
      </c>
      <c r="CM29" s="131">
        <f>Seniori!CM27</f>
        <v>0</v>
      </c>
      <c r="CN29" s="131">
        <f>Seniori!CN27</f>
        <v>0</v>
      </c>
      <c r="CO29" s="131">
        <f>Seniori!CO27</f>
        <v>0</v>
      </c>
      <c r="CP29" s="131">
        <f>Seniori!CP27</f>
        <v>0</v>
      </c>
      <c r="CQ29" s="131">
        <f>Seniori!CQ27</f>
        <v>0</v>
      </c>
      <c r="CR29" s="131">
        <f>Seniori!CR27</f>
        <v>0</v>
      </c>
      <c r="CS29" s="131">
        <f>Seniori!CS27</f>
        <v>0</v>
      </c>
      <c r="CT29" s="131">
        <f>Seniori!CT27</f>
        <v>0</v>
      </c>
      <c r="CU29" s="131">
        <f>Seniori!CU27</f>
        <v>0</v>
      </c>
      <c r="CV29" s="131">
        <f>Seniori!CV27</f>
        <v>0</v>
      </c>
      <c r="CW29" s="131">
        <f>Seniori!CW27</f>
        <v>0</v>
      </c>
      <c r="CX29" s="131">
        <f>Seniori!CX27</f>
        <v>0</v>
      </c>
      <c r="CY29" s="131">
        <f>Seniori!CY27</f>
        <v>0</v>
      </c>
      <c r="CZ29" s="131">
        <f>Seniori!CZ27</f>
        <v>0</v>
      </c>
      <c r="DA29" s="131">
        <f>Seniori!DA27</f>
        <v>2</v>
      </c>
      <c r="DB29" s="131">
        <f>Seniori!DB27</f>
        <v>0</v>
      </c>
      <c r="DC29" s="131">
        <f>Seniori!DC27</f>
        <v>0</v>
      </c>
      <c r="DD29" s="131">
        <f>Seniori!DD27</f>
        <v>0</v>
      </c>
      <c r="DE29" s="131">
        <f>Seniori!DE27</f>
        <v>0</v>
      </c>
      <c r="DF29" s="131">
        <f>Seniori!DF27</f>
        <v>0</v>
      </c>
      <c r="DG29" s="131">
        <f>Seniori!DG27</f>
        <v>0</v>
      </c>
      <c r="DH29" s="131">
        <f>Seniori!DH27</f>
        <v>0</v>
      </c>
      <c r="DI29" s="131" t="str">
        <f>Seniori!DI27</f>
        <v>x</v>
      </c>
      <c r="DJ29" s="131">
        <f>Seniori!DJ27</f>
        <v>0</v>
      </c>
      <c r="DK29" s="131">
        <f>Seniori!DK27</f>
        <v>0</v>
      </c>
      <c r="DL29" s="131">
        <f>Seniori!DL27</f>
        <v>0</v>
      </c>
      <c r="DM29" s="131">
        <f>Seniori!DM27</f>
        <v>0</v>
      </c>
      <c r="DN29" s="131">
        <f>Seniori!DN27</f>
        <v>0</v>
      </c>
      <c r="DO29" s="131">
        <f>Seniori!DO27</f>
        <v>0</v>
      </c>
      <c r="DP29" s="131">
        <f>Seniori!DP27</f>
        <v>0</v>
      </c>
      <c r="DQ29" s="131">
        <f>Seniori!DQ27</f>
        <v>0</v>
      </c>
      <c r="DR29" s="131">
        <f>Seniori!DR27</f>
        <v>0</v>
      </c>
      <c r="DS29" s="131">
        <f>Seniori!DS27</f>
        <v>0</v>
      </c>
      <c r="DT29" s="131">
        <f>Seniori!DT27</f>
        <v>0</v>
      </c>
      <c r="DU29" s="131">
        <f>Seniori!DU27</f>
        <v>0</v>
      </c>
      <c r="DV29" s="131">
        <f>Seniori!DV27</f>
        <v>0</v>
      </c>
      <c r="DW29" s="131">
        <f>Seniori!DW27</f>
        <v>0</v>
      </c>
      <c r="DX29" s="131">
        <f>Seniori!DX27</f>
        <v>0</v>
      </c>
      <c r="DY29" s="131">
        <f>Seniori!DY27</f>
        <v>0</v>
      </c>
      <c r="DZ29" s="131">
        <f>Seniori!DZ27</f>
        <v>0</v>
      </c>
      <c r="EA29" s="131">
        <f>Seniori!EA27</f>
        <v>0</v>
      </c>
      <c r="EB29" s="131">
        <f>Seniori!EB27</f>
        <v>0</v>
      </c>
      <c r="EC29" s="131">
        <f>Seniori!EC27</f>
        <v>0</v>
      </c>
      <c r="ED29" s="131">
        <f>Seniori!ED27</f>
        <v>0</v>
      </c>
      <c r="EE29" s="131">
        <f>Seniori!EE27</f>
        <v>0</v>
      </c>
      <c r="EF29" s="131">
        <f>Seniori!EF27</f>
        <v>0</v>
      </c>
      <c r="EG29" s="131">
        <f>Seniori!EG27</f>
        <v>0</v>
      </c>
      <c r="EH29" s="131">
        <f>Seniori!EH27</f>
        <v>0</v>
      </c>
      <c r="EI29" s="131">
        <f>Seniori!EI27</f>
        <v>0</v>
      </c>
      <c r="EJ29" s="131">
        <f>Seniori!EJ27</f>
        <v>0</v>
      </c>
      <c r="EK29" s="131">
        <f>Seniori!EK27</f>
        <v>0</v>
      </c>
      <c r="EL29" s="131">
        <f>Seniori!EL27</f>
        <v>0</v>
      </c>
      <c r="EM29" s="131" t="str">
        <f>Seniori!EM27</f>
        <v>x</v>
      </c>
      <c r="EN29" s="131">
        <f>Seniori!EN27</f>
        <v>0</v>
      </c>
      <c r="EO29" s="131">
        <f>Seniori!EO27</f>
        <v>0</v>
      </c>
      <c r="EP29" s="131">
        <f>Seniori!EP27</f>
        <v>0</v>
      </c>
      <c r="EQ29" s="131">
        <f>Seniori!EQ27</f>
        <v>0</v>
      </c>
      <c r="ER29" s="131">
        <f>Seniori!ER27</f>
        <v>0</v>
      </c>
      <c r="ES29" s="131">
        <f>Seniori!ES27</f>
        <v>0</v>
      </c>
      <c r="ET29" s="131">
        <f>Seniori!ET27</f>
        <v>0</v>
      </c>
      <c r="EU29" s="131">
        <f>Seniori!EU27</f>
        <v>0</v>
      </c>
      <c r="EV29" s="131">
        <f>Seniori!EV27</f>
        <v>0</v>
      </c>
      <c r="EW29" s="131">
        <f>Seniori!EW27</f>
        <v>7.1999999999999993</v>
      </c>
      <c r="EX29" s="131">
        <f>Seniori!EX27</f>
        <v>0</v>
      </c>
      <c r="EY29" s="131">
        <f>Seniori!EY27</f>
        <v>0</v>
      </c>
      <c r="EZ29" s="131">
        <f>Seniori!EZ27</f>
        <v>0</v>
      </c>
      <c r="FA29" s="131">
        <f>Seniori!FA27</f>
        <v>0</v>
      </c>
      <c r="FB29" s="131">
        <f>Seniori!FB27</f>
        <v>0</v>
      </c>
      <c r="FC29" s="131">
        <f>Seniori!FC27</f>
        <v>0</v>
      </c>
      <c r="FD29" s="131">
        <f>Seniori!FD27</f>
        <v>0</v>
      </c>
      <c r="FE29" s="131">
        <f>Seniori!FE27</f>
        <v>0</v>
      </c>
      <c r="FF29" s="131">
        <f>Seniori!FF27</f>
        <v>0</v>
      </c>
      <c r="FG29" s="131">
        <f>Seniori!FG27</f>
        <v>0</v>
      </c>
      <c r="FH29" s="131">
        <f>Seniori!FH27</f>
        <v>0</v>
      </c>
      <c r="FI29" s="131">
        <f>Seniori!FI27</f>
        <v>0</v>
      </c>
      <c r="FJ29" s="131">
        <f>Seniori!FJ27</f>
        <v>0</v>
      </c>
      <c r="FK29" s="131">
        <f>Seniori!FK27</f>
        <v>0</v>
      </c>
      <c r="FL29" s="131">
        <f>Seniori!FL27</f>
        <v>0</v>
      </c>
      <c r="FM29" s="131">
        <f>Seniori!FM27</f>
        <v>0</v>
      </c>
      <c r="FN29" s="131">
        <f>Seniori!FN27</f>
        <v>0</v>
      </c>
      <c r="FO29" s="131">
        <f>Seniori!FO27</f>
        <v>0</v>
      </c>
      <c r="FP29" s="131">
        <f>Seniori!FP27</f>
        <v>0</v>
      </c>
      <c r="FQ29" s="131">
        <f>Seniori!FQ27</f>
        <v>0</v>
      </c>
      <c r="FR29" s="131">
        <f>Seniori!FR27</f>
        <v>1</v>
      </c>
      <c r="FS29" s="131">
        <f>Seniori!FS27</f>
        <v>0</v>
      </c>
      <c r="FT29" s="131">
        <f>Seniori!FT27</f>
        <v>0</v>
      </c>
      <c r="FU29" s="131">
        <f>Seniori!FU27</f>
        <v>0</v>
      </c>
      <c r="FV29" s="131">
        <f>Seniori!FV27</f>
        <v>0</v>
      </c>
      <c r="FW29" s="131">
        <f>Seniori!FW27</f>
        <v>0</v>
      </c>
      <c r="FX29" s="131">
        <f>Seniori!FX27</f>
        <v>0</v>
      </c>
      <c r="FY29" s="131">
        <f>Seniori!FY27</f>
        <v>0</v>
      </c>
      <c r="FZ29" s="131">
        <f>Seniori!FZ27</f>
        <v>0</v>
      </c>
      <c r="GA29" s="131">
        <f>Seniori!GA27</f>
        <v>0</v>
      </c>
      <c r="GB29" s="131">
        <f>Seniori!GB27</f>
        <v>3</v>
      </c>
      <c r="GC29" s="131">
        <f>Seniori!GC27</f>
        <v>0</v>
      </c>
      <c r="GD29" s="131">
        <f>Seniori!GD27</f>
        <v>0</v>
      </c>
      <c r="GE29" s="131">
        <f>Seniori!GE27</f>
        <v>0</v>
      </c>
      <c r="GF29" s="131">
        <f>Seniori!GF27</f>
        <v>0</v>
      </c>
      <c r="GG29" s="131">
        <f>Seniori!GG27</f>
        <v>0</v>
      </c>
      <c r="GH29" s="131">
        <f>Seniori!GH27</f>
        <v>0</v>
      </c>
      <c r="GI29" s="131">
        <f>Seniori!GI27</f>
        <v>0</v>
      </c>
      <c r="GJ29" s="131">
        <f>Seniori!GJ27</f>
        <v>0</v>
      </c>
      <c r="GK29" s="131">
        <f>Seniori!GK27</f>
        <v>0</v>
      </c>
      <c r="GL29" s="131">
        <f>Seniori!GL27</f>
        <v>0</v>
      </c>
      <c r="GM29" s="131">
        <f>Seniori!GM27</f>
        <v>0</v>
      </c>
      <c r="GN29" s="131">
        <f>Seniori!GN27</f>
        <v>0</v>
      </c>
      <c r="GO29" s="131">
        <f>Seniori!GO27</f>
        <v>0</v>
      </c>
      <c r="GP29" s="131">
        <f>Seniori!GP27</f>
        <v>0</v>
      </c>
      <c r="GQ29" s="131">
        <f>Seniori!GQ27</f>
        <v>0</v>
      </c>
      <c r="GR29" s="131">
        <f>Seniori!GR27</f>
        <v>0</v>
      </c>
      <c r="GS29" s="131">
        <f>Seniori!GS27</f>
        <v>0</v>
      </c>
      <c r="GT29" s="131">
        <f>Seniori!GT27</f>
        <v>0</v>
      </c>
      <c r="GU29" s="131">
        <f>Seniori!GU27</f>
        <v>0</v>
      </c>
      <c r="GV29" s="131">
        <f>Seniori!GV27</f>
        <v>0</v>
      </c>
      <c r="GW29" s="131">
        <f>Seniori!GW27</f>
        <v>0</v>
      </c>
      <c r="GX29" s="131">
        <f>Seniori!GX27</f>
        <v>0</v>
      </c>
      <c r="GY29" s="131">
        <f>Seniori!GY27</f>
        <v>0</v>
      </c>
      <c r="GZ29" s="131">
        <f>Seniori!GZ27</f>
        <v>0</v>
      </c>
      <c r="HA29" s="131">
        <f>Seniori!HA27</f>
        <v>0</v>
      </c>
      <c r="HB29" s="131">
        <f>Seniori!HB27</f>
        <v>0</v>
      </c>
      <c r="HC29" s="131">
        <f>Seniori!HC27</f>
        <v>0</v>
      </c>
      <c r="HD29" s="131">
        <f>Seniori!HD27</f>
        <v>0</v>
      </c>
      <c r="HE29" s="131">
        <f>Seniori!HE27</f>
        <v>0</v>
      </c>
      <c r="HF29" s="131">
        <f>Seniori!HF27</f>
        <v>0</v>
      </c>
      <c r="HG29" s="131">
        <f>Seniori!HG27</f>
        <v>0</v>
      </c>
      <c r="HH29" s="131">
        <f>Seniori!HH27</f>
        <v>0</v>
      </c>
      <c r="HI29" s="131">
        <f>Seniori!HI27</f>
        <v>0</v>
      </c>
      <c r="HJ29" s="131">
        <f>Seniori!HJ27</f>
        <v>0</v>
      </c>
      <c r="HK29" s="131">
        <f>Seniori!HK27</f>
        <v>0</v>
      </c>
      <c r="HL29" s="131">
        <f>Seniori!HL27</f>
        <v>0</v>
      </c>
      <c r="HM29" s="131">
        <f>Seniori!HM27</f>
        <v>0</v>
      </c>
      <c r="HN29" s="131">
        <f>Seniori!HN27</f>
        <v>0</v>
      </c>
      <c r="HO29" s="131">
        <f>Seniori!HO27</f>
        <v>0</v>
      </c>
      <c r="HP29" s="131">
        <f>Seniori!HP27</f>
        <v>0</v>
      </c>
      <c r="HQ29" s="131">
        <f>Seniori!HQ27</f>
        <v>0</v>
      </c>
      <c r="HR29" s="131">
        <f>Seniori!HR27</f>
        <v>0</v>
      </c>
      <c r="HS29" s="131">
        <f>Seniori!HS27</f>
        <v>0</v>
      </c>
      <c r="HT29" s="131">
        <f>Seniori!HT27</f>
        <v>0</v>
      </c>
      <c r="HU29" s="131">
        <f>Seniori!HU27</f>
        <v>0</v>
      </c>
      <c r="HV29" s="131">
        <f>Seniori!HV27</f>
        <v>0</v>
      </c>
      <c r="HW29" s="131">
        <f>Seniori!HW27</f>
        <v>0</v>
      </c>
      <c r="HX29" s="131">
        <f>Seniori!HX27</f>
        <v>0</v>
      </c>
      <c r="HY29" s="131">
        <f>Seniori!HY27</f>
        <v>0</v>
      </c>
      <c r="HZ29" s="131">
        <f>Seniori!HZ27</f>
        <v>0</v>
      </c>
      <c r="IA29" s="131">
        <f>Seniori!IA27</f>
        <v>0</v>
      </c>
      <c r="IB29" s="131">
        <f>Seniori!IB27</f>
        <v>0</v>
      </c>
      <c r="IC29" s="131">
        <f>Seniori!IC27</f>
        <v>0</v>
      </c>
      <c r="ID29" s="131">
        <f>Seniori!ID27</f>
        <v>0</v>
      </c>
      <c r="IE29" s="131">
        <f>Seniori!IE27</f>
        <v>0</v>
      </c>
      <c r="IF29" s="131">
        <f>Seniori!IF27</f>
        <v>0</v>
      </c>
      <c r="IG29" s="131">
        <f>Seniori!IG27</f>
        <v>0</v>
      </c>
      <c r="IH29" s="131">
        <f>Seniori!IH27</f>
        <v>0</v>
      </c>
      <c r="II29" s="131">
        <f>Seniori!II27</f>
        <v>0</v>
      </c>
      <c r="IJ29" s="131">
        <f>Seniori!IJ27</f>
        <v>0</v>
      </c>
      <c r="IK29" s="131">
        <f>Seniori!IK27</f>
        <v>0</v>
      </c>
      <c r="IL29" s="131">
        <f>Seniori!IL27</f>
        <v>0</v>
      </c>
      <c r="IM29" s="131">
        <f>Seniori!IM27</f>
        <v>0</v>
      </c>
      <c r="IN29" s="131">
        <f>Seniori!IN27</f>
        <v>0</v>
      </c>
      <c r="IO29" s="131">
        <f>Seniori!IO27</f>
        <v>0</v>
      </c>
      <c r="IP29" s="131">
        <f>Seniori!IP27</f>
        <v>0</v>
      </c>
      <c r="IQ29" s="131">
        <f>Seniori!IQ27</f>
        <v>0</v>
      </c>
      <c r="IR29" s="131">
        <f>Seniori!IR27</f>
        <v>0</v>
      </c>
      <c r="IS29" s="131">
        <f>Seniori!IS27</f>
        <v>0</v>
      </c>
      <c r="IT29" s="131">
        <f>Seniori!IT27</f>
        <v>0</v>
      </c>
      <c r="IU29" s="131">
        <f>Seniori!IU27</f>
        <v>0</v>
      </c>
      <c r="IV29" s="131">
        <f>Seniori!IV27</f>
        <v>0</v>
      </c>
      <c r="IW29" s="131">
        <f>Seniori!IW27</f>
        <v>0</v>
      </c>
      <c r="IX29" s="131">
        <f>Seniori!IX27</f>
        <v>0</v>
      </c>
      <c r="IY29" s="131">
        <f>Seniori!IY27</f>
        <v>0</v>
      </c>
      <c r="IZ29" s="131">
        <f>Seniori!IZ27</f>
        <v>0</v>
      </c>
      <c r="JA29" s="131">
        <f>Seniori!JA27</f>
        <v>0</v>
      </c>
      <c r="JB29" s="131">
        <f>Seniori!JB27</f>
        <v>0</v>
      </c>
      <c r="JC29" s="131">
        <f>Seniori!JC27</f>
        <v>0</v>
      </c>
      <c r="JD29" s="131">
        <f>Seniori!JD27</f>
        <v>0</v>
      </c>
      <c r="JE29" s="131">
        <f>Seniori!JE27</f>
        <v>0</v>
      </c>
      <c r="JF29" s="131">
        <f>Seniori!JF27</f>
        <v>0</v>
      </c>
      <c r="JG29" s="131">
        <f>Seniori!JG27</f>
        <v>0</v>
      </c>
      <c r="JH29" s="131">
        <f>Seniori!JH27</f>
        <v>0</v>
      </c>
      <c r="JI29" s="131">
        <f>Seniori!JI27</f>
        <v>0</v>
      </c>
      <c r="JJ29" s="131">
        <f>Seniori!JJ27</f>
        <v>0</v>
      </c>
      <c r="JK29" s="131">
        <f>Seniori!JK27</f>
        <v>0</v>
      </c>
      <c r="JL29" s="131">
        <f>Seniori!JL27</f>
        <v>0</v>
      </c>
      <c r="JM29" s="131">
        <f>Seniori!JM27</f>
        <v>0</v>
      </c>
      <c r="JN29" s="131">
        <f>Seniori!JN27</f>
        <v>0</v>
      </c>
      <c r="JO29" s="131">
        <f>Seniori!JO27</f>
        <v>0</v>
      </c>
      <c r="JP29" s="131">
        <f>Seniori!JP27</f>
        <v>0</v>
      </c>
      <c r="JQ29" s="131">
        <f>Seniori!JQ27</f>
        <v>0</v>
      </c>
      <c r="JR29" s="131">
        <f>Seniori!JR27</f>
        <v>0</v>
      </c>
      <c r="JS29" s="131">
        <f>Seniori!JS27</f>
        <v>0</v>
      </c>
      <c r="JT29" s="131">
        <f>Seniori!JT27</f>
        <v>0</v>
      </c>
      <c r="JU29" s="131">
        <f>Seniori!JU27</f>
        <v>0</v>
      </c>
      <c r="JV29" s="131">
        <f>Seniori!JV27</f>
        <v>0</v>
      </c>
      <c r="JW29" s="131">
        <f>Seniori!JW27</f>
        <v>0</v>
      </c>
      <c r="JX29" s="131">
        <f>Seniori!JX27</f>
        <v>0</v>
      </c>
      <c r="JY29" s="131">
        <f>Seniori!JY27</f>
        <v>0</v>
      </c>
      <c r="JZ29" s="131">
        <f>Seniori!JZ27</f>
        <v>0</v>
      </c>
      <c r="KA29" s="131">
        <f>Seniori!KA27</f>
        <v>0</v>
      </c>
      <c r="KB29" s="131">
        <f>Seniori!KB27</f>
        <v>0</v>
      </c>
      <c r="KC29" s="131">
        <f>Seniori!KC27</f>
        <v>0</v>
      </c>
      <c r="KD29" s="131">
        <f>Seniori!KD27</f>
        <v>0</v>
      </c>
      <c r="KE29" s="131">
        <f>Seniori!KE27</f>
        <v>0</v>
      </c>
      <c r="KF29" s="131">
        <f>Seniori!KF27</f>
        <v>0</v>
      </c>
      <c r="KG29" s="131">
        <f>Seniori!KG27</f>
        <v>0</v>
      </c>
      <c r="KH29" s="131">
        <f>Seniori!KH27</f>
        <v>0</v>
      </c>
      <c r="KI29" s="131">
        <f>Seniori!KI27</f>
        <v>0</v>
      </c>
      <c r="KJ29" s="131">
        <f>Seniori!KJ27</f>
        <v>0</v>
      </c>
      <c r="KK29" s="131">
        <f>Seniori!KK27</f>
        <v>0</v>
      </c>
      <c r="KL29" s="131">
        <f>Seniori!KL27</f>
        <v>0</v>
      </c>
      <c r="KM29" s="131">
        <f>Seniori!KM27</f>
        <v>0</v>
      </c>
      <c r="KN29" s="131">
        <f>Seniori!KN27</f>
        <v>0</v>
      </c>
      <c r="KO29" s="131">
        <f>Seniori!KO27</f>
        <v>0</v>
      </c>
      <c r="KP29" s="131"/>
      <c r="KQ29" s="131">
        <f>Seniori!KQ27</f>
        <v>0</v>
      </c>
      <c r="KR29" s="131">
        <f>Seniori!KR27</f>
        <v>0</v>
      </c>
      <c r="KS29" s="131">
        <f>Seniori!KS27</f>
        <v>0</v>
      </c>
      <c r="KT29" s="131">
        <f>Seniori!KT27</f>
        <v>0</v>
      </c>
      <c r="KU29" s="131">
        <f>Seniori!KU27</f>
        <v>0</v>
      </c>
      <c r="KV29" s="131">
        <f>Seniori!KV27</f>
        <v>0</v>
      </c>
      <c r="KW29" s="131"/>
      <c r="KX29" s="131">
        <f>Seniori!KX27</f>
        <v>0</v>
      </c>
      <c r="KY29" s="131">
        <f>Seniori!KY27</f>
        <v>0</v>
      </c>
      <c r="KZ29" s="131">
        <f>Seniori!KZ27</f>
        <v>0</v>
      </c>
      <c r="LA29" s="131">
        <f>Seniori!LA27</f>
        <v>0</v>
      </c>
      <c r="LB29" s="131">
        <f>Seniori!LB27</f>
        <v>0</v>
      </c>
      <c r="LC29" s="131">
        <f>Seniori!LC27</f>
        <v>0</v>
      </c>
      <c r="LD29" s="131">
        <f>Seniori!LD27</f>
        <v>0</v>
      </c>
      <c r="LE29" s="131">
        <f>Seniori!LE27</f>
        <v>0</v>
      </c>
      <c r="LF29" s="131">
        <f>Seniori!LF27</f>
        <v>0</v>
      </c>
      <c r="LG29" s="131">
        <f>Seniori!LG27</f>
        <v>0</v>
      </c>
      <c r="LH29" s="131">
        <f>Seniori!LH27</f>
        <v>0</v>
      </c>
      <c r="LI29" s="131">
        <f>Seniori!LI27</f>
        <v>0</v>
      </c>
      <c r="LJ29" s="131">
        <f>Seniori!LJ27</f>
        <v>0</v>
      </c>
      <c r="LK29" s="131">
        <f>Seniori!LK27</f>
        <v>0</v>
      </c>
      <c r="LL29" s="131">
        <f>Seniori!LL27</f>
        <v>0</v>
      </c>
      <c r="LM29" s="131">
        <f>Seniori!LM27</f>
        <v>0</v>
      </c>
      <c r="LN29" s="131">
        <f>Seniori!LN27</f>
        <v>0</v>
      </c>
      <c r="LO29" s="131"/>
      <c r="LP29" s="131">
        <f>Seniori!LP27</f>
        <v>0</v>
      </c>
      <c r="LQ29" s="131"/>
      <c r="LR29" s="131"/>
      <c r="LS29" s="131"/>
      <c r="LT29" s="131"/>
      <c r="LU29" s="131"/>
      <c r="LV29" s="131"/>
      <c r="LW29" s="131"/>
      <c r="LX29" s="131"/>
      <c r="LY29" s="131"/>
      <c r="LZ29" s="131">
        <f>Seniori!LZ27</f>
        <v>0</v>
      </c>
      <c r="MA29" s="131">
        <f>Seniori!MA27</f>
        <v>0</v>
      </c>
      <c r="MB29" s="131">
        <f>Seniori!MB27</f>
        <v>0</v>
      </c>
      <c r="MC29" s="131">
        <f>Seniori!MC27</f>
        <v>0</v>
      </c>
      <c r="MD29" s="131">
        <f>Seniori!MD27</f>
        <v>0</v>
      </c>
      <c r="ME29" s="131">
        <f>Seniori!ME27</f>
        <v>0</v>
      </c>
    </row>
    <row r="30" spans="1:376" s="1" customFormat="1" ht="18" customHeight="1" x14ac:dyDescent="0.2">
      <c r="A30" s="12">
        <v>23</v>
      </c>
      <c r="B30" s="11" t="s">
        <v>551</v>
      </c>
      <c r="C30" s="1">
        <v>11796</v>
      </c>
      <c r="D30" s="1">
        <v>2018</v>
      </c>
      <c r="E30" s="4" t="s">
        <v>550</v>
      </c>
      <c r="F30" s="1">
        <v>8041</v>
      </c>
      <c r="G30" s="9" t="s">
        <v>222</v>
      </c>
      <c r="H30" s="4" t="s">
        <v>216</v>
      </c>
      <c r="I30" s="1">
        <f>SUM(K30:ME30)</f>
        <v>12</v>
      </c>
      <c r="J30" s="12">
        <f>Tabuľka311[[#This Row],[Stĺpec9]]</f>
        <v>12</v>
      </c>
      <c r="K30" s="131">
        <f>Seniori!K68</f>
        <v>0</v>
      </c>
      <c r="L30" s="131">
        <f>Seniori!L68</f>
        <v>0</v>
      </c>
      <c r="M30" s="131">
        <f>Seniori!M68</f>
        <v>0</v>
      </c>
      <c r="N30" s="131">
        <f>Seniori!N68</f>
        <v>0</v>
      </c>
      <c r="O30" s="131">
        <f>Seniori!O68</f>
        <v>0</v>
      </c>
      <c r="P30" s="131">
        <f>Seniori!P68</f>
        <v>0</v>
      </c>
      <c r="Q30" s="131">
        <f>Seniori!Q68</f>
        <v>0</v>
      </c>
      <c r="R30" s="131">
        <f>Seniori!R68</f>
        <v>0</v>
      </c>
      <c r="S30" s="131">
        <f>Seniori!S68</f>
        <v>0</v>
      </c>
      <c r="T30" s="131">
        <f>Seniori!T68</f>
        <v>0</v>
      </c>
      <c r="U30" s="131">
        <f>Seniori!U68</f>
        <v>0</v>
      </c>
      <c r="V30" s="131">
        <f>Seniori!V68</f>
        <v>0</v>
      </c>
      <c r="W30" s="131">
        <f>Seniori!W68</f>
        <v>0</v>
      </c>
      <c r="X30" s="131">
        <f>Seniori!X68</f>
        <v>0</v>
      </c>
      <c r="Y30" s="131">
        <f>Seniori!Y68</f>
        <v>0</v>
      </c>
      <c r="Z30" s="131">
        <f>Seniori!Z68</f>
        <v>0</v>
      </c>
      <c r="AA30" s="131">
        <f>Seniori!AA68</f>
        <v>0</v>
      </c>
      <c r="AB30" s="131">
        <f>Seniori!AB68</f>
        <v>0</v>
      </c>
      <c r="AC30" s="131">
        <f>Seniori!AC68</f>
        <v>0</v>
      </c>
      <c r="AD30" s="131">
        <f>Seniori!AD68</f>
        <v>0</v>
      </c>
      <c r="AE30" s="131">
        <f>Seniori!AE68</f>
        <v>0</v>
      </c>
      <c r="AF30" s="131">
        <f>Seniori!AF68</f>
        <v>0</v>
      </c>
      <c r="AG30" s="131">
        <f>Seniori!AG68</f>
        <v>0</v>
      </c>
      <c r="AH30" s="131">
        <f>Seniori!AH68</f>
        <v>0</v>
      </c>
      <c r="AI30" s="131">
        <f>Seniori!AI68</f>
        <v>0</v>
      </c>
      <c r="AJ30" s="131">
        <f>Seniori!AJ68</f>
        <v>0</v>
      </c>
      <c r="AK30" s="131">
        <f>Seniori!AK68</f>
        <v>0</v>
      </c>
      <c r="AL30" s="131">
        <f>Seniori!AL68</f>
        <v>0</v>
      </c>
      <c r="AM30" s="131">
        <f>Seniori!AM68</f>
        <v>0</v>
      </c>
      <c r="AN30" s="131">
        <f>Seniori!AN68</f>
        <v>0</v>
      </c>
      <c r="AO30" s="131">
        <f>Seniori!AO68</f>
        <v>0</v>
      </c>
      <c r="AP30" s="131">
        <f>Seniori!AP68</f>
        <v>0</v>
      </c>
      <c r="AQ30" s="131">
        <f>Seniori!AQ68</f>
        <v>0</v>
      </c>
      <c r="AR30" s="131">
        <f>Seniori!AR68</f>
        <v>0</v>
      </c>
      <c r="AS30" s="131">
        <f>Seniori!AS68</f>
        <v>0</v>
      </c>
      <c r="AT30" s="131">
        <f>Seniori!AT68</f>
        <v>0</v>
      </c>
      <c r="AU30" s="131">
        <f>Seniori!AU68</f>
        <v>0</v>
      </c>
      <c r="AV30" s="131">
        <f>Seniori!AV68</f>
        <v>0</v>
      </c>
      <c r="AW30" s="131">
        <f>Seniori!AW68</f>
        <v>0</v>
      </c>
      <c r="AX30" s="131">
        <f>Seniori!AX68</f>
        <v>0</v>
      </c>
      <c r="AY30" s="131">
        <f>Seniori!AY68</f>
        <v>0</v>
      </c>
      <c r="AZ30" s="131">
        <f>Seniori!AZ68</f>
        <v>0</v>
      </c>
      <c r="BA30" s="131">
        <f>Seniori!BA68</f>
        <v>0</v>
      </c>
      <c r="BB30" s="131">
        <f>Seniori!BB68</f>
        <v>0</v>
      </c>
      <c r="BC30" s="131">
        <f>Seniori!BC68</f>
        <v>0</v>
      </c>
      <c r="BD30" s="131">
        <f>Seniori!BD68</f>
        <v>0</v>
      </c>
      <c r="BE30" s="131">
        <f>Seniori!BE68</f>
        <v>0</v>
      </c>
      <c r="BF30" s="131">
        <f>Seniori!BF68</f>
        <v>0</v>
      </c>
      <c r="BG30" s="131">
        <f>Seniori!BG68</f>
        <v>0</v>
      </c>
      <c r="BH30" s="131">
        <f>Seniori!BH68</f>
        <v>0</v>
      </c>
      <c r="BI30" s="131">
        <f>Seniori!BI68</f>
        <v>0</v>
      </c>
      <c r="BJ30" s="131">
        <f>Seniori!BJ68</f>
        <v>0</v>
      </c>
      <c r="BK30" s="131">
        <f>Seniori!BK68</f>
        <v>0</v>
      </c>
      <c r="BL30" s="131">
        <f>Seniori!BL68</f>
        <v>0</v>
      </c>
      <c r="BM30" s="131">
        <f>Seniori!BM68</f>
        <v>0</v>
      </c>
      <c r="BN30" s="131">
        <f>Seniori!BN68</f>
        <v>0</v>
      </c>
      <c r="BO30" s="131">
        <f>Seniori!BO68</f>
        <v>0</v>
      </c>
      <c r="BP30" s="131">
        <f>Seniori!BP68</f>
        <v>0</v>
      </c>
      <c r="BQ30" s="131">
        <f>Seniori!BQ68</f>
        <v>0</v>
      </c>
      <c r="BR30" s="131">
        <f>Seniori!BR68</f>
        <v>0</v>
      </c>
      <c r="BS30" s="131">
        <f>Seniori!BS68</f>
        <v>0</v>
      </c>
      <c r="BT30" s="131">
        <f>Seniori!BT68</f>
        <v>0</v>
      </c>
      <c r="BU30" s="131">
        <f>Seniori!BU68</f>
        <v>0</v>
      </c>
      <c r="BV30" s="131">
        <f>Seniori!BV68</f>
        <v>0</v>
      </c>
      <c r="BW30" s="131">
        <f>Seniori!BW68</f>
        <v>0</v>
      </c>
      <c r="BX30" s="131">
        <f>Seniori!BX68</f>
        <v>0</v>
      </c>
      <c r="BY30" s="131">
        <f>Seniori!BY68</f>
        <v>0</v>
      </c>
      <c r="BZ30" s="131">
        <f>Seniori!BZ68</f>
        <v>0</v>
      </c>
      <c r="CA30" s="131">
        <f>Seniori!CA68</f>
        <v>0</v>
      </c>
      <c r="CB30" s="131">
        <f>Seniori!CB68</f>
        <v>0</v>
      </c>
      <c r="CC30" s="131">
        <f>Seniori!CC68</f>
        <v>0</v>
      </c>
      <c r="CD30" s="131">
        <f>Seniori!CD68</f>
        <v>0</v>
      </c>
      <c r="CE30" s="131">
        <f>Seniori!CE68</f>
        <v>0</v>
      </c>
      <c r="CF30" s="131">
        <f>Seniori!CF68</f>
        <v>0</v>
      </c>
      <c r="CG30" s="131">
        <f>Seniori!CG68</f>
        <v>0</v>
      </c>
      <c r="CH30" s="131">
        <f>Seniori!CH68</f>
        <v>0</v>
      </c>
      <c r="CI30" s="131">
        <f>Seniori!CI68</f>
        <v>0</v>
      </c>
      <c r="CJ30" s="131">
        <f>Seniori!CJ68</f>
        <v>0</v>
      </c>
      <c r="CK30" s="131">
        <f>Seniori!CK68</f>
        <v>0</v>
      </c>
      <c r="CL30" s="131">
        <f>Seniori!CL68</f>
        <v>0</v>
      </c>
      <c r="CM30" s="131">
        <f>Seniori!CM68</f>
        <v>0</v>
      </c>
      <c r="CN30" s="131">
        <f>Seniori!CN68</f>
        <v>0</v>
      </c>
      <c r="CO30" s="131">
        <f>Seniori!CO68</f>
        <v>0</v>
      </c>
      <c r="CP30" s="131">
        <f>Seniori!CP68</f>
        <v>0</v>
      </c>
      <c r="CQ30" s="131">
        <f>Seniori!CQ68</f>
        <v>0</v>
      </c>
      <c r="CR30" s="131">
        <f>Seniori!CR68</f>
        <v>0</v>
      </c>
      <c r="CS30" s="131">
        <f>Seniori!CS68</f>
        <v>0</v>
      </c>
      <c r="CT30" s="131">
        <f>Seniori!CT68</f>
        <v>0</v>
      </c>
      <c r="CU30" s="131">
        <f>Seniori!CU68</f>
        <v>0</v>
      </c>
      <c r="CV30" s="131">
        <f>Seniori!CV68</f>
        <v>0</v>
      </c>
      <c r="CW30" s="131">
        <f>Seniori!CW68</f>
        <v>0</v>
      </c>
      <c r="CX30" s="131">
        <f>Seniori!CX68</f>
        <v>0</v>
      </c>
      <c r="CY30" s="131">
        <f>Seniori!CY68</f>
        <v>0</v>
      </c>
      <c r="CZ30" s="131">
        <f>Seniori!CZ68</f>
        <v>0</v>
      </c>
      <c r="DA30" s="131">
        <f>Seniori!DA68</f>
        <v>0</v>
      </c>
      <c r="DB30" s="131">
        <f>Seniori!DB68</f>
        <v>0</v>
      </c>
      <c r="DC30" s="131">
        <f>Seniori!DC68</f>
        <v>0</v>
      </c>
      <c r="DD30" s="131">
        <f>Seniori!DD68</f>
        <v>0</v>
      </c>
      <c r="DE30" s="131">
        <f>Seniori!DE68</f>
        <v>0</v>
      </c>
      <c r="DF30" s="131">
        <f>Seniori!DF68</f>
        <v>0</v>
      </c>
      <c r="DG30" s="131">
        <f>Seniori!DG68</f>
        <v>0</v>
      </c>
      <c r="DH30" s="131">
        <f>Seniori!DH68</f>
        <v>0</v>
      </c>
      <c r="DI30" s="131">
        <f>Seniori!DI68</f>
        <v>0</v>
      </c>
      <c r="DJ30" s="131">
        <f>Seniori!DJ68</f>
        <v>0</v>
      </c>
      <c r="DK30" s="131">
        <f>Seniori!DK68</f>
        <v>0</v>
      </c>
      <c r="DL30" s="131">
        <f>Seniori!DL68</f>
        <v>0</v>
      </c>
      <c r="DM30" s="131">
        <f>Seniori!DM68</f>
        <v>0</v>
      </c>
      <c r="DN30" s="131">
        <f>Seniori!DN68</f>
        <v>0</v>
      </c>
      <c r="DO30" s="131">
        <f>Seniori!DO68</f>
        <v>0</v>
      </c>
      <c r="DP30" s="131">
        <f>Seniori!DP68</f>
        <v>0</v>
      </c>
      <c r="DQ30" s="131">
        <f>Seniori!DQ68</f>
        <v>0</v>
      </c>
      <c r="DR30" s="131">
        <f>Seniori!DR68</f>
        <v>0</v>
      </c>
      <c r="DS30" s="131">
        <f>Seniori!DS68</f>
        <v>0</v>
      </c>
      <c r="DT30" s="131">
        <f>Seniori!DT68</f>
        <v>0</v>
      </c>
      <c r="DU30" s="131">
        <f>Seniori!DU68</f>
        <v>0</v>
      </c>
      <c r="DV30" s="131">
        <f>Seniori!DV68</f>
        <v>0</v>
      </c>
      <c r="DW30" s="131">
        <f>Seniori!DW68</f>
        <v>0</v>
      </c>
      <c r="DX30" s="131">
        <f>Seniori!DX68</f>
        <v>0</v>
      </c>
      <c r="DY30" s="131">
        <f>Seniori!DY68</f>
        <v>0</v>
      </c>
      <c r="DZ30" s="131">
        <f>Seniori!DZ68</f>
        <v>0</v>
      </c>
      <c r="EA30" s="131">
        <f>Seniori!EA68</f>
        <v>0</v>
      </c>
      <c r="EB30" s="131">
        <f>Seniori!EB68</f>
        <v>0</v>
      </c>
      <c r="EC30" s="131">
        <f>Seniori!EC68</f>
        <v>0</v>
      </c>
      <c r="ED30" s="131">
        <f>Seniori!ED68</f>
        <v>0</v>
      </c>
      <c r="EE30" s="131">
        <f>Seniori!EE68</f>
        <v>0</v>
      </c>
      <c r="EF30" s="131">
        <f>Seniori!EF68</f>
        <v>0</v>
      </c>
      <c r="EG30" s="131">
        <f>Seniori!EG68</f>
        <v>0</v>
      </c>
      <c r="EH30" s="131">
        <f>Seniori!EH68</f>
        <v>0</v>
      </c>
      <c r="EI30" s="131">
        <f>Seniori!EI68</f>
        <v>0</v>
      </c>
      <c r="EJ30" s="131">
        <f>Seniori!EJ68</f>
        <v>0</v>
      </c>
      <c r="EK30" s="131">
        <f>Seniori!EK68</f>
        <v>0</v>
      </c>
      <c r="EL30" s="131">
        <f>Seniori!EL68</f>
        <v>0</v>
      </c>
      <c r="EM30" s="131">
        <f>Seniori!EM68</f>
        <v>0</v>
      </c>
      <c r="EN30" s="131">
        <f>Seniori!EN68</f>
        <v>0</v>
      </c>
      <c r="EO30" s="131">
        <f>Seniori!EO68</f>
        <v>0</v>
      </c>
      <c r="EP30" s="131">
        <f>Seniori!EP68</f>
        <v>0</v>
      </c>
      <c r="EQ30" s="131">
        <f>Seniori!EQ68</f>
        <v>0</v>
      </c>
      <c r="ER30" s="131">
        <f>Seniori!ER68</f>
        <v>0</v>
      </c>
      <c r="ES30" s="131">
        <f>Seniori!ES68</f>
        <v>0</v>
      </c>
      <c r="ET30" s="131">
        <f>Seniori!ET68</f>
        <v>0</v>
      </c>
      <c r="EU30" s="131">
        <f>Seniori!EU68</f>
        <v>0</v>
      </c>
      <c r="EV30" s="131">
        <f>Seniori!EV68</f>
        <v>0</v>
      </c>
      <c r="EW30" s="131">
        <f>Seniori!EW68</f>
        <v>0</v>
      </c>
      <c r="EX30" s="131">
        <f>Seniori!EX68</f>
        <v>0</v>
      </c>
      <c r="EY30" s="131">
        <f>Seniori!EY68</f>
        <v>0</v>
      </c>
      <c r="EZ30" s="131">
        <f>Seniori!EZ68</f>
        <v>0</v>
      </c>
      <c r="FA30" s="131">
        <f>Seniori!FA68</f>
        <v>0</v>
      </c>
      <c r="FB30" s="131">
        <f>Seniori!FB68</f>
        <v>0</v>
      </c>
      <c r="FC30" s="131">
        <f>Seniori!FC68</f>
        <v>0</v>
      </c>
      <c r="FD30" s="131">
        <f>Seniori!FD68</f>
        <v>0</v>
      </c>
      <c r="FE30" s="131">
        <f>Seniori!FE68</f>
        <v>0</v>
      </c>
      <c r="FF30" s="131">
        <f>Seniori!FF68</f>
        <v>0</v>
      </c>
      <c r="FG30" s="131">
        <f>Seniori!FG68</f>
        <v>0</v>
      </c>
      <c r="FH30" s="131">
        <f>Seniori!FH68</f>
        <v>0</v>
      </c>
      <c r="FI30" s="131">
        <f>Seniori!FI68</f>
        <v>0</v>
      </c>
      <c r="FJ30" s="131">
        <f>Seniori!FJ68</f>
        <v>0</v>
      </c>
      <c r="FK30" s="131">
        <f>Seniori!FK68</f>
        <v>0</v>
      </c>
      <c r="FL30" s="131">
        <f>Seniori!FL68</f>
        <v>0</v>
      </c>
      <c r="FM30" s="131">
        <f>Seniori!FM68</f>
        <v>0</v>
      </c>
      <c r="FN30" s="131">
        <f>Seniori!FN68</f>
        <v>0</v>
      </c>
      <c r="FO30" s="131">
        <f>Seniori!FO68</f>
        <v>0</v>
      </c>
      <c r="FP30" s="131">
        <f>Seniori!FP68</f>
        <v>0</v>
      </c>
      <c r="FQ30" s="131">
        <f>Seniori!FQ68</f>
        <v>0</v>
      </c>
      <c r="FR30" s="131">
        <f>Seniori!FR68</f>
        <v>0</v>
      </c>
      <c r="FS30" s="131">
        <f>Seniori!FS68</f>
        <v>0</v>
      </c>
      <c r="FT30" s="131">
        <f>Seniori!FT68</f>
        <v>0</v>
      </c>
      <c r="FU30" s="131">
        <f>Seniori!FU68</f>
        <v>0</v>
      </c>
      <c r="FV30" s="131">
        <f>Seniori!FV68</f>
        <v>0</v>
      </c>
      <c r="FW30" s="131">
        <f>Seniori!FW68</f>
        <v>0</v>
      </c>
      <c r="FX30" s="131">
        <f>Seniori!FX68</f>
        <v>0</v>
      </c>
      <c r="FY30" s="131">
        <f>Seniori!FY68</f>
        <v>0</v>
      </c>
      <c r="FZ30" s="131">
        <f>Seniori!FZ68</f>
        <v>0</v>
      </c>
      <c r="GA30" s="131">
        <f>Seniori!GA68</f>
        <v>0</v>
      </c>
      <c r="GB30" s="131">
        <f>Seniori!GB68</f>
        <v>0</v>
      </c>
      <c r="GC30" s="131">
        <f>Seniori!GC68</f>
        <v>0</v>
      </c>
      <c r="GD30" s="131">
        <f>Seniori!GD68</f>
        <v>0</v>
      </c>
      <c r="GE30" s="131">
        <f>Seniori!GE68</f>
        <v>0</v>
      </c>
      <c r="GF30" s="131">
        <f>Seniori!GF68</f>
        <v>0</v>
      </c>
      <c r="GG30" s="131">
        <f>Seniori!GG68</f>
        <v>0</v>
      </c>
      <c r="GH30" s="131">
        <f>Seniori!GH68</f>
        <v>0</v>
      </c>
      <c r="GI30" s="131">
        <f>Seniori!GI68</f>
        <v>0</v>
      </c>
      <c r="GJ30" s="131">
        <f>Seniori!GJ68</f>
        <v>0</v>
      </c>
      <c r="GK30" s="131">
        <f>Seniori!GK68</f>
        <v>0</v>
      </c>
      <c r="GL30" s="131">
        <f>Seniori!GL68</f>
        <v>0</v>
      </c>
      <c r="GM30" s="131">
        <f>Seniori!GM68</f>
        <v>0</v>
      </c>
      <c r="GN30" s="131">
        <f>Seniori!GN68</f>
        <v>0</v>
      </c>
      <c r="GO30" s="131">
        <f>Seniori!GO68</f>
        <v>0</v>
      </c>
      <c r="GP30" s="131">
        <f>Seniori!GP68</f>
        <v>0</v>
      </c>
      <c r="GQ30" s="131">
        <f>Seniori!GQ68</f>
        <v>0</v>
      </c>
      <c r="GR30" s="131">
        <f>Seniori!GR68</f>
        <v>0</v>
      </c>
      <c r="GS30" s="131">
        <f>Seniori!GS68</f>
        <v>0</v>
      </c>
      <c r="GT30" s="131">
        <f>Seniori!GT68</f>
        <v>0</v>
      </c>
      <c r="GU30" s="131">
        <f>Seniori!GU68</f>
        <v>0</v>
      </c>
      <c r="GV30" s="131">
        <f>Seniori!GV68</f>
        <v>0</v>
      </c>
      <c r="GW30" s="131">
        <f>Seniori!GW68</f>
        <v>0</v>
      </c>
      <c r="GX30" s="131">
        <f>Seniori!GX68</f>
        <v>0</v>
      </c>
      <c r="GY30" s="131">
        <f>Seniori!GY68</f>
        <v>0</v>
      </c>
      <c r="GZ30" s="131">
        <f>Seniori!GZ68</f>
        <v>0</v>
      </c>
      <c r="HA30" s="131">
        <f>Seniori!HA68</f>
        <v>0</v>
      </c>
      <c r="HB30" s="131">
        <f>Seniori!HB68</f>
        <v>0</v>
      </c>
      <c r="HC30" s="131">
        <f>Seniori!HC68</f>
        <v>0</v>
      </c>
      <c r="HD30" s="131">
        <f>Seniori!HD68</f>
        <v>0</v>
      </c>
      <c r="HE30" s="131">
        <f>Seniori!HE68</f>
        <v>0</v>
      </c>
      <c r="HF30" s="131">
        <f>Seniori!HF68</f>
        <v>0</v>
      </c>
      <c r="HG30" s="131">
        <f>Seniori!HG68</f>
        <v>0</v>
      </c>
      <c r="HH30" s="131">
        <f>Seniori!HH68</f>
        <v>0</v>
      </c>
      <c r="HI30" s="131">
        <f>Seniori!HI68</f>
        <v>0</v>
      </c>
      <c r="HJ30" s="131">
        <f>Seniori!HJ68</f>
        <v>0</v>
      </c>
      <c r="HK30" s="131">
        <f>Seniori!HK68</f>
        <v>0</v>
      </c>
      <c r="HL30" s="131">
        <f>Seniori!HL68</f>
        <v>0</v>
      </c>
      <c r="HM30" s="131">
        <f>Seniori!HM68</f>
        <v>0</v>
      </c>
      <c r="HN30" s="131">
        <f>Seniori!HN68</f>
        <v>0</v>
      </c>
      <c r="HO30" s="131">
        <f>Seniori!HO68</f>
        <v>0</v>
      </c>
      <c r="HP30" s="131">
        <f>Seniori!HP68</f>
        <v>0</v>
      </c>
      <c r="HQ30" s="131">
        <f>Seniori!HQ68</f>
        <v>0</v>
      </c>
      <c r="HR30" s="131">
        <f>Seniori!HR68</f>
        <v>0</v>
      </c>
      <c r="HS30" s="131">
        <f>Seniori!HS68</f>
        <v>0</v>
      </c>
      <c r="HT30" s="131">
        <f>Seniori!HT68</f>
        <v>0</v>
      </c>
      <c r="HU30" s="131">
        <f>Seniori!HU68</f>
        <v>0</v>
      </c>
      <c r="HV30" s="131">
        <f>Seniori!HV68</f>
        <v>0</v>
      </c>
      <c r="HW30" s="131">
        <f>Seniori!HW68</f>
        <v>0</v>
      </c>
      <c r="HX30" s="131">
        <f>Seniori!HX68</f>
        <v>0</v>
      </c>
      <c r="HY30" s="131">
        <f>Seniori!HY68</f>
        <v>0</v>
      </c>
      <c r="HZ30" s="131">
        <f>Seniori!HZ68</f>
        <v>0</v>
      </c>
      <c r="IA30" s="131">
        <f>Seniori!IA68</f>
        <v>0</v>
      </c>
      <c r="IB30" s="131">
        <f>Seniori!IB68</f>
        <v>0</v>
      </c>
      <c r="IC30" s="131">
        <f>Seniori!IC68</f>
        <v>0</v>
      </c>
      <c r="ID30" s="131">
        <f>Seniori!ID68</f>
        <v>0</v>
      </c>
      <c r="IE30" s="131">
        <f>Seniori!IE68</f>
        <v>0</v>
      </c>
      <c r="IF30" s="131">
        <f>Seniori!IF68</f>
        <v>0</v>
      </c>
      <c r="IG30" s="131">
        <f>Seniori!IG68</f>
        <v>0</v>
      </c>
      <c r="IH30" s="131">
        <f>Seniori!IH68</f>
        <v>0</v>
      </c>
      <c r="II30" s="131">
        <f>Seniori!II68</f>
        <v>0</v>
      </c>
      <c r="IJ30" s="131">
        <f>Seniori!IJ68</f>
        <v>0</v>
      </c>
      <c r="IK30" s="131">
        <f>Seniori!IK68</f>
        <v>0</v>
      </c>
      <c r="IL30" s="131">
        <f>Seniori!IL68</f>
        <v>0</v>
      </c>
      <c r="IM30" s="131">
        <f>Seniori!IM68</f>
        <v>0</v>
      </c>
      <c r="IN30" s="131">
        <f>Seniori!IN68</f>
        <v>0</v>
      </c>
      <c r="IO30" s="131">
        <f>Seniori!IO68</f>
        <v>0</v>
      </c>
      <c r="IP30" s="131">
        <f>Seniori!IP68</f>
        <v>0</v>
      </c>
      <c r="IQ30" s="131">
        <f>Seniori!IQ68</f>
        <v>0</v>
      </c>
      <c r="IR30" s="131">
        <f>Seniori!IR68</f>
        <v>0</v>
      </c>
      <c r="IS30" s="131">
        <f>Seniori!IS68</f>
        <v>0</v>
      </c>
      <c r="IT30" s="131">
        <f>Seniori!IT68</f>
        <v>0</v>
      </c>
      <c r="IU30" s="131">
        <f>Seniori!IU68</f>
        <v>0</v>
      </c>
      <c r="IV30" s="131">
        <f>Seniori!IV68</f>
        <v>0</v>
      </c>
      <c r="IW30" s="131">
        <f>Seniori!IW68</f>
        <v>0</v>
      </c>
      <c r="IX30" s="131">
        <f>Seniori!IX68</f>
        <v>0</v>
      </c>
      <c r="IY30" s="131">
        <f>Seniori!IY68</f>
        <v>0</v>
      </c>
      <c r="IZ30" s="131">
        <f>Seniori!IZ68</f>
        <v>0</v>
      </c>
      <c r="JA30" s="131">
        <f>Seniori!JA68</f>
        <v>0</v>
      </c>
      <c r="JB30" s="131">
        <f>Seniori!JB68</f>
        <v>0</v>
      </c>
      <c r="JC30" s="131">
        <f>Seniori!JC68</f>
        <v>0</v>
      </c>
      <c r="JD30" s="131">
        <f>Seniori!JD68</f>
        <v>0</v>
      </c>
      <c r="JE30" s="131">
        <f>Seniori!JE68</f>
        <v>0</v>
      </c>
      <c r="JF30" s="131">
        <f>Seniori!JF68</f>
        <v>0</v>
      </c>
      <c r="JG30" s="131">
        <f>Seniori!JG68</f>
        <v>0</v>
      </c>
      <c r="JH30" s="131">
        <f>Seniori!JH68</f>
        <v>0</v>
      </c>
      <c r="JI30" s="131">
        <f>Seniori!JI68</f>
        <v>0</v>
      </c>
      <c r="JJ30" s="131">
        <f>Seniori!JJ68</f>
        <v>0</v>
      </c>
      <c r="JK30" s="131">
        <f>Seniori!JK68</f>
        <v>0</v>
      </c>
      <c r="JL30" s="131">
        <f>Seniori!JL68</f>
        <v>0</v>
      </c>
      <c r="JM30" s="131">
        <f>Seniori!JM68</f>
        <v>0</v>
      </c>
      <c r="JN30" s="131">
        <f>Seniori!JN68</f>
        <v>0</v>
      </c>
      <c r="JO30" s="131">
        <f>Seniori!JO68</f>
        <v>0</v>
      </c>
      <c r="JP30" s="131">
        <f>Seniori!JP68</f>
        <v>0</v>
      </c>
      <c r="JQ30" s="131">
        <f>Seniori!JQ68</f>
        <v>0</v>
      </c>
      <c r="JR30" s="131">
        <f>Seniori!JR68</f>
        <v>0</v>
      </c>
      <c r="JS30" s="131">
        <f>Seniori!JS68</f>
        <v>0</v>
      </c>
      <c r="JT30" s="131">
        <f>Seniori!JT68</f>
        <v>0</v>
      </c>
      <c r="JU30" s="131">
        <f>Seniori!JU68</f>
        <v>0</v>
      </c>
      <c r="JV30" s="131">
        <f>Seniori!JV68</f>
        <v>0</v>
      </c>
      <c r="JW30" s="131">
        <f>Seniori!JW68</f>
        <v>0</v>
      </c>
      <c r="JX30" s="131">
        <f>Seniori!JX68</f>
        <v>0</v>
      </c>
      <c r="JY30" s="131">
        <f>Seniori!JY68</f>
        <v>0</v>
      </c>
      <c r="JZ30" s="131">
        <f>Seniori!JZ68</f>
        <v>0</v>
      </c>
      <c r="KA30" s="131">
        <f>Seniori!KA68</f>
        <v>0</v>
      </c>
      <c r="KB30" s="131">
        <f>Seniori!KB68</f>
        <v>0</v>
      </c>
      <c r="KC30" s="131">
        <f>Seniori!KC68</f>
        <v>0</v>
      </c>
      <c r="KD30" s="131">
        <f>Seniori!KD68</f>
        <v>0</v>
      </c>
      <c r="KE30" s="131">
        <f>Seniori!KE68</f>
        <v>0</v>
      </c>
      <c r="KF30" s="131">
        <f>Seniori!KF68</f>
        <v>0</v>
      </c>
      <c r="KG30" s="131">
        <f>Seniori!KG68</f>
        <v>0</v>
      </c>
      <c r="KH30" s="131">
        <f>Seniori!KH68</f>
        <v>0</v>
      </c>
      <c r="KI30" s="131">
        <f>Seniori!KI68</f>
        <v>0</v>
      </c>
      <c r="KJ30" s="131">
        <f>Seniori!KJ68</f>
        <v>0</v>
      </c>
      <c r="KK30" s="131">
        <f>Seniori!KK68</f>
        <v>0</v>
      </c>
      <c r="KL30" s="131">
        <f>Seniori!KL68</f>
        <v>0</v>
      </c>
      <c r="KM30" s="131">
        <f>Seniori!KM68</f>
        <v>0</v>
      </c>
      <c r="KN30" s="131">
        <f>Seniori!KN68</f>
        <v>0</v>
      </c>
      <c r="KO30" s="131" t="str">
        <f>Seniori!KO68</f>
        <v>x</v>
      </c>
      <c r="KP30" s="131"/>
      <c r="KQ30" s="131">
        <f>Seniori!KQ68</f>
        <v>0</v>
      </c>
      <c r="KR30" s="131">
        <f>Seniori!KR68</f>
        <v>0</v>
      </c>
      <c r="KS30" s="131">
        <f>Seniori!KS68</f>
        <v>0</v>
      </c>
      <c r="KT30" s="131">
        <f>Seniori!KT68</f>
        <v>0</v>
      </c>
      <c r="KU30" s="131">
        <f>Seniori!KU68</f>
        <v>0</v>
      </c>
      <c r="KV30" s="131">
        <f>Seniori!KV68</f>
        <v>1</v>
      </c>
      <c r="KW30" s="131"/>
      <c r="KX30" s="131">
        <f>Seniori!KX68</f>
        <v>0</v>
      </c>
      <c r="KY30" s="131">
        <f>Seniori!KY68</f>
        <v>0</v>
      </c>
      <c r="KZ30" s="131">
        <f>Seniori!KZ68</f>
        <v>0</v>
      </c>
      <c r="LA30" s="131">
        <f>Seniori!LA68</f>
        <v>0</v>
      </c>
      <c r="LB30" s="131">
        <f>Seniori!LB68</f>
        <v>0</v>
      </c>
      <c r="LC30" s="131">
        <f>Seniori!LC68</f>
        <v>0</v>
      </c>
      <c r="LD30" s="131">
        <f>Seniori!LD68</f>
        <v>0</v>
      </c>
      <c r="LE30" s="131">
        <f>Seniori!LE68</f>
        <v>0</v>
      </c>
      <c r="LF30" s="131">
        <f>Seniori!LF68</f>
        <v>0</v>
      </c>
      <c r="LG30" s="131">
        <f>Seniori!LG68</f>
        <v>0</v>
      </c>
      <c r="LH30" s="131">
        <f>Seniori!LH68</f>
        <v>0</v>
      </c>
      <c r="LI30" s="131">
        <f>Seniori!LI68</f>
        <v>0</v>
      </c>
      <c r="LJ30" s="131">
        <f>Seniori!LJ68</f>
        <v>0</v>
      </c>
      <c r="LK30" s="131">
        <f>Seniori!LK68</f>
        <v>0</v>
      </c>
      <c r="LL30" s="131">
        <f>Seniori!LL68</f>
        <v>0</v>
      </c>
      <c r="LM30" s="131">
        <f>Seniori!LM68</f>
        <v>0</v>
      </c>
      <c r="LN30" s="131">
        <f>Seniori!LN68</f>
        <v>0</v>
      </c>
      <c r="LO30" s="131"/>
      <c r="LP30" s="131">
        <f>Seniori!LP68</f>
        <v>6</v>
      </c>
      <c r="LQ30" s="131"/>
      <c r="LR30" s="131"/>
      <c r="LS30" s="131"/>
      <c r="LT30" s="131"/>
      <c r="LU30" s="131"/>
      <c r="LV30" s="131"/>
      <c r="LW30" s="131"/>
      <c r="LX30" s="131"/>
      <c r="LY30" s="131"/>
      <c r="LZ30" s="131">
        <f>Seniori!LZ68</f>
        <v>5</v>
      </c>
      <c r="MA30" s="131">
        <f>Seniori!MA68</f>
        <v>0</v>
      </c>
      <c r="MB30" s="131">
        <f>Seniori!MB68</f>
        <v>0</v>
      </c>
      <c r="MC30" s="131">
        <f>Seniori!MC68</f>
        <v>0</v>
      </c>
      <c r="MD30" s="131">
        <f>Seniori!MD68</f>
        <v>0</v>
      </c>
      <c r="ME30" s="131">
        <f>Seniori!ME68</f>
        <v>0</v>
      </c>
    </row>
    <row r="31" spans="1:376" s="1" customFormat="1" ht="18" customHeight="1" x14ac:dyDescent="0.2">
      <c r="A31" s="12">
        <v>24</v>
      </c>
      <c r="B31" s="11" t="s">
        <v>315</v>
      </c>
      <c r="C31" s="1">
        <v>11903</v>
      </c>
      <c r="D31" s="1">
        <v>2017</v>
      </c>
      <c r="E31" s="4" t="s">
        <v>314</v>
      </c>
      <c r="F31" s="1">
        <v>7223</v>
      </c>
      <c r="G31" s="9" t="s">
        <v>222</v>
      </c>
      <c r="H31" s="4" t="s">
        <v>39</v>
      </c>
      <c r="I31" s="1">
        <f t="shared" si="3"/>
        <v>10.6</v>
      </c>
      <c r="J31" s="12">
        <f>Tabuľka311[[#This Row],[Stĺpec9]]</f>
        <v>10.6</v>
      </c>
      <c r="K31" s="131">
        <f>Seniori!K61</f>
        <v>0</v>
      </c>
      <c r="L31" s="131">
        <f>Seniori!L61</f>
        <v>0</v>
      </c>
      <c r="M31" s="131">
        <f>Seniori!M61</f>
        <v>0</v>
      </c>
      <c r="N31" s="131">
        <f>Seniori!N61</f>
        <v>0</v>
      </c>
      <c r="O31" s="131">
        <f>Seniori!O61</f>
        <v>0</v>
      </c>
      <c r="P31" s="131">
        <f>Seniori!P61</f>
        <v>0</v>
      </c>
      <c r="Q31" s="131">
        <f>Seniori!Q61</f>
        <v>0</v>
      </c>
      <c r="R31" s="131">
        <f>Seniori!R61</f>
        <v>0</v>
      </c>
      <c r="S31" s="131">
        <f>Seniori!S61</f>
        <v>0</v>
      </c>
      <c r="T31" s="131">
        <f>Seniori!T61</f>
        <v>0</v>
      </c>
      <c r="U31" s="131">
        <f>Seniori!U61</f>
        <v>0</v>
      </c>
      <c r="V31" s="131">
        <f>Seniori!V61</f>
        <v>0</v>
      </c>
      <c r="W31" s="131">
        <f>Seniori!W61</f>
        <v>0</v>
      </c>
      <c r="X31" s="131">
        <f>Seniori!X61</f>
        <v>0</v>
      </c>
      <c r="Y31" s="131">
        <f>Seniori!Y61</f>
        <v>0</v>
      </c>
      <c r="Z31" s="131">
        <f>Seniori!Z61</f>
        <v>0</v>
      </c>
      <c r="AA31" s="131">
        <f>Seniori!AA61</f>
        <v>0</v>
      </c>
      <c r="AB31" s="131">
        <f>Seniori!AB61</f>
        <v>0</v>
      </c>
      <c r="AC31" s="131">
        <f>Seniori!AC61</f>
        <v>0</v>
      </c>
      <c r="AD31" s="131">
        <f>Seniori!AD61</f>
        <v>0</v>
      </c>
      <c r="AE31" s="131">
        <f>Seniori!AE61</f>
        <v>0</v>
      </c>
      <c r="AF31" s="131">
        <f>Seniori!AF61</f>
        <v>0</v>
      </c>
      <c r="AG31" s="131">
        <f>Seniori!AG61</f>
        <v>0</v>
      </c>
      <c r="AH31" s="131">
        <f>Seniori!AH61</f>
        <v>0</v>
      </c>
      <c r="AI31" s="131">
        <f>Seniori!AI61</f>
        <v>0</v>
      </c>
      <c r="AJ31" s="131">
        <f>Seniori!AJ61</f>
        <v>0</v>
      </c>
      <c r="AK31" s="131">
        <f>Seniori!AK61</f>
        <v>0</v>
      </c>
      <c r="AL31" s="131">
        <f>Seniori!AL61</f>
        <v>0</v>
      </c>
      <c r="AM31" s="131">
        <f>Seniori!AM61</f>
        <v>0</v>
      </c>
      <c r="AN31" s="131">
        <f>Seniori!AN61</f>
        <v>0</v>
      </c>
      <c r="AO31" s="131"/>
      <c r="AP31" s="131"/>
      <c r="AQ31" s="131">
        <f>Seniori!AQ61</f>
        <v>0</v>
      </c>
      <c r="AR31" s="131">
        <f>Seniori!AR61</f>
        <v>0</v>
      </c>
      <c r="AS31" s="131">
        <f>Seniori!AS61</f>
        <v>0</v>
      </c>
      <c r="AT31" s="131">
        <f>Seniori!AT61</f>
        <v>0</v>
      </c>
      <c r="AU31" s="131">
        <f>Seniori!AU61</f>
        <v>0</v>
      </c>
      <c r="AV31" s="131">
        <f>Seniori!AV61</f>
        <v>0</v>
      </c>
      <c r="AW31" s="131">
        <f>Seniori!AW61</f>
        <v>0</v>
      </c>
      <c r="AX31" s="131">
        <f>Seniori!AX61</f>
        <v>0</v>
      </c>
      <c r="AY31" s="131">
        <f>Seniori!AY61</f>
        <v>0</v>
      </c>
      <c r="AZ31" s="131">
        <f>Seniori!AZ61</f>
        <v>0</v>
      </c>
      <c r="BA31" s="131">
        <f>Seniori!BA61</f>
        <v>0</v>
      </c>
      <c r="BB31" s="131">
        <f>Seniori!BB61</f>
        <v>0</v>
      </c>
      <c r="BC31" s="131">
        <f>Seniori!BC61</f>
        <v>0</v>
      </c>
      <c r="BD31" s="131">
        <f>Seniori!BD61</f>
        <v>0</v>
      </c>
      <c r="BE31" s="131">
        <f>Seniori!BE61</f>
        <v>0</v>
      </c>
      <c r="BF31" s="131">
        <f>Seniori!BF61</f>
        <v>0</v>
      </c>
      <c r="BG31" s="131">
        <f>Seniori!BG61</f>
        <v>0</v>
      </c>
      <c r="BH31" s="131">
        <f>Seniori!BH61</f>
        <v>0</v>
      </c>
      <c r="BI31" s="131">
        <f>Seniori!BI61</f>
        <v>0</v>
      </c>
      <c r="BJ31" s="131">
        <f>Seniori!BJ61</f>
        <v>0</v>
      </c>
      <c r="BK31" s="131">
        <f>Seniori!BK61</f>
        <v>0</v>
      </c>
      <c r="BL31" s="131">
        <f>Seniori!BL61</f>
        <v>0</v>
      </c>
      <c r="BM31" s="131">
        <f>Seniori!BM61</f>
        <v>0</v>
      </c>
      <c r="BN31" s="131">
        <f>Seniori!BN61</f>
        <v>0</v>
      </c>
      <c r="BO31" s="131">
        <f>Seniori!BO61</f>
        <v>0</v>
      </c>
      <c r="BP31" s="131">
        <f>Seniori!BP61</f>
        <v>0</v>
      </c>
      <c r="BQ31" s="131">
        <f>Seniori!BQ61</f>
        <v>0</v>
      </c>
      <c r="BR31" s="131">
        <f>Seniori!BR61</f>
        <v>0</v>
      </c>
      <c r="BS31" s="131">
        <f>Seniori!BS61</f>
        <v>0</v>
      </c>
      <c r="BT31" s="131">
        <f>Seniori!BT61</f>
        <v>0</v>
      </c>
      <c r="BU31" s="131">
        <f>Seniori!BU61</f>
        <v>0</v>
      </c>
      <c r="BV31" s="131">
        <f>Seniori!BV61</f>
        <v>0</v>
      </c>
      <c r="BW31" s="131">
        <f>Seniori!BW61</f>
        <v>0</v>
      </c>
      <c r="BX31" s="131">
        <f>Seniori!BX61</f>
        <v>0</v>
      </c>
      <c r="BY31" s="131">
        <f>Seniori!BY61</f>
        <v>0</v>
      </c>
      <c r="BZ31" s="131">
        <f>Seniori!BZ61</f>
        <v>0</v>
      </c>
      <c r="CA31" s="131">
        <f>Seniori!CA61</f>
        <v>0</v>
      </c>
      <c r="CB31" s="131">
        <f>Seniori!CB61</f>
        <v>0</v>
      </c>
      <c r="CC31" s="131"/>
      <c r="CD31" s="131"/>
      <c r="CE31" s="131">
        <f>Seniori!CE61</f>
        <v>0</v>
      </c>
      <c r="CF31" s="131">
        <f>Seniori!CF61</f>
        <v>0</v>
      </c>
      <c r="CG31" s="131">
        <f>Seniori!CG61</f>
        <v>0</v>
      </c>
      <c r="CH31" s="131">
        <f>Seniori!CH61</f>
        <v>0</v>
      </c>
      <c r="CI31" s="131">
        <f>Seniori!CI61</f>
        <v>0</v>
      </c>
      <c r="CJ31" s="131">
        <f>Seniori!CJ61</f>
        <v>0</v>
      </c>
      <c r="CK31" s="131">
        <f>Seniori!CK61</f>
        <v>0</v>
      </c>
      <c r="CL31" s="131">
        <f>Seniori!CL61</f>
        <v>0</v>
      </c>
      <c r="CM31" s="131">
        <f>Seniori!CM61</f>
        <v>0</v>
      </c>
      <c r="CN31" s="131">
        <f>Seniori!CN61</f>
        <v>0</v>
      </c>
      <c r="CO31" s="131">
        <f>Seniori!CO61</f>
        <v>0</v>
      </c>
      <c r="CP31" s="131">
        <f>Seniori!CP61</f>
        <v>0</v>
      </c>
      <c r="CQ31" s="131">
        <f>Seniori!CQ61</f>
        <v>0</v>
      </c>
      <c r="CR31" s="131">
        <f>Seniori!CR61</f>
        <v>0</v>
      </c>
      <c r="CS31" s="131">
        <f>Seniori!CS61</f>
        <v>0</v>
      </c>
      <c r="CT31" s="131">
        <f>Seniori!CT61</f>
        <v>0</v>
      </c>
      <c r="CU31" s="131">
        <f>Seniori!CU61</f>
        <v>0</v>
      </c>
      <c r="CV31" s="131">
        <f>Seniori!CV61</f>
        <v>0</v>
      </c>
      <c r="CW31" s="131">
        <f>Seniori!CW61</f>
        <v>0</v>
      </c>
      <c r="CX31" s="131"/>
      <c r="CY31" s="131">
        <f>Seniori!CY61</f>
        <v>0</v>
      </c>
      <c r="CZ31" s="131">
        <f>Seniori!CZ61</f>
        <v>0</v>
      </c>
      <c r="DA31" s="131">
        <f>Seniori!DA61</f>
        <v>0</v>
      </c>
      <c r="DB31" s="131">
        <f>Seniori!DB61</f>
        <v>0</v>
      </c>
      <c r="DC31" s="131">
        <f>Seniori!DC61</f>
        <v>0</v>
      </c>
      <c r="DD31" s="131">
        <f>Seniori!DD61</f>
        <v>0</v>
      </c>
      <c r="DE31" s="131">
        <f>Seniori!DE61</f>
        <v>0</v>
      </c>
      <c r="DF31" s="131">
        <f>Seniori!DF61</f>
        <v>0</v>
      </c>
      <c r="DG31" s="131">
        <f>Seniori!DG61</f>
        <v>0</v>
      </c>
      <c r="DH31" s="131">
        <f>Seniori!DH61</f>
        <v>0</v>
      </c>
      <c r="DI31" s="131">
        <f>Seniori!DI61</f>
        <v>0</v>
      </c>
      <c r="DJ31" s="131">
        <f>Seniori!DJ61</f>
        <v>0</v>
      </c>
      <c r="DK31" s="131">
        <f>Seniori!DK61</f>
        <v>0</v>
      </c>
      <c r="DL31" s="131">
        <f>Seniori!DL61</f>
        <v>0</v>
      </c>
      <c r="DM31" s="131">
        <f>Seniori!DM61</f>
        <v>0</v>
      </c>
      <c r="DN31" s="131">
        <f>Seniori!DN61</f>
        <v>0</v>
      </c>
      <c r="DO31" s="131">
        <f>Seniori!DO61</f>
        <v>0</v>
      </c>
      <c r="DP31" s="131">
        <f>Seniori!DP61</f>
        <v>0</v>
      </c>
      <c r="DQ31" s="131">
        <f>Seniori!DQ61</f>
        <v>0</v>
      </c>
      <c r="DR31" s="131">
        <f>Seniori!DR61</f>
        <v>0</v>
      </c>
      <c r="DS31" s="131">
        <f>Seniori!DS61</f>
        <v>0</v>
      </c>
      <c r="DT31" s="131">
        <f>Seniori!DT61</f>
        <v>0</v>
      </c>
      <c r="DU31" s="131">
        <f>Seniori!DU61</f>
        <v>0</v>
      </c>
      <c r="DV31" s="131">
        <f>Seniori!DV61</f>
        <v>0</v>
      </c>
      <c r="DW31" s="131">
        <f>Seniori!DW61</f>
        <v>0</v>
      </c>
      <c r="DX31" s="131">
        <f>Seniori!DX61</f>
        <v>0</v>
      </c>
      <c r="DY31" s="131">
        <f>Seniori!DY61</f>
        <v>0</v>
      </c>
      <c r="DZ31" s="131">
        <f>Seniori!DZ61</f>
        <v>0</v>
      </c>
      <c r="EA31" s="131">
        <f>Seniori!EA61</f>
        <v>0</v>
      </c>
      <c r="EB31" s="131">
        <f>Seniori!EB61</f>
        <v>0</v>
      </c>
      <c r="EC31" s="131">
        <f>Seniori!EC61</f>
        <v>0</v>
      </c>
      <c r="ED31" s="131">
        <f>Seniori!ED61</f>
        <v>0</v>
      </c>
      <c r="EE31" s="131">
        <f>Seniori!EE61</f>
        <v>0</v>
      </c>
      <c r="EF31" s="131">
        <f>Seniori!EF61</f>
        <v>0</v>
      </c>
      <c r="EG31" s="131"/>
      <c r="EH31" s="131"/>
      <c r="EI31" s="131">
        <f>Seniori!EI61</f>
        <v>0</v>
      </c>
      <c r="EJ31" s="131">
        <f>Seniori!EJ61</f>
        <v>0</v>
      </c>
      <c r="EK31" s="131">
        <f>Seniori!EK61</f>
        <v>0</v>
      </c>
      <c r="EL31" s="131">
        <f>Seniori!EL61</f>
        <v>0</v>
      </c>
      <c r="EM31" s="131" t="str">
        <f>Seniori!EM61</f>
        <v>x</v>
      </c>
      <c r="EN31" s="131">
        <f>Seniori!EN61</f>
        <v>3.5999999999999996</v>
      </c>
      <c r="EO31" s="131">
        <f>Seniori!EO61</f>
        <v>0</v>
      </c>
      <c r="EP31" s="131">
        <f>Seniori!EP61</f>
        <v>0</v>
      </c>
      <c r="EQ31" s="131">
        <f>Seniori!EQ61</f>
        <v>0</v>
      </c>
      <c r="ER31" s="131">
        <f>Seniori!ER61</f>
        <v>0</v>
      </c>
      <c r="ES31" s="131">
        <f>Seniori!ES61</f>
        <v>0</v>
      </c>
      <c r="ET31" s="131">
        <f>Seniori!ET61</f>
        <v>0</v>
      </c>
      <c r="EU31" s="131">
        <f>Seniori!EU61</f>
        <v>0</v>
      </c>
      <c r="EV31" s="131">
        <f>Seniori!EV61</f>
        <v>0</v>
      </c>
      <c r="EW31" s="131">
        <f>Seniori!EW61</f>
        <v>7</v>
      </c>
      <c r="EX31" s="131" t="str">
        <f>Seniori!EX61</f>
        <v>x</v>
      </c>
      <c r="EY31" s="131">
        <f>Seniori!EY61</f>
        <v>0</v>
      </c>
      <c r="EZ31" s="131">
        <f>Seniori!EZ61</f>
        <v>0</v>
      </c>
      <c r="FA31" s="131">
        <f>Seniori!FA61</f>
        <v>0</v>
      </c>
      <c r="FB31" s="131">
        <f>Seniori!FB61</f>
        <v>0</v>
      </c>
      <c r="FC31" s="131">
        <f>Seniori!FC61</f>
        <v>0</v>
      </c>
      <c r="FD31" s="131">
        <f>Seniori!FD61</f>
        <v>0</v>
      </c>
      <c r="FE31" s="131">
        <f>Seniori!FE61</f>
        <v>0</v>
      </c>
      <c r="FF31" s="131">
        <f>Seniori!FF61</f>
        <v>0</v>
      </c>
      <c r="FG31" s="131">
        <f>Seniori!FG61</f>
        <v>0</v>
      </c>
      <c r="FH31" s="131">
        <f>Seniori!FH61</f>
        <v>0</v>
      </c>
      <c r="FI31" s="131">
        <f>Seniori!FI61</f>
        <v>0</v>
      </c>
      <c r="FJ31" s="131">
        <f>Seniori!FJ61</f>
        <v>0</v>
      </c>
      <c r="FK31" s="131">
        <f>Seniori!FK61</f>
        <v>0</v>
      </c>
      <c r="FL31" s="131">
        <f>Seniori!FL61</f>
        <v>0</v>
      </c>
      <c r="FM31" s="131">
        <f>Seniori!FM61</f>
        <v>0</v>
      </c>
      <c r="FN31" s="131">
        <f>Seniori!FN61</f>
        <v>0</v>
      </c>
      <c r="FO31" s="131">
        <f>Seniori!FO61</f>
        <v>0</v>
      </c>
      <c r="FP31" s="131">
        <f>Seniori!FP61</f>
        <v>0</v>
      </c>
      <c r="FQ31" s="131">
        <f>Seniori!FQ61</f>
        <v>0</v>
      </c>
      <c r="FR31" s="131">
        <f>Seniori!FR61</f>
        <v>0</v>
      </c>
      <c r="FS31" s="131">
        <f>Seniori!FS61</f>
        <v>0</v>
      </c>
      <c r="FT31" s="131">
        <f>Seniori!FT61</f>
        <v>0</v>
      </c>
      <c r="FU31" s="131">
        <f>Seniori!FU61</f>
        <v>0</v>
      </c>
      <c r="FV31" s="131">
        <f>Seniori!FV61</f>
        <v>0</v>
      </c>
      <c r="FW31" s="131">
        <f>Seniori!FW61</f>
        <v>0</v>
      </c>
      <c r="FX31" s="131">
        <f>Seniori!FX61</f>
        <v>0</v>
      </c>
      <c r="FY31" s="131">
        <f>Seniori!FY61</f>
        <v>0</v>
      </c>
      <c r="FZ31" s="131">
        <f>Seniori!FZ61</f>
        <v>0</v>
      </c>
      <c r="GA31" s="131">
        <f>Seniori!GA61</f>
        <v>0</v>
      </c>
      <c r="GB31" s="131">
        <f>Seniori!GB61</f>
        <v>0</v>
      </c>
      <c r="GC31" s="131">
        <f>Seniori!GC61</f>
        <v>0</v>
      </c>
      <c r="GD31" s="131">
        <f>Seniori!GD61</f>
        <v>0</v>
      </c>
      <c r="GE31" s="131">
        <f>Seniori!GE61</f>
        <v>0</v>
      </c>
      <c r="GF31" s="131">
        <f>Seniori!GF61</f>
        <v>0</v>
      </c>
      <c r="GG31" s="131">
        <f>Seniori!GG61</f>
        <v>0</v>
      </c>
      <c r="GH31" s="131">
        <f>Seniori!GH61</f>
        <v>0</v>
      </c>
      <c r="GI31" s="131">
        <f>Seniori!GI61</f>
        <v>0</v>
      </c>
      <c r="GJ31" s="131">
        <f>Seniori!GJ61</f>
        <v>0</v>
      </c>
      <c r="GK31" s="131">
        <f>Seniori!GK61</f>
        <v>0</v>
      </c>
      <c r="GL31" s="131">
        <f>Seniori!GL61</f>
        <v>0</v>
      </c>
      <c r="GM31" s="131">
        <f>Seniori!GM61</f>
        <v>0</v>
      </c>
      <c r="GN31" s="131">
        <f>Seniori!GN61</f>
        <v>0</v>
      </c>
      <c r="GO31" s="131">
        <f>Seniori!GO61</f>
        <v>0</v>
      </c>
      <c r="GP31" s="131">
        <f>Seniori!GP61</f>
        <v>0</v>
      </c>
      <c r="GQ31" s="131">
        <f>Seniori!GQ61</f>
        <v>0</v>
      </c>
      <c r="GR31" s="131">
        <f>Seniori!GR61</f>
        <v>0</v>
      </c>
      <c r="GS31" s="131">
        <f>Seniori!GS61</f>
        <v>0</v>
      </c>
      <c r="GT31" s="131">
        <f>Seniori!GT61</f>
        <v>0</v>
      </c>
      <c r="GU31" s="131">
        <f>Seniori!GU61</f>
        <v>0</v>
      </c>
      <c r="GV31" s="131">
        <f>Seniori!GV61</f>
        <v>0</v>
      </c>
      <c r="GW31" s="131">
        <f>Seniori!GW61</f>
        <v>0</v>
      </c>
      <c r="GX31" s="131">
        <f>Seniori!GX61</f>
        <v>0</v>
      </c>
      <c r="GY31" s="131">
        <f>Seniori!GY61</f>
        <v>0</v>
      </c>
      <c r="GZ31" s="131">
        <f>Seniori!GZ61</f>
        <v>0</v>
      </c>
      <c r="HA31" s="131">
        <f>Seniori!HA61</f>
        <v>0</v>
      </c>
      <c r="HB31" s="131">
        <f>Seniori!HB61</f>
        <v>0</v>
      </c>
      <c r="HC31" s="131">
        <f>Seniori!HC61</f>
        <v>0</v>
      </c>
      <c r="HD31" s="131">
        <f>Seniori!HD61</f>
        <v>0</v>
      </c>
      <c r="HE31" s="131">
        <f>Seniori!HE61</f>
        <v>0</v>
      </c>
      <c r="HF31" s="131">
        <f>Seniori!HF61</f>
        <v>0</v>
      </c>
      <c r="HG31" s="131">
        <f>Seniori!HG61</f>
        <v>0</v>
      </c>
      <c r="HH31" s="131">
        <f>Seniori!HH61</f>
        <v>0</v>
      </c>
      <c r="HI31" s="131">
        <f>Seniori!HI61</f>
        <v>0</v>
      </c>
      <c r="HJ31" s="131">
        <f>Seniori!HJ61</f>
        <v>0</v>
      </c>
      <c r="HK31" s="131">
        <f>Seniori!HK61</f>
        <v>0</v>
      </c>
      <c r="HL31" s="131">
        <f>Seniori!HL61</f>
        <v>0</v>
      </c>
      <c r="HM31" s="131">
        <f>Seniori!HM61</f>
        <v>0</v>
      </c>
      <c r="HN31" s="131">
        <f>Seniori!HN61</f>
        <v>0</v>
      </c>
      <c r="HO31" s="131">
        <f>Seniori!HO61</f>
        <v>0</v>
      </c>
      <c r="HP31" s="131">
        <f>Seniori!HP61</f>
        <v>0</v>
      </c>
      <c r="HQ31" s="131">
        <f>Seniori!HQ61</f>
        <v>0</v>
      </c>
      <c r="HR31" s="131">
        <f>Seniori!HR61</f>
        <v>0</v>
      </c>
      <c r="HS31" s="131">
        <f>Seniori!HS61</f>
        <v>0</v>
      </c>
      <c r="HT31" s="131">
        <f>Seniori!HT61</f>
        <v>0</v>
      </c>
      <c r="HU31" s="131">
        <f>Seniori!HU61</f>
        <v>0</v>
      </c>
      <c r="HV31" s="131">
        <f>Seniori!HV61</f>
        <v>0</v>
      </c>
      <c r="HW31" s="131">
        <f>Seniori!HW61</f>
        <v>0</v>
      </c>
      <c r="HX31" s="131">
        <f>Seniori!HX61</f>
        <v>0</v>
      </c>
      <c r="HY31" s="131">
        <f>Seniori!HY61</f>
        <v>0</v>
      </c>
      <c r="HZ31" s="131">
        <f>Seniori!HZ61</f>
        <v>0</v>
      </c>
      <c r="IA31" s="131">
        <f>Seniori!IA61</f>
        <v>0</v>
      </c>
      <c r="IB31" s="131">
        <f>Seniori!IB61</f>
        <v>0</v>
      </c>
      <c r="IC31" s="131">
        <f>Seniori!IC61</f>
        <v>0</v>
      </c>
      <c r="ID31" s="131">
        <f>Seniori!ID61</f>
        <v>0</v>
      </c>
      <c r="IE31" s="131">
        <f>Seniori!IE61</f>
        <v>0</v>
      </c>
      <c r="IF31" s="131">
        <f>Seniori!IF61</f>
        <v>0</v>
      </c>
      <c r="IG31" s="131">
        <f>Seniori!IG61</f>
        <v>0</v>
      </c>
      <c r="IH31" s="131">
        <f>Seniori!IH61</f>
        <v>0</v>
      </c>
      <c r="II31" s="131">
        <f>Seniori!II61</f>
        <v>0</v>
      </c>
      <c r="IJ31" s="131">
        <f>Seniori!IJ61</f>
        <v>0</v>
      </c>
      <c r="IK31" s="131">
        <f>Seniori!IK61</f>
        <v>0</v>
      </c>
      <c r="IL31" s="131">
        <f>Seniori!IL61</f>
        <v>0</v>
      </c>
      <c r="IM31" s="131">
        <f>Seniori!IM61</f>
        <v>0</v>
      </c>
      <c r="IN31" s="131">
        <f>Seniori!IN61</f>
        <v>0</v>
      </c>
      <c r="IO31" s="131">
        <f>Seniori!IO61</f>
        <v>0</v>
      </c>
      <c r="IP31" s="131">
        <f>Seniori!IP61</f>
        <v>0</v>
      </c>
      <c r="IQ31" s="131">
        <f>Seniori!IQ61</f>
        <v>0</v>
      </c>
      <c r="IR31" s="131">
        <f>Seniori!IR61</f>
        <v>0</v>
      </c>
      <c r="IS31" s="131">
        <f>Seniori!IS61</f>
        <v>0</v>
      </c>
      <c r="IT31" s="131">
        <f>Seniori!IT61</f>
        <v>0</v>
      </c>
      <c r="IU31" s="131">
        <f>Seniori!IU61</f>
        <v>0</v>
      </c>
      <c r="IV31" s="131">
        <f>Seniori!IV61</f>
        <v>0</v>
      </c>
      <c r="IW31" s="131">
        <f>Seniori!IW61</f>
        <v>0</v>
      </c>
      <c r="IX31" s="131">
        <f>Seniori!IX61</f>
        <v>0</v>
      </c>
      <c r="IY31" s="131">
        <f>Seniori!IY61</f>
        <v>0</v>
      </c>
      <c r="IZ31" s="131">
        <f>Seniori!IZ61</f>
        <v>0</v>
      </c>
      <c r="JA31" s="131">
        <f>Seniori!JA61</f>
        <v>0</v>
      </c>
      <c r="JB31" s="131">
        <f>Seniori!JB61</f>
        <v>0</v>
      </c>
      <c r="JC31" s="131">
        <f>Seniori!JC61</f>
        <v>0</v>
      </c>
      <c r="JD31" s="131">
        <f>Seniori!JD61</f>
        <v>0</v>
      </c>
      <c r="JE31" s="131">
        <f>Seniori!JE61</f>
        <v>0</v>
      </c>
      <c r="JF31" s="131">
        <f>Seniori!JF61</f>
        <v>0</v>
      </c>
      <c r="JG31" s="131">
        <f>Seniori!JG61</f>
        <v>0</v>
      </c>
      <c r="JH31" s="131">
        <f>Seniori!JH61</f>
        <v>0</v>
      </c>
      <c r="JI31" s="131">
        <f>Seniori!JI61</f>
        <v>0</v>
      </c>
      <c r="JJ31" s="131">
        <f>Seniori!JJ61</f>
        <v>0</v>
      </c>
      <c r="JK31" s="131">
        <f>Seniori!JK61</f>
        <v>0</v>
      </c>
      <c r="JL31" s="131">
        <f>Seniori!JL61</f>
        <v>0</v>
      </c>
      <c r="JM31" s="131">
        <f>Seniori!JM61</f>
        <v>0</v>
      </c>
      <c r="JN31" s="131">
        <f>Seniori!JN61</f>
        <v>0</v>
      </c>
      <c r="JO31" s="131">
        <f>Seniori!JO61</f>
        <v>0</v>
      </c>
      <c r="JP31" s="131">
        <f>Seniori!JP61</f>
        <v>0</v>
      </c>
      <c r="JQ31" s="131">
        <f>Seniori!JQ61</f>
        <v>0</v>
      </c>
      <c r="JR31" s="131">
        <f>Seniori!JR61</f>
        <v>0</v>
      </c>
      <c r="JS31" s="131">
        <f>Seniori!JS61</f>
        <v>0</v>
      </c>
      <c r="JT31" s="131">
        <f>Seniori!JT61</f>
        <v>0</v>
      </c>
      <c r="JU31" s="131">
        <f>Seniori!JU61</f>
        <v>0</v>
      </c>
      <c r="JV31" s="131">
        <f>Seniori!JV61</f>
        <v>0</v>
      </c>
      <c r="JW31" s="131">
        <f>Seniori!JW61</f>
        <v>0</v>
      </c>
      <c r="JX31" s="131">
        <f>Seniori!JX61</f>
        <v>0</v>
      </c>
      <c r="JY31" s="131">
        <f>Seniori!JY61</f>
        <v>0</v>
      </c>
      <c r="JZ31" s="131">
        <f>Seniori!JZ61</f>
        <v>0</v>
      </c>
      <c r="KA31" s="131">
        <f>Seniori!KA61</f>
        <v>0</v>
      </c>
      <c r="KB31" s="131">
        <f>Seniori!KB61</f>
        <v>0</v>
      </c>
      <c r="KC31" s="131">
        <f>Seniori!KC61</f>
        <v>0</v>
      </c>
      <c r="KD31" s="131">
        <f>Seniori!KD61</f>
        <v>0</v>
      </c>
      <c r="KE31" s="131">
        <f>Seniori!KE61</f>
        <v>0</v>
      </c>
      <c r="KF31" s="131">
        <f>Seniori!KF61</f>
        <v>0</v>
      </c>
      <c r="KG31" s="131">
        <f>Seniori!KG61</f>
        <v>0</v>
      </c>
      <c r="KH31" s="131">
        <f>Seniori!KH61</f>
        <v>0</v>
      </c>
      <c r="KI31" s="131">
        <f>Seniori!KI61</f>
        <v>0</v>
      </c>
      <c r="KJ31" s="131">
        <f>Seniori!KJ61</f>
        <v>0</v>
      </c>
      <c r="KK31" s="131">
        <f>Seniori!KK61</f>
        <v>0</v>
      </c>
      <c r="KL31" s="131">
        <f>Seniori!KL61</f>
        <v>0</v>
      </c>
      <c r="KM31" s="131">
        <f>Seniori!KM61</f>
        <v>0</v>
      </c>
      <c r="KN31" s="131">
        <f>Seniori!KN61</f>
        <v>0</v>
      </c>
      <c r="KO31" s="131">
        <f>Seniori!KO61</f>
        <v>0</v>
      </c>
      <c r="KP31" s="131"/>
      <c r="KQ31" s="131">
        <f>Seniori!KQ61</f>
        <v>0</v>
      </c>
      <c r="KR31" s="131">
        <f>Seniori!KR61</f>
        <v>0</v>
      </c>
      <c r="KS31" s="131">
        <f>Seniori!KS61</f>
        <v>0</v>
      </c>
      <c r="KT31" s="131">
        <f>Seniori!KT61</f>
        <v>0</v>
      </c>
      <c r="KU31" s="131">
        <f>Seniori!KU61</f>
        <v>0</v>
      </c>
      <c r="KV31" s="131">
        <f>Seniori!KV61</f>
        <v>0</v>
      </c>
      <c r="KW31" s="131"/>
      <c r="KX31" s="131">
        <f>Seniori!KX61</f>
        <v>0</v>
      </c>
      <c r="KY31" s="131">
        <f>Seniori!KY61</f>
        <v>0</v>
      </c>
      <c r="KZ31" s="131">
        <f>Seniori!KZ61</f>
        <v>0</v>
      </c>
      <c r="LA31" s="131">
        <f>Seniori!LA61</f>
        <v>0</v>
      </c>
      <c r="LB31" s="131">
        <f>Seniori!LB61</f>
        <v>0</v>
      </c>
      <c r="LC31" s="131">
        <f>Seniori!LC61</f>
        <v>0</v>
      </c>
      <c r="LD31" s="131">
        <f>Seniori!LD61</f>
        <v>0</v>
      </c>
      <c r="LE31" s="131">
        <f>Seniori!LE61</f>
        <v>0</v>
      </c>
      <c r="LF31" s="131">
        <f>Seniori!LF61</f>
        <v>0</v>
      </c>
      <c r="LG31" s="131">
        <f>Seniori!LG61</f>
        <v>0</v>
      </c>
      <c r="LH31" s="131">
        <f>Seniori!LH61</f>
        <v>0</v>
      </c>
      <c r="LI31" s="131">
        <f>Seniori!LI61</f>
        <v>0</v>
      </c>
      <c r="LJ31" s="131">
        <f>Seniori!LJ61</f>
        <v>0</v>
      </c>
      <c r="LK31" s="131">
        <f>Seniori!LK61</f>
        <v>0</v>
      </c>
      <c r="LL31" s="131">
        <f>Seniori!LL61</f>
        <v>0</v>
      </c>
      <c r="LM31" s="131">
        <f>Seniori!LM61</f>
        <v>0</v>
      </c>
      <c r="LN31" s="131">
        <f>Seniori!LN61</f>
        <v>0</v>
      </c>
      <c r="LO31" s="131"/>
      <c r="LP31" s="131">
        <f>Seniori!LP61</f>
        <v>0</v>
      </c>
      <c r="LQ31" s="131"/>
      <c r="LR31" s="131"/>
      <c r="LS31" s="131"/>
      <c r="LT31" s="131"/>
      <c r="LU31" s="131"/>
      <c r="LV31" s="131"/>
      <c r="LW31" s="131"/>
      <c r="LX31" s="131"/>
      <c r="LY31" s="131"/>
      <c r="LZ31" s="131">
        <f>Seniori!LZ61</f>
        <v>0</v>
      </c>
      <c r="MA31" s="131">
        <f>Seniori!MA61</f>
        <v>0</v>
      </c>
      <c r="MB31" s="131">
        <f>Seniori!MB61</f>
        <v>0</v>
      </c>
      <c r="MC31" s="131">
        <f>Seniori!MC61</f>
        <v>0</v>
      </c>
      <c r="MD31" s="131">
        <f>Seniori!MD61</f>
        <v>0</v>
      </c>
      <c r="ME31" s="131">
        <f>Seniori!ME61</f>
        <v>0</v>
      </c>
    </row>
    <row r="32" spans="1:376" s="10" customFormat="1" ht="18" customHeight="1" x14ac:dyDescent="0.2">
      <c r="A32" s="12">
        <v>25</v>
      </c>
      <c r="B32" s="11" t="s">
        <v>43</v>
      </c>
      <c r="C32" s="1">
        <v>10993</v>
      </c>
      <c r="D32" s="1">
        <v>2016</v>
      </c>
      <c r="E32" t="s">
        <v>195</v>
      </c>
      <c r="F32" s="1">
        <v>9008</v>
      </c>
      <c r="G32" s="9" t="s">
        <v>225</v>
      </c>
      <c r="H32" t="s">
        <v>42</v>
      </c>
      <c r="I32" s="1">
        <f t="shared" si="3"/>
        <v>9</v>
      </c>
      <c r="J32" s="12">
        <f>Tabuľka311[[#This Row],[Stĺpec9]]</f>
        <v>9</v>
      </c>
      <c r="K32" s="131">
        <f>'Kôň roka'!K71</f>
        <v>0</v>
      </c>
      <c r="L32" s="131">
        <f>'Kôň roka'!L71</f>
        <v>0</v>
      </c>
      <c r="M32" s="131">
        <f>'Kôň roka'!M71</f>
        <v>0</v>
      </c>
      <c r="N32" s="131">
        <f>'Kôň roka'!N71</f>
        <v>0</v>
      </c>
      <c r="O32" s="131">
        <f>'Kôň roka'!O71</f>
        <v>0</v>
      </c>
      <c r="P32" s="131">
        <f>'Kôň roka'!P71</f>
        <v>0</v>
      </c>
      <c r="Q32" s="131">
        <f>'Kôň roka'!Q71</f>
        <v>0</v>
      </c>
      <c r="R32" s="131">
        <f>'Kôň roka'!R71</f>
        <v>0</v>
      </c>
      <c r="S32" s="131">
        <f>'Kôň roka'!S71</f>
        <v>0</v>
      </c>
      <c r="T32" s="131">
        <f>'Kôň roka'!T71</f>
        <v>0</v>
      </c>
      <c r="U32" s="131">
        <f>'Kôň roka'!U71</f>
        <v>0</v>
      </c>
      <c r="V32" s="131">
        <f>'Kôň roka'!V71</f>
        <v>0</v>
      </c>
      <c r="W32" s="131">
        <f>'Kôň roka'!W71</f>
        <v>0</v>
      </c>
      <c r="X32" s="131">
        <f>'Kôň roka'!X71</f>
        <v>0</v>
      </c>
      <c r="Y32" s="131">
        <f>'Kôň roka'!Y71</f>
        <v>0</v>
      </c>
      <c r="Z32" s="131">
        <f>'Kôň roka'!Z71</f>
        <v>0</v>
      </c>
      <c r="AA32" s="131">
        <f>'Kôň roka'!AA71</f>
        <v>0</v>
      </c>
      <c r="AB32" s="131">
        <f>'Kôň roka'!AB71</f>
        <v>0</v>
      </c>
      <c r="AC32" s="131">
        <f>'Kôň roka'!AC71</f>
        <v>0</v>
      </c>
      <c r="AD32" s="131">
        <f>'Kôň roka'!AD71</f>
        <v>0</v>
      </c>
      <c r="AE32" s="131">
        <f>'Kôň roka'!AE71</f>
        <v>0</v>
      </c>
      <c r="AF32" s="131">
        <f>'Kôň roka'!AF71</f>
        <v>0</v>
      </c>
      <c r="AG32" s="131">
        <f>'Kôň roka'!AG71</f>
        <v>0</v>
      </c>
      <c r="AH32" s="131">
        <f>'Kôň roka'!AH71</f>
        <v>0</v>
      </c>
      <c r="AI32" s="131"/>
      <c r="AJ32" s="131">
        <f>'Kôň roka'!AJ71</f>
        <v>0</v>
      </c>
      <c r="AK32" s="131"/>
      <c r="AL32" s="131">
        <f>'Kôň roka'!AL71</f>
        <v>0</v>
      </c>
      <c r="AM32" s="131">
        <f>'Kôň roka'!AM71</f>
        <v>0</v>
      </c>
      <c r="AN32" s="131">
        <f>'Kôň roka'!AN71</f>
        <v>0</v>
      </c>
      <c r="AO32" s="131">
        <f>'Kôň roka'!AO71</f>
        <v>0</v>
      </c>
      <c r="AP32" s="131">
        <f>'Kôň roka'!AP71</f>
        <v>0</v>
      </c>
      <c r="AQ32" s="131">
        <f>'Kôň roka'!AQ71</f>
        <v>0</v>
      </c>
      <c r="AR32" s="131">
        <f>'Kôň roka'!AR71</f>
        <v>0</v>
      </c>
      <c r="AS32" s="131">
        <f>'Kôň roka'!AS71</f>
        <v>0</v>
      </c>
      <c r="AT32" s="131">
        <f>'Kôň roka'!AT71</f>
        <v>0</v>
      </c>
      <c r="AU32" s="131">
        <f>'Kôň roka'!AU71</f>
        <v>0</v>
      </c>
      <c r="AV32" s="131">
        <f>'Kôň roka'!AV71</f>
        <v>0</v>
      </c>
      <c r="AW32" s="131">
        <f>'Kôň roka'!AW71</f>
        <v>0</v>
      </c>
      <c r="AX32" s="131">
        <f>'Kôň roka'!AX71</f>
        <v>0</v>
      </c>
      <c r="AY32" s="131">
        <f>'Kôň roka'!AY71</f>
        <v>0</v>
      </c>
      <c r="AZ32" s="131">
        <f>'Kôň roka'!AZ71</f>
        <v>0</v>
      </c>
      <c r="BA32" s="131">
        <f>'Kôň roka'!BA71</f>
        <v>0</v>
      </c>
      <c r="BB32" s="131">
        <f>'Kôň roka'!BB71</f>
        <v>0</v>
      </c>
      <c r="BC32" s="131">
        <f>'Kôň roka'!BC71</f>
        <v>0</v>
      </c>
      <c r="BD32" s="131">
        <f>'Kôň roka'!BD71</f>
        <v>0</v>
      </c>
      <c r="BE32" s="131">
        <f>'Kôň roka'!BE71</f>
        <v>0</v>
      </c>
      <c r="BF32" s="131">
        <f>'Kôň roka'!BF71</f>
        <v>0</v>
      </c>
      <c r="BG32" s="131">
        <f>'Kôň roka'!BG71</f>
        <v>0</v>
      </c>
      <c r="BH32" s="131">
        <f>'Kôň roka'!BH71</f>
        <v>0</v>
      </c>
      <c r="BI32" s="131">
        <f>'Kôň roka'!BI71</f>
        <v>0</v>
      </c>
      <c r="BJ32" s="131">
        <f>'Kôň roka'!BJ71</f>
        <v>0</v>
      </c>
      <c r="BK32" s="131">
        <f>'Kôň roka'!BK71</f>
        <v>0</v>
      </c>
      <c r="BL32" s="131">
        <f>'Kôň roka'!BL71</f>
        <v>0</v>
      </c>
      <c r="BM32" s="131">
        <f>'Kôň roka'!BM71</f>
        <v>0</v>
      </c>
      <c r="BN32" s="131">
        <f>'Kôň roka'!BN71</f>
        <v>0</v>
      </c>
      <c r="BO32" s="131">
        <f>'Kôň roka'!BO71</f>
        <v>0</v>
      </c>
      <c r="BP32" s="131">
        <f>'Kôň roka'!BP71</f>
        <v>0</v>
      </c>
      <c r="BQ32" s="131">
        <f>'Kôň roka'!BQ71</f>
        <v>0</v>
      </c>
      <c r="BR32" s="131">
        <f>'Kôň roka'!BR71</f>
        <v>0</v>
      </c>
      <c r="BS32" s="131">
        <f>'Kôň roka'!BS71</f>
        <v>0</v>
      </c>
      <c r="BT32" s="131">
        <f>'Kôň roka'!BT71</f>
        <v>0</v>
      </c>
      <c r="BU32" s="131">
        <f>'Kôň roka'!BU71</f>
        <v>0</v>
      </c>
      <c r="BV32" s="131">
        <f>'Kôň roka'!BV71</f>
        <v>0</v>
      </c>
      <c r="BW32" s="131">
        <f>'Kôň roka'!BW71</f>
        <v>0</v>
      </c>
      <c r="BX32" s="131">
        <f>'Kôň roka'!BX71</f>
        <v>0</v>
      </c>
      <c r="BY32" s="131">
        <f>'Kôň roka'!BY71</f>
        <v>0</v>
      </c>
      <c r="BZ32" s="131">
        <f>'Kôň roka'!BZ71</f>
        <v>0</v>
      </c>
      <c r="CA32" s="131">
        <f>'Kôň roka'!CA71</f>
        <v>0</v>
      </c>
      <c r="CB32" s="131">
        <f>'Kôň roka'!CB71</f>
        <v>0</v>
      </c>
      <c r="CC32" s="131">
        <f>'Kôň roka'!CC71</f>
        <v>0</v>
      </c>
      <c r="CD32" s="131">
        <f>'Kôň roka'!CD71</f>
        <v>0</v>
      </c>
      <c r="CE32" s="131">
        <f>'Kôň roka'!CE71</f>
        <v>0</v>
      </c>
      <c r="CF32" s="131">
        <f>'Kôň roka'!CF71</f>
        <v>0</v>
      </c>
      <c r="CG32" s="131">
        <f>'Kôň roka'!CG71</f>
        <v>0</v>
      </c>
      <c r="CH32" s="131">
        <f>'Kôň roka'!CH71</f>
        <v>0</v>
      </c>
      <c r="CI32" s="131">
        <f>'Kôň roka'!CI71</f>
        <v>0</v>
      </c>
      <c r="CJ32" s="131">
        <f>'Kôň roka'!CJ71</f>
        <v>0</v>
      </c>
      <c r="CK32" s="131">
        <f>'Kôň roka'!CK71</f>
        <v>0</v>
      </c>
      <c r="CL32" s="131">
        <f>'Kôň roka'!CL71</f>
        <v>0</v>
      </c>
      <c r="CM32" s="131">
        <f>'Kôň roka'!CM71</f>
        <v>0</v>
      </c>
      <c r="CN32" s="131">
        <f>'Kôň roka'!CN71</f>
        <v>0</v>
      </c>
      <c r="CO32" s="131">
        <f>'Kôň roka'!CO71</f>
        <v>0</v>
      </c>
      <c r="CP32" s="131">
        <f>'Kôň roka'!CP71</f>
        <v>0</v>
      </c>
      <c r="CQ32" s="131">
        <f>'Kôň roka'!CQ71</f>
        <v>0</v>
      </c>
      <c r="CR32" s="131">
        <f>'Kôň roka'!CR71</f>
        <v>0</v>
      </c>
      <c r="CS32" s="131">
        <f>'Kôň roka'!CS71</f>
        <v>0</v>
      </c>
      <c r="CT32" s="131">
        <f>'Kôň roka'!CT71</f>
        <v>0</v>
      </c>
      <c r="CU32" s="131">
        <f>'Kôň roka'!CU71</f>
        <v>0</v>
      </c>
      <c r="CV32" s="131">
        <f>'Kôň roka'!CV71</f>
        <v>0</v>
      </c>
      <c r="CW32" s="131">
        <f>'Kôň roka'!CW71</f>
        <v>0</v>
      </c>
      <c r="CX32" s="131">
        <f>'Kôň roka'!CX71</f>
        <v>0</v>
      </c>
      <c r="CY32" s="131">
        <f>'Kôň roka'!CY71</f>
        <v>0</v>
      </c>
      <c r="CZ32" s="131">
        <f>'Kôň roka'!CZ71</f>
        <v>0</v>
      </c>
      <c r="DA32" s="131">
        <f>'Kôň roka'!DA71</f>
        <v>0</v>
      </c>
      <c r="DB32" s="131">
        <f>'Kôň roka'!DB71</f>
        <v>3</v>
      </c>
      <c r="DC32" s="131">
        <f>'Kôň roka'!DC71</f>
        <v>0</v>
      </c>
      <c r="DD32" s="131"/>
      <c r="DE32" s="131">
        <f>'Kôň roka'!DE71</f>
        <v>0</v>
      </c>
      <c r="DF32" s="131">
        <f>'Kôň roka'!DF71</f>
        <v>0</v>
      </c>
      <c r="DG32" s="131">
        <f>'Kôň roka'!DG71</f>
        <v>0</v>
      </c>
      <c r="DH32" s="131">
        <f>'Kôň roka'!DH71</f>
        <v>0</v>
      </c>
      <c r="DI32" s="131">
        <f>'Kôň roka'!DI71</f>
        <v>0</v>
      </c>
      <c r="DJ32" s="131" t="str">
        <f>'Kôň roka'!DJ71</f>
        <v>x</v>
      </c>
      <c r="DK32" s="131"/>
      <c r="DL32" s="131">
        <f>'Kôň roka'!DL71</f>
        <v>0</v>
      </c>
      <c r="DM32" s="131">
        <f>'Kôň roka'!DM71</f>
        <v>0</v>
      </c>
      <c r="DN32" s="131">
        <f>'Kôň roka'!DN71</f>
        <v>0</v>
      </c>
      <c r="DO32" s="131">
        <f>'Kôň roka'!DO71</f>
        <v>0</v>
      </c>
      <c r="DP32" s="131">
        <f>'Kôň roka'!DP71</f>
        <v>0</v>
      </c>
      <c r="DQ32" s="131">
        <f>'Kôň roka'!DQ71</f>
        <v>0</v>
      </c>
      <c r="DR32" s="131">
        <f>'Kôň roka'!DR71</f>
        <v>0</v>
      </c>
      <c r="DS32" s="131">
        <f>'Kôň roka'!DS71</f>
        <v>0</v>
      </c>
      <c r="DT32" s="131">
        <f>'Kôň roka'!DT71</f>
        <v>0</v>
      </c>
      <c r="DU32" s="131">
        <f>'Kôň roka'!DU71</f>
        <v>0</v>
      </c>
      <c r="DV32" s="131">
        <f>'Kôň roka'!DV71</f>
        <v>0</v>
      </c>
      <c r="DW32" s="131">
        <f>'Kôň roka'!DW71</f>
        <v>0</v>
      </c>
      <c r="DX32" s="131">
        <f>'Kôň roka'!DX71</f>
        <v>0</v>
      </c>
      <c r="DY32" s="131">
        <f>'Kôň roka'!DY71</f>
        <v>0</v>
      </c>
      <c r="DZ32" s="131">
        <f>'Kôň roka'!DZ71</f>
        <v>0</v>
      </c>
      <c r="EA32" s="131">
        <f>'Kôň roka'!EA71</f>
        <v>0</v>
      </c>
      <c r="EB32" s="131">
        <f>'Kôň roka'!EB71</f>
        <v>0</v>
      </c>
      <c r="EC32" s="131">
        <f>'Kôň roka'!EC71</f>
        <v>0</v>
      </c>
      <c r="ED32" s="131">
        <f>'Kôň roka'!ED71</f>
        <v>0</v>
      </c>
      <c r="EE32" s="131">
        <f>'Kôň roka'!EE71</f>
        <v>0</v>
      </c>
      <c r="EF32" s="131">
        <f>'Kôň roka'!EF71</f>
        <v>0</v>
      </c>
      <c r="EG32" s="131">
        <f>'Kôň roka'!EG71</f>
        <v>0</v>
      </c>
      <c r="EH32" s="131">
        <f>'Kôň roka'!EH71</f>
        <v>0</v>
      </c>
      <c r="EI32" s="131">
        <f>'Kôň roka'!EI71</f>
        <v>0</v>
      </c>
      <c r="EJ32" s="131">
        <f>'Kôň roka'!EJ71</f>
        <v>0</v>
      </c>
      <c r="EK32" s="131">
        <f>'Kôň roka'!EK71</f>
        <v>0</v>
      </c>
      <c r="EL32" s="131">
        <f>'Kôň roka'!EL71</f>
        <v>0</v>
      </c>
      <c r="EM32" s="131">
        <f>'Kôň roka'!EM71</f>
        <v>0</v>
      </c>
      <c r="EN32" s="131">
        <f>'Kôň roka'!EN71</f>
        <v>6</v>
      </c>
      <c r="EO32" s="131">
        <f>'Kôň roka'!EO71</f>
        <v>0</v>
      </c>
      <c r="EP32" s="131">
        <f>'Kôň roka'!EP71</f>
        <v>0</v>
      </c>
      <c r="EQ32" s="131"/>
      <c r="ER32" s="131">
        <f>'Kôň roka'!ER71</f>
        <v>0</v>
      </c>
      <c r="ES32" s="131">
        <f>'Kôň roka'!ES71</f>
        <v>0</v>
      </c>
      <c r="ET32" s="131">
        <f>'Kôň roka'!ET71</f>
        <v>0</v>
      </c>
      <c r="EU32" s="131">
        <f>'Kôň roka'!EU71</f>
        <v>0</v>
      </c>
      <c r="EV32" s="131">
        <f>'Kôň roka'!EV71</f>
        <v>0</v>
      </c>
      <c r="EW32" s="131">
        <f>'Kôň roka'!EW71</f>
        <v>0</v>
      </c>
      <c r="EX32" s="131" t="str">
        <f>'Kôň roka'!EX71</f>
        <v>x</v>
      </c>
      <c r="EY32" s="131">
        <f>'Kôň roka'!EY71</f>
        <v>0</v>
      </c>
      <c r="EZ32" s="131"/>
      <c r="FA32" s="131">
        <f>'Kôň roka'!FA71</f>
        <v>0</v>
      </c>
      <c r="FB32" s="131">
        <f>'Kôň roka'!FB71</f>
        <v>0</v>
      </c>
      <c r="FC32" s="131">
        <f>'Kôň roka'!FC71</f>
        <v>0</v>
      </c>
      <c r="FD32" s="131">
        <f>'Kôň roka'!FD71</f>
        <v>0</v>
      </c>
      <c r="FE32" s="131">
        <f>'Kôň roka'!FE71</f>
        <v>0</v>
      </c>
      <c r="FF32" s="131">
        <f>'Kôň roka'!FF71</f>
        <v>0</v>
      </c>
      <c r="FG32" s="131">
        <f>'Kôň roka'!FG71</f>
        <v>0</v>
      </c>
      <c r="FH32" s="131">
        <f>'Kôň roka'!FH71</f>
        <v>0</v>
      </c>
      <c r="FI32" s="131">
        <f>'Kôň roka'!FI71</f>
        <v>0</v>
      </c>
      <c r="FJ32" s="131">
        <f>'Kôň roka'!FJ71</f>
        <v>0</v>
      </c>
      <c r="FK32" s="131">
        <f>'Kôň roka'!FK71</f>
        <v>0</v>
      </c>
      <c r="FL32" s="131">
        <f>'Kôň roka'!FL71</f>
        <v>0</v>
      </c>
      <c r="FM32" s="131">
        <f>'Kôň roka'!FM71</f>
        <v>0</v>
      </c>
      <c r="FN32" s="131">
        <f>'Kôň roka'!FN71</f>
        <v>0</v>
      </c>
      <c r="FO32" s="131">
        <f>'Kôň roka'!FO71</f>
        <v>0</v>
      </c>
      <c r="FP32" s="131">
        <f>'Kôň roka'!FP71</f>
        <v>0</v>
      </c>
      <c r="FQ32" s="131">
        <f>'Kôň roka'!FQ71</f>
        <v>0</v>
      </c>
      <c r="FR32" s="131">
        <f>'Kôň roka'!FR71</f>
        <v>0</v>
      </c>
      <c r="FS32" s="131">
        <f>'Kôň roka'!FS71</f>
        <v>0</v>
      </c>
      <c r="FT32" s="131"/>
      <c r="FU32" s="131"/>
      <c r="FV32" s="131">
        <f>'Kôň roka'!FV71</f>
        <v>0</v>
      </c>
      <c r="FW32" s="131">
        <f>'Kôň roka'!FW71</f>
        <v>0</v>
      </c>
      <c r="FX32" s="131">
        <f>'Kôň roka'!FX71</f>
        <v>0</v>
      </c>
      <c r="FY32" s="131">
        <f>'Kôň roka'!FY71</f>
        <v>0</v>
      </c>
      <c r="FZ32" s="131">
        <f>'Kôň roka'!FZ71</f>
        <v>0</v>
      </c>
      <c r="GA32" s="131">
        <f>'Kôň roka'!GA71</f>
        <v>0</v>
      </c>
      <c r="GB32" s="131">
        <f>'Kôň roka'!GB71</f>
        <v>0</v>
      </c>
      <c r="GC32" s="131">
        <f>'Kôň roka'!GC71</f>
        <v>0</v>
      </c>
      <c r="GD32" s="131">
        <f>'Kôň roka'!GD71</f>
        <v>0</v>
      </c>
      <c r="GE32" s="131">
        <f>'Kôň roka'!GE71</f>
        <v>0</v>
      </c>
      <c r="GF32" s="131">
        <f>'Kôň roka'!GF71</f>
        <v>0</v>
      </c>
      <c r="GG32" s="131"/>
      <c r="GH32" s="131">
        <f>'Kôň roka'!GH71</f>
        <v>0</v>
      </c>
      <c r="GI32" s="131">
        <f>'Kôň roka'!GI71</f>
        <v>0</v>
      </c>
      <c r="GJ32" s="131">
        <f>'Kôň roka'!GJ71</f>
        <v>0</v>
      </c>
      <c r="GK32" s="131">
        <f>'Kôň roka'!GK71</f>
        <v>0</v>
      </c>
      <c r="GL32" s="131">
        <f>'Kôň roka'!GL71</f>
        <v>0</v>
      </c>
      <c r="GM32" s="131">
        <f>'Kôň roka'!GM71</f>
        <v>0</v>
      </c>
      <c r="GN32" s="131">
        <f>'Kôň roka'!GN71</f>
        <v>0</v>
      </c>
      <c r="GO32" s="131">
        <f>'Kôň roka'!GO71</f>
        <v>0</v>
      </c>
      <c r="GP32" s="131">
        <f>'Kôň roka'!GP71</f>
        <v>0</v>
      </c>
      <c r="GQ32" s="131">
        <f>'Kôň roka'!GQ71</f>
        <v>0</v>
      </c>
      <c r="GR32" s="131">
        <f>'Kôň roka'!GR71</f>
        <v>0</v>
      </c>
      <c r="GS32" s="131">
        <f>'Kôň roka'!GS71</f>
        <v>0</v>
      </c>
      <c r="GT32" s="131">
        <f>'Kôň roka'!GT71</f>
        <v>0</v>
      </c>
      <c r="GU32" s="131">
        <f>'Kôň roka'!GU71</f>
        <v>0</v>
      </c>
      <c r="GV32" s="131">
        <f>'Kôň roka'!GV71</f>
        <v>0</v>
      </c>
      <c r="GW32" s="131">
        <f>'Kôň roka'!GW71</f>
        <v>0</v>
      </c>
      <c r="GX32" s="131">
        <f>'Kôň roka'!GX71</f>
        <v>0</v>
      </c>
      <c r="GY32" s="131">
        <f>'Kôň roka'!GY71</f>
        <v>0</v>
      </c>
      <c r="GZ32" s="131">
        <f>'Kôň roka'!GZ71</f>
        <v>0</v>
      </c>
      <c r="HA32" s="131">
        <f>'Kôň roka'!HA71</f>
        <v>0</v>
      </c>
      <c r="HB32" s="131">
        <f>'Kôň roka'!HB71</f>
        <v>0</v>
      </c>
      <c r="HC32" s="131">
        <f>'Kôň roka'!HC71</f>
        <v>0</v>
      </c>
      <c r="HD32" s="131">
        <f>'Kôň roka'!HD71</f>
        <v>0</v>
      </c>
      <c r="HE32" s="131">
        <f>'Kôň roka'!HE71</f>
        <v>0</v>
      </c>
      <c r="HF32" s="131">
        <f>'Kôň roka'!HF71</f>
        <v>0</v>
      </c>
      <c r="HG32" s="131">
        <f>'Kôň roka'!HG71</f>
        <v>0</v>
      </c>
      <c r="HH32" s="131">
        <f>'Kôň roka'!HH71</f>
        <v>0</v>
      </c>
      <c r="HI32" s="131">
        <f>'Kôň roka'!HI71</f>
        <v>0</v>
      </c>
      <c r="HJ32" s="131">
        <f>'Kôň roka'!HJ71</f>
        <v>0</v>
      </c>
      <c r="HK32" s="131">
        <f>'Kôň roka'!HK71</f>
        <v>0</v>
      </c>
      <c r="HL32" s="131">
        <f>'Kôň roka'!HL71</f>
        <v>0</v>
      </c>
      <c r="HM32" s="131">
        <f>'Kôň roka'!HM71</f>
        <v>0</v>
      </c>
      <c r="HN32" s="131">
        <f>'Kôň roka'!HN71</f>
        <v>0</v>
      </c>
      <c r="HO32" s="131">
        <f>'Kôň roka'!HO71</f>
        <v>0</v>
      </c>
      <c r="HP32" s="131">
        <f>'Kôň roka'!HP71</f>
        <v>0</v>
      </c>
      <c r="HQ32" s="131">
        <f>'Kôň roka'!HQ71</f>
        <v>0</v>
      </c>
      <c r="HR32" s="131">
        <f>'Kôň roka'!HR71</f>
        <v>0</v>
      </c>
      <c r="HS32" s="131">
        <f>'Kôň roka'!HS71</f>
        <v>0</v>
      </c>
      <c r="HT32" s="131">
        <f>'Kôň roka'!HT71</f>
        <v>0</v>
      </c>
      <c r="HU32" s="131"/>
      <c r="HV32" s="131">
        <f>'Kôň roka'!HV71</f>
        <v>0</v>
      </c>
      <c r="HW32" s="131">
        <f>'Kôň roka'!HW71</f>
        <v>0</v>
      </c>
      <c r="HX32" s="131">
        <f>'Kôň roka'!HX71</f>
        <v>0</v>
      </c>
      <c r="HY32" s="131">
        <f>'Kôň roka'!HY71</f>
        <v>0</v>
      </c>
      <c r="HZ32" s="131"/>
      <c r="IA32" s="131">
        <f>'Kôň roka'!IA71</f>
        <v>0</v>
      </c>
      <c r="IB32" s="131">
        <f>'Kôň roka'!IB71</f>
        <v>0</v>
      </c>
      <c r="IC32" s="131">
        <f>'Kôň roka'!IC71</f>
        <v>0</v>
      </c>
      <c r="ID32" s="131">
        <f>'Kôň roka'!ID71</f>
        <v>0</v>
      </c>
      <c r="IE32" s="131">
        <f>'Kôň roka'!IE71</f>
        <v>0</v>
      </c>
      <c r="IF32" s="131">
        <f>'Kôň roka'!IF71</f>
        <v>0</v>
      </c>
      <c r="IG32" s="131">
        <f>'Kôň roka'!IG71</f>
        <v>0</v>
      </c>
      <c r="IH32" s="131">
        <f>'Kôň roka'!IH71</f>
        <v>0</v>
      </c>
      <c r="II32" s="131">
        <f>'Kôň roka'!II71</f>
        <v>0</v>
      </c>
      <c r="IJ32" s="131">
        <f>'Kôň roka'!IJ71</f>
        <v>0</v>
      </c>
      <c r="IK32" s="131">
        <f>'Kôň roka'!IK71</f>
        <v>0</v>
      </c>
      <c r="IL32" s="131">
        <f>'Kôň roka'!IL71</f>
        <v>0</v>
      </c>
      <c r="IM32" s="131">
        <f>'Kôň roka'!IM71</f>
        <v>0</v>
      </c>
      <c r="IN32" s="131">
        <f>'Kôň roka'!IN71</f>
        <v>0</v>
      </c>
      <c r="IO32" s="131">
        <f>'Kôň roka'!IO71</f>
        <v>0</v>
      </c>
      <c r="IP32" s="131">
        <f>'Kôň roka'!IP71</f>
        <v>0</v>
      </c>
      <c r="IQ32" s="131">
        <f>'Kôň roka'!IQ71</f>
        <v>0</v>
      </c>
      <c r="IR32" s="131">
        <f>'Kôň roka'!IR71</f>
        <v>0</v>
      </c>
      <c r="IS32" s="131">
        <f>'Kôň roka'!IS71</f>
        <v>0</v>
      </c>
      <c r="IT32" s="131">
        <f>'Kôň roka'!IT71</f>
        <v>0</v>
      </c>
      <c r="IU32" s="131">
        <f>'Kôň roka'!IU71</f>
        <v>0</v>
      </c>
      <c r="IV32" s="131">
        <f>'Kôň roka'!IV71</f>
        <v>0</v>
      </c>
      <c r="IW32" s="131">
        <f>'Kôň roka'!IW71</f>
        <v>0</v>
      </c>
      <c r="IX32" s="131">
        <f>'Kôň roka'!IX71</f>
        <v>0</v>
      </c>
      <c r="IY32" s="131">
        <f>'Kôň roka'!IY71</f>
        <v>0</v>
      </c>
      <c r="IZ32" s="131">
        <f>'Kôň roka'!IZ71</f>
        <v>0</v>
      </c>
      <c r="JA32" s="131">
        <f>'Kôň roka'!JA71</f>
        <v>0</v>
      </c>
      <c r="JB32" s="131">
        <f>'Kôň roka'!JB71</f>
        <v>0</v>
      </c>
      <c r="JC32" s="131">
        <f>'Kôň roka'!JC71</f>
        <v>0</v>
      </c>
      <c r="JD32" s="131">
        <f>'Kôň roka'!JD71</f>
        <v>0</v>
      </c>
      <c r="JE32" s="131">
        <f>'Kôň roka'!JE71</f>
        <v>0</v>
      </c>
      <c r="JF32" s="131">
        <f>'Kôň roka'!JF71</f>
        <v>0</v>
      </c>
      <c r="JG32" s="131">
        <f>'Kôň roka'!JG71</f>
        <v>0</v>
      </c>
      <c r="JH32" s="131">
        <f>'Kôň roka'!JH71</f>
        <v>0</v>
      </c>
      <c r="JI32" s="131">
        <f>'Kôň roka'!JI71</f>
        <v>0</v>
      </c>
      <c r="JJ32" s="131">
        <f>'Kôň roka'!JJ71</f>
        <v>0</v>
      </c>
      <c r="JK32" s="131">
        <f>'Kôň roka'!JK71</f>
        <v>0</v>
      </c>
      <c r="JL32" s="131">
        <f>'Kôň roka'!JL71</f>
        <v>0</v>
      </c>
      <c r="JM32" s="131">
        <f>'Kôň roka'!JM71</f>
        <v>0</v>
      </c>
      <c r="JN32" s="131">
        <f>'Kôň roka'!JN71</f>
        <v>0</v>
      </c>
      <c r="JO32" s="131">
        <f>'Kôň roka'!JO71</f>
        <v>0</v>
      </c>
      <c r="JP32" s="131">
        <f>'Kôň roka'!JP71</f>
        <v>0</v>
      </c>
      <c r="JQ32" s="131">
        <f>'Kôň roka'!JQ71</f>
        <v>0</v>
      </c>
      <c r="JR32" s="131">
        <f>'Kôň roka'!JR71</f>
        <v>0</v>
      </c>
      <c r="JS32" s="131">
        <f>'Kôň roka'!JS71</f>
        <v>0</v>
      </c>
      <c r="JT32" s="131">
        <f>'Kôň roka'!JT71</f>
        <v>0</v>
      </c>
      <c r="JU32" s="131">
        <f>'Kôň roka'!JU71</f>
        <v>0</v>
      </c>
      <c r="JV32" s="131">
        <f>'Kôň roka'!JV71</f>
        <v>0</v>
      </c>
      <c r="JW32" s="131">
        <f>'Kôň roka'!JW71</f>
        <v>0</v>
      </c>
      <c r="JX32" s="131">
        <f>'Kôň roka'!JX71</f>
        <v>0</v>
      </c>
      <c r="JY32" s="131">
        <f>'Kôň roka'!JY71</f>
        <v>0</v>
      </c>
      <c r="JZ32" s="131">
        <f>'Kôň roka'!JZ71</f>
        <v>0</v>
      </c>
      <c r="KA32" s="131">
        <f>'Kôň roka'!KA71</f>
        <v>0</v>
      </c>
      <c r="KB32" s="131">
        <f>'Kôň roka'!KB71</f>
        <v>0</v>
      </c>
      <c r="KC32" s="131">
        <f>'Kôň roka'!KC71</f>
        <v>0</v>
      </c>
      <c r="KD32" s="131">
        <f>'Kôň roka'!KD71</f>
        <v>0</v>
      </c>
      <c r="KE32" s="131">
        <f>'Kôň roka'!KE71</f>
        <v>0</v>
      </c>
      <c r="KF32" s="131">
        <f>'Kôň roka'!KF71</f>
        <v>0</v>
      </c>
      <c r="KG32" s="131">
        <f>'Kôň roka'!KG71</f>
        <v>0</v>
      </c>
      <c r="KH32" s="131">
        <f>'Kôň roka'!KH71</f>
        <v>0</v>
      </c>
      <c r="KI32" s="131">
        <f>'Kôň roka'!KI71</f>
        <v>0</v>
      </c>
      <c r="KJ32" s="131">
        <f>'Kôň roka'!KJ71</f>
        <v>0</v>
      </c>
      <c r="KK32" s="131">
        <f>'Kôň roka'!KK71</f>
        <v>0</v>
      </c>
      <c r="KL32" s="131">
        <f>'Kôň roka'!KL71</f>
        <v>0</v>
      </c>
      <c r="KM32" s="131">
        <f>'Kôň roka'!KM71</f>
        <v>0</v>
      </c>
      <c r="KN32" s="131"/>
      <c r="KO32" s="131">
        <f>'Kôň roka'!KO71</f>
        <v>0</v>
      </c>
      <c r="KP32" s="131"/>
      <c r="KQ32" s="131">
        <f>'Kôň roka'!KQ71</f>
        <v>0</v>
      </c>
      <c r="KR32" s="131">
        <f>'Kôň roka'!KR71</f>
        <v>0</v>
      </c>
      <c r="KS32" s="131">
        <f>'Kôň roka'!KS71</f>
        <v>0</v>
      </c>
      <c r="KT32" s="131">
        <f>'Kôň roka'!KT71</f>
        <v>0</v>
      </c>
      <c r="KU32" s="131"/>
      <c r="KV32" s="131">
        <f>'Kôň roka'!KV71</f>
        <v>0</v>
      </c>
      <c r="KW32" s="131"/>
      <c r="KX32" s="131">
        <f>'Kôň roka'!KX71</f>
        <v>0</v>
      </c>
      <c r="KY32" s="131">
        <f>'Kôň roka'!KY71</f>
        <v>0</v>
      </c>
      <c r="KZ32" s="131">
        <f>'Kôň roka'!KZ71</f>
        <v>0</v>
      </c>
      <c r="LA32" s="131">
        <f>'Kôň roka'!LA71</f>
        <v>0</v>
      </c>
      <c r="LB32" s="131">
        <f>'Kôň roka'!LB71</f>
        <v>0</v>
      </c>
      <c r="LC32" s="131">
        <f>'Kôň roka'!LC71</f>
        <v>0</v>
      </c>
      <c r="LD32" s="131">
        <f>'Kôň roka'!LD71</f>
        <v>0</v>
      </c>
      <c r="LE32" s="131">
        <f>'Kôň roka'!LE71</f>
        <v>0</v>
      </c>
      <c r="LF32" s="131">
        <f>'Kôň roka'!LF71</f>
        <v>0</v>
      </c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>
        <f>'Kôň roka'!ME71</f>
        <v>0</v>
      </c>
    </row>
    <row r="33" spans="1:343" s="10" customFormat="1" ht="18" customHeight="1" x14ac:dyDescent="0.2">
      <c r="A33" s="12">
        <v>26</v>
      </c>
      <c r="B33" s="11" t="s">
        <v>419</v>
      </c>
      <c r="C33" s="1">
        <v>11709</v>
      </c>
      <c r="D33" s="1">
        <v>2018</v>
      </c>
      <c r="E33" s="4" t="s">
        <v>126</v>
      </c>
      <c r="F33" s="1"/>
      <c r="G33" s="9" t="s">
        <v>222</v>
      </c>
      <c r="H33" s="4" t="s">
        <v>420</v>
      </c>
      <c r="I33" s="1">
        <f>SUM(K33:ME33)</f>
        <v>8.4</v>
      </c>
      <c r="J33" s="12">
        <f>Tabuľka311[[#This Row],[Stĺpec9]]</f>
        <v>8.4</v>
      </c>
      <c r="K33" s="131">
        <f>Seniori!K71</f>
        <v>0</v>
      </c>
      <c r="L33" s="131">
        <f>Seniori!L71</f>
        <v>0</v>
      </c>
      <c r="M33" s="131">
        <f>Seniori!M71</f>
        <v>0</v>
      </c>
      <c r="N33" s="131">
        <f>Seniori!N71</f>
        <v>0</v>
      </c>
      <c r="O33" s="131">
        <f>Seniori!O71</f>
        <v>0</v>
      </c>
      <c r="P33" s="131">
        <f>Seniori!P71</f>
        <v>0</v>
      </c>
      <c r="Q33" s="131">
        <f>Seniori!Q71</f>
        <v>0</v>
      </c>
      <c r="R33" s="131">
        <f>Seniori!R71</f>
        <v>0</v>
      </c>
      <c r="S33" s="131">
        <f>Seniori!S71</f>
        <v>0</v>
      </c>
      <c r="T33" s="131">
        <f>Seniori!T71</f>
        <v>0</v>
      </c>
      <c r="U33" s="131">
        <f>Seniori!U71</f>
        <v>0</v>
      </c>
      <c r="V33" s="131">
        <f>Seniori!V71</f>
        <v>0</v>
      </c>
      <c r="W33" s="131">
        <f>Seniori!W71</f>
        <v>0</v>
      </c>
      <c r="X33" s="131">
        <f>Seniori!X71</f>
        <v>0</v>
      </c>
      <c r="Y33" s="131">
        <f>Seniori!Y71</f>
        <v>0</v>
      </c>
      <c r="Z33" s="131">
        <f>Seniori!Z71</f>
        <v>0</v>
      </c>
      <c r="AA33" s="131">
        <f>Seniori!AA71</f>
        <v>0</v>
      </c>
      <c r="AB33" s="131">
        <f>Seniori!AB71</f>
        <v>0</v>
      </c>
      <c r="AC33" s="131">
        <f>Seniori!AC71</f>
        <v>0</v>
      </c>
      <c r="AD33" s="131">
        <f>Seniori!AD71</f>
        <v>0</v>
      </c>
      <c r="AE33" s="131">
        <f>Seniori!AE71</f>
        <v>0</v>
      </c>
      <c r="AF33" s="131">
        <f>Seniori!AF71</f>
        <v>0</v>
      </c>
      <c r="AG33" s="131">
        <f>Seniori!AG71</f>
        <v>0</v>
      </c>
      <c r="AH33" s="131">
        <f>Seniori!AH71</f>
        <v>0</v>
      </c>
      <c r="AI33" s="131">
        <f>Seniori!AI71</f>
        <v>0</v>
      </c>
      <c r="AJ33" s="131">
        <f>Seniori!AJ71</f>
        <v>0</v>
      </c>
      <c r="AK33" s="131">
        <f>Seniori!AK71</f>
        <v>0</v>
      </c>
      <c r="AL33" s="131">
        <f>Seniori!AL71</f>
        <v>0</v>
      </c>
      <c r="AM33" s="131">
        <f>Seniori!AM71</f>
        <v>0</v>
      </c>
      <c r="AN33" s="131">
        <f>Seniori!AN71</f>
        <v>0</v>
      </c>
      <c r="AO33" s="131">
        <f>Seniori!AO71</f>
        <v>0</v>
      </c>
      <c r="AP33" s="131">
        <f>Seniori!AP71</f>
        <v>0</v>
      </c>
      <c r="AQ33" s="131">
        <f>Seniori!AQ71</f>
        <v>0</v>
      </c>
      <c r="AR33" s="131">
        <f>Seniori!AR71</f>
        <v>0</v>
      </c>
      <c r="AS33" s="131">
        <f>Seniori!AS71</f>
        <v>0</v>
      </c>
      <c r="AT33" s="131">
        <f>Seniori!AT71</f>
        <v>0</v>
      </c>
      <c r="AU33" s="131">
        <f>Seniori!AU71</f>
        <v>0</v>
      </c>
      <c r="AV33" s="131">
        <f>Seniori!AV71</f>
        <v>0</v>
      </c>
      <c r="AW33" s="131">
        <f>Seniori!AW71</f>
        <v>0</v>
      </c>
      <c r="AX33" s="131">
        <f>Seniori!AX71</f>
        <v>0</v>
      </c>
      <c r="AY33" s="131">
        <f>Seniori!AY71</f>
        <v>0</v>
      </c>
      <c r="AZ33" s="131">
        <f>Seniori!AZ71</f>
        <v>0</v>
      </c>
      <c r="BA33" s="131">
        <f>Seniori!BA71</f>
        <v>0</v>
      </c>
      <c r="BB33" s="131">
        <f>Seniori!BB71</f>
        <v>0</v>
      </c>
      <c r="BC33" s="131">
        <f>Seniori!BC71</f>
        <v>0</v>
      </c>
      <c r="BD33" s="131">
        <f>Seniori!BD71</f>
        <v>0</v>
      </c>
      <c r="BE33" s="131">
        <f>Seniori!BE71</f>
        <v>0</v>
      </c>
      <c r="BF33" s="131">
        <f>Seniori!BF71</f>
        <v>0</v>
      </c>
      <c r="BG33" s="131">
        <f>Seniori!BG71</f>
        <v>0</v>
      </c>
      <c r="BH33" s="131">
        <f>Seniori!BH71</f>
        <v>0</v>
      </c>
      <c r="BI33" s="131">
        <f>Seniori!BI71</f>
        <v>0</v>
      </c>
      <c r="BJ33" s="131">
        <f>Seniori!BJ71</f>
        <v>0</v>
      </c>
      <c r="BK33" s="131">
        <f>Seniori!BK71</f>
        <v>0</v>
      </c>
      <c r="BL33" s="131">
        <f>Seniori!BL71</f>
        <v>0</v>
      </c>
      <c r="BM33" s="131">
        <f>Seniori!BM71</f>
        <v>0</v>
      </c>
      <c r="BN33" s="131">
        <f>Seniori!BN71</f>
        <v>0</v>
      </c>
      <c r="BO33" s="131">
        <f>Seniori!BO71</f>
        <v>0</v>
      </c>
      <c r="BP33" s="131">
        <f>Seniori!BP71</f>
        <v>0</v>
      </c>
      <c r="BQ33" s="131">
        <f>Seniori!BQ71</f>
        <v>0</v>
      </c>
      <c r="BR33" s="131">
        <f>Seniori!BR71</f>
        <v>0</v>
      </c>
      <c r="BS33" s="131">
        <f>Seniori!BS71</f>
        <v>0</v>
      </c>
      <c r="BT33" s="131">
        <f>Seniori!BT71</f>
        <v>0</v>
      </c>
      <c r="BU33" s="131">
        <f>Seniori!BU71</f>
        <v>0</v>
      </c>
      <c r="BV33" s="131">
        <f>Seniori!BV71</f>
        <v>0</v>
      </c>
      <c r="BW33" s="131">
        <f>Seniori!BW71</f>
        <v>0</v>
      </c>
      <c r="BX33" s="131">
        <f>Seniori!BX71</f>
        <v>0</v>
      </c>
      <c r="BY33" s="131">
        <f>Seniori!BY71</f>
        <v>0</v>
      </c>
      <c r="BZ33" s="131">
        <f>Seniori!BZ71</f>
        <v>0</v>
      </c>
      <c r="CA33" s="131">
        <f>Seniori!CA71</f>
        <v>0</v>
      </c>
      <c r="CB33" s="131">
        <f>Seniori!CB71</f>
        <v>0</v>
      </c>
      <c r="CC33" s="131">
        <f>Seniori!CC71</f>
        <v>0</v>
      </c>
      <c r="CD33" s="131">
        <f>Seniori!CD71</f>
        <v>0</v>
      </c>
      <c r="CE33" s="131">
        <f>Seniori!CE71</f>
        <v>0</v>
      </c>
      <c r="CF33" s="131">
        <f>Seniori!CF71</f>
        <v>0</v>
      </c>
      <c r="CG33" s="131">
        <f>Seniori!CG71</f>
        <v>0</v>
      </c>
      <c r="CH33" s="131">
        <f>Seniori!CH71</f>
        <v>0</v>
      </c>
      <c r="CI33" s="131">
        <f>Seniori!CI71</f>
        <v>0</v>
      </c>
      <c r="CJ33" s="131">
        <f>Seniori!CJ71</f>
        <v>0</v>
      </c>
      <c r="CK33" s="131">
        <f>Seniori!CK71</f>
        <v>0</v>
      </c>
      <c r="CL33" s="131">
        <f>Seniori!CL71</f>
        <v>0</v>
      </c>
      <c r="CM33" s="131">
        <f>Seniori!CM71</f>
        <v>0</v>
      </c>
      <c r="CN33" s="131">
        <f>Seniori!CN71</f>
        <v>0</v>
      </c>
      <c r="CO33" s="131">
        <f>Seniori!CO71</f>
        <v>0</v>
      </c>
      <c r="CP33" s="131">
        <f>Seniori!CP71</f>
        <v>0</v>
      </c>
      <c r="CQ33" s="131">
        <f>Seniori!CQ71</f>
        <v>0</v>
      </c>
      <c r="CR33" s="131">
        <f>Seniori!CR71</f>
        <v>0</v>
      </c>
      <c r="CS33" s="131">
        <f>Seniori!CS71</f>
        <v>0</v>
      </c>
      <c r="CT33" s="131">
        <f>Seniori!CT71</f>
        <v>0</v>
      </c>
      <c r="CU33" s="131">
        <f>Seniori!CU71</f>
        <v>0</v>
      </c>
      <c r="CV33" s="131">
        <f>Seniori!CV71</f>
        <v>0</v>
      </c>
      <c r="CW33" s="131">
        <f>Seniori!CW71</f>
        <v>0</v>
      </c>
      <c r="CX33" s="131">
        <f>Seniori!CX71</f>
        <v>0</v>
      </c>
      <c r="CY33" s="131">
        <f>Seniori!CY71</f>
        <v>0</v>
      </c>
      <c r="CZ33" s="131">
        <f>Seniori!CZ71</f>
        <v>0</v>
      </c>
      <c r="DA33" s="131">
        <f>Seniori!DA71</f>
        <v>3</v>
      </c>
      <c r="DB33" s="131">
        <f>Seniori!DB71</f>
        <v>0</v>
      </c>
      <c r="DC33" s="131">
        <f>Seniori!DC71</f>
        <v>0</v>
      </c>
      <c r="DD33" s="131">
        <f>Seniori!DD71</f>
        <v>0</v>
      </c>
      <c r="DE33" s="131">
        <f>Seniori!DE71</f>
        <v>0</v>
      </c>
      <c r="DF33" s="131">
        <f>Seniori!DF71</f>
        <v>0</v>
      </c>
      <c r="DG33" s="131">
        <f>Seniori!DG71</f>
        <v>0</v>
      </c>
      <c r="DH33" s="131">
        <f>Seniori!DH71</f>
        <v>0</v>
      </c>
      <c r="DI33" s="131">
        <f>Seniori!DI71</f>
        <v>0</v>
      </c>
      <c r="DJ33" s="131">
        <f>Seniori!DJ71</f>
        <v>0</v>
      </c>
      <c r="DK33" s="131">
        <f>Seniori!DK71</f>
        <v>0</v>
      </c>
      <c r="DL33" s="131">
        <f>Seniori!DL71</f>
        <v>0</v>
      </c>
      <c r="DM33" s="131">
        <f>Seniori!DM71</f>
        <v>0</v>
      </c>
      <c r="DN33" s="131">
        <f>Seniori!DN71</f>
        <v>0</v>
      </c>
      <c r="DO33" s="131">
        <f>Seniori!DO71</f>
        <v>0</v>
      </c>
      <c r="DP33" s="131">
        <f>Seniori!DP71</f>
        <v>0</v>
      </c>
      <c r="DQ33" s="131">
        <f>Seniori!DQ71</f>
        <v>0</v>
      </c>
      <c r="DR33" s="131">
        <f>Seniori!DR71</f>
        <v>0</v>
      </c>
      <c r="DS33" s="131">
        <f>Seniori!DS71</f>
        <v>0</v>
      </c>
      <c r="DT33" s="131">
        <f>Seniori!DT71</f>
        <v>0</v>
      </c>
      <c r="DU33" s="131">
        <f>Seniori!DU71</f>
        <v>0</v>
      </c>
      <c r="DV33" s="131">
        <f>Seniori!DV71</f>
        <v>0</v>
      </c>
      <c r="DW33" s="131">
        <f>Seniori!DW71</f>
        <v>0</v>
      </c>
      <c r="DX33" s="131">
        <f>Seniori!DX71</f>
        <v>0</v>
      </c>
      <c r="DY33" s="131">
        <f>Seniori!DY71</f>
        <v>0</v>
      </c>
      <c r="DZ33" s="131">
        <f>Seniori!DZ71</f>
        <v>0</v>
      </c>
      <c r="EA33" s="131">
        <f>Seniori!EA71</f>
        <v>0</v>
      </c>
      <c r="EB33" s="131">
        <f>Seniori!EB71</f>
        <v>0</v>
      </c>
      <c r="EC33" s="131">
        <f>Seniori!EC71</f>
        <v>0</v>
      </c>
      <c r="ED33" s="131">
        <f>Seniori!ED71</f>
        <v>0</v>
      </c>
      <c r="EE33" s="131">
        <f>Seniori!EE71</f>
        <v>0</v>
      </c>
      <c r="EF33" s="131">
        <f>Seniori!EF71</f>
        <v>0</v>
      </c>
      <c r="EG33" s="131">
        <f>Seniori!EG71</f>
        <v>0</v>
      </c>
      <c r="EH33" s="131">
        <f>Seniori!EH71</f>
        <v>0</v>
      </c>
      <c r="EI33" s="131">
        <f>Seniori!EI71</f>
        <v>0</v>
      </c>
      <c r="EJ33" s="131">
        <f>Seniori!EJ71</f>
        <v>0</v>
      </c>
      <c r="EK33" s="131">
        <f>Seniori!EK71</f>
        <v>0</v>
      </c>
      <c r="EL33" s="131">
        <f>Seniori!EL71</f>
        <v>0</v>
      </c>
      <c r="EM33" s="131" t="str">
        <f>Seniori!EM71</f>
        <v>x</v>
      </c>
      <c r="EN33" s="131">
        <f>Seniori!EN71</f>
        <v>0</v>
      </c>
      <c r="EO33" s="131">
        <f>Seniori!EO71</f>
        <v>0</v>
      </c>
      <c r="EP33" s="131">
        <f>Seniori!EP71</f>
        <v>0</v>
      </c>
      <c r="EQ33" s="131">
        <f>Seniori!EQ71</f>
        <v>0</v>
      </c>
      <c r="ER33" s="131">
        <f>Seniori!ER71</f>
        <v>0</v>
      </c>
      <c r="ES33" s="131">
        <f>Seniori!ES71</f>
        <v>0</v>
      </c>
      <c r="ET33" s="131">
        <f>Seniori!ET71</f>
        <v>0</v>
      </c>
      <c r="EU33" s="131">
        <f>Seniori!EU71</f>
        <v>0</v>
      </c>
      <c r="EV33" s="131">
        <f>Seniori!EV71</f>
        <v>0</v>
      </c>
      <c r="EW33" s="131">
        <f>Seniori!EW71</f>
        <v>2.4</v>
      </c>
      <c r="EX33" s="131">
        <f>Seniori!EX71</f>
        <v>0</v>
      </c>
      <c r="EY33" s="131">
        <f>Seniori!EY71</f>
        <v>0</v>
      </c>
      <c r="EZ33" s="131">
        <f>Seniori!EZ71</f>
        <v>0</v>
      </c>
      <c r="FA33" s="131">
        <f>Seniori!FA71</f>
        <v>0</v>
      </c>
      <c r="FB33" s="131">
        <f>Seniori!FB71</f>
        <v>0</v>
      </c>
      <c r="FC33" s="131">
        <f>Seniori!FC71</f>
        <v>0</v>
      </c>
      <c r="FD33" s="131">
        <f>Seniori!FD71</f>
        <v>0</v>
      </c>
      <c r="FE33" s="131">
        <f>Seniori!FE71</f>
        <v>0</v>
      </c>
      <c r="FF33" s="131">
        <f>Seniori!FF71</f>
        <v>0</v>
      </c>
      <c r="FG33" s="131">
        <f>Seniori!FG71</f>
        <v>0</v>
      </c>
      <c r="FH33" s="131">
        <f>Seniori!FH71</f>
        <v>0</v>
      </c>
      <c r="FI33" s="131">
        <f>Seniori!FI71</f>
        <v>0</v>
      </c>
      <c r="FJ33" s="131">
        <f>Seniori!FJ71</f>
        <v>0</v>
      </c>
      <c r="FK33" s="131">
        <f>Seniori!FK71</f>
        <v>0</v>
      </c>
      <c r="FL33" s="131">
        <f>Seniori!FL71</f>
        <v>0</v>
      </c>
      <c r="FM33" s="131">
        <f>Seniori!FM71</f>
        <v>0</v>
      </c>
      <c r="FN33" s="131">
        <f>Seniori!FN71</f>
        <v>0</v>
      </c>
      <c r="FO33" s="131">
        <f>Seniori!FO71</f>
        <v>0</v>
      </c>
      <c r="FP33" s="131">
        <f>Seniori!FP71</f>
        <v>0</v>
      </c>
      <c r="FQ33" s="131">
        <f>Seniori!FQ71</f>
        <v>0</v>
      </c>
      <c r="FR33" s="131">
        <f>Seniori!FR71</f>
        <v>0</v>
      </c>
      <c r="FS33" s="131">
        <f>Seniori!FS71</f>
        <v>0</v>
      </c>
      <c r="FT33" s="131">
        <f>Seniori!FT71</f>
        <v>0</v>
      </c>
      <c r="FU33" s="131">
        <f>Seniori!FU71</f>
        <v>0</v>
      </c>
      <c r="FV33" s="131">
        <f>Seniori!FV71</f>
        <v>0</v>
      </c>
      <c r="FW33" s="131">
        <f>Seniori!FW71</f>
        <v>0</v>
      </c>
      <c r="FX33" s="131">
        <f>Seniori!FX71</f>
        <v>0</v>
      </c>
      <c r="FY33" s="131">
        <f>Seniori!FY71</f>
        <v>0</v>
      </c>
      <c r="FZ33" s="131">
        <f>Seniori!FZ71</f>
        <v>0</v>
      </c>
      <c r="GA33" s="131">
        <f>Seniori!GA71</f>
        <v>0</v>
      </c>
      <c r="GB33" s="131">
        <f>Seniori!GB71</f>
        <v>0</v>
      </c>
      <c r="GC33" s="131">
        <f>Seniori!GC71</f>
        <v>0</v>
      </c>
      <c r="GD33" s="131">
        <f>Seniori!GD71</f>
        <v>0</v>
      </c>
      <c r="GE33" s="131">
        <f>Seniori!GE71</f>
        <v>0</v>
      </c>
      <c r="GF33" s="131">
        <f>Seniori!GF71</f>
        <v>0</v>
      </c>
      <c r="GG33" s="131">
        <f>Seniori!GG71</f>
        <v>0</v>
      </c>
      <c r="GH33" s="131">
        <f>Seniori!GH71</f>
        <v>0</v>
      </c>
      <c r="GI33" s="131">
        <f>Seniori!GI71</f>
        <v>0</v>
      </c>
      <c r="GJ33" s="131">
        <f>Seniori!GJ71</f>
        <v>0</v>
      </c>
      <c r="GK33" s="131">
        <f>Seniori!GK71</f>
        <v>0</v>
      </c>
      <c r="GL33" s="131">
        <f>Seniori!GL71</f>
        <v>0</v>
      </c>
      <c r="GM33" s="131">
        <f>Seniori!GM71</f>
        <v>0</v>
      </c>
      <c r="GN33" s="131">
        <f>Seniori!GN71</f>
        <v>0</v>
      </c>
      <c r="GO33" s="131">
        <f>Seniori!GO71</f>
        <v>0</v>
      </c>
      <c r="GP33" s="131">
        <f>Seniori!GP71</f>
        <v>0</v>
      </c>
      <c r="GQ33" s="131">
        <f>Seniori!GQ71</f>
        <v>0</v>
      </c>
      <c r="GR33" s="131">
        <f>Seniori!GR71</f>
        <v>0</v>
      </c>
      <c r="GS33" s="131">
        <f>Seniori!GS71</f>
        <v>0</v>
      </c>
      <c r="GT33" s="131">
        <f>Seniori!GT71</f>
        <v>0</v>
      </c>
      <c r="GU33" s="131">
        <f>Seniori!GU71</f>
        <v>0</v>
      </c>
      <c r="GV33" s="131">
        <f>Seniori!GV71</f>
        <v>0</v>
      </c>
      <c r="GW33" s="131">
        <f>Seniori!GW71</f>
        <v>0</v>
      </c>
      <c r="GX33" s="131">
        <f>Seniori!GX71</f>
        <v>0</v>
      </c>
      <c r="GY33" s="131">
        <f>Seniori!GY71</f>
        <v>0</v>
      </c>
      <c r="GZ33" s="131">
        <f>Seniori!GZ71</f>
        <v>0</v>
      </c>
      <c r="HA33" s="131">
        <f>Seniori!HA71</f>
        <v>0</v>
      </c>
      <c r="HB33" s="131">
        <f>Seniori!HB71</f>
        <v>0</v>
      </c>
      <c r="HC33" s="131">
        <f>Seniori!HC71</f>
        <v>0</v>
      </c>
      <c r="HD33" s="131">
        <f>Seniori!HD71</f>
        <v>0</v>
      </c>
      <c r="HE33" s="131">
        <f>Seniori!HE71</f>
        <v>0</v>
      </c>
      <c r="HF33" s="131">
        <f>Seniori!HF71</f>
        <v>0</v>
      </c>
      <c r="HG33" s="131">
        <f>Seniori!HG71</f>
        <v>0</v>
      </c>
      <c r="HH33" s="131">
        <f>Seniori!HH71</f>
        <v>0</v>
      </c>
      <c r="HI33" s="131">
        <f>Seniori!HI71</f>
        <v>0</v>
      </c>
      <c r="HJ33" s="131">
        <f>Seniori!HJ71</f>
        <v>0</v>
      </c>
      <c r="HK33" s="131">
        <f>Seniori!HK71</f>
        <v>0</v>
      </c>
      <c r="HL33" s="131">
        <f>Seniori!HL71</f>
        <v>0</v>
      </c>
      <c r="HM33" s="131">
        <f>Seniori!HM71</f>
        <v>0</v>
      </c>
      <c r="HN33" s="131">
        <f>Seniori!HN71</f>
        <v>0</v>
      </c>
      <c r="HO33" s="131">
        <f>Seniori!HO71</f>
        <v>0</v>
      </c>
      <c r="HP33" s="131">
        <f>Seniori!HP71</f>
        <v>0</v>
      </c>
      <c r="HQ33" s="131">
        <f>Seniori!HQ71</f>
        <v>0</v>
      </c>
      <c r="HR33" s="131">
        <f>Seniori!HR71</f>
        <v>0</v>
      </c>
      <c r="HS33" s="131">
        <f>Seniori!HS71</f>
        <v>0</v>
      </c>
      <c r="HT33" s="131">
        <f>Seniori!HT71</f>
        <v>0</v>
      </c>
      <c r="HU33" s="131">
        <f>Seniori!HU71</f>
        <v>0</v>
      </c>
      <c r="HV33" s="131">
        <f>Seniori!HV71</f>
        <v>0</v>
      </c>
      <c r="HW33" s="131">
        <f>Seniori!HW71</f>
        <v>0</v>
      </c>
      <c r="HX33" s="131">
        <f>Seniori!HX71</f>
        <v>0</v>
      </c>
      <c r="HY33" s="131">
        <f>Seniori!HY71</f>
        <v>0</v>
      </c>
      <c r="HZ33" s="131">
        <f>Seniori!HZ71</f>
        <v>0</v>
      </c>
      <c r="IA33" s="131">
        <f>Seniori!IA71</f>
        <v>0</v>
      </c>
      <c r="IB33" s="131">
        <f>Seniori!IB71</f>
        <v>0</v>
      </c>
      <c r="IC33" s="131">
        <f>Seniori!IC71</f>
        <v>0</v>
      </c>
      <c r="ID33" s="131">
        <f>Seniori!ID71</f>
        <v>0</v>
      </c>
      <c r="IE33" s="131">
        <f>Seniori!IE71</f>
        <v>0</v>
      </c>
      <c r="IF33" s="131">
        <f>Seniori!IF71</f>
        <v>0</v>
      </c>
      <c r="IG33" s="131">
        <f>Seniori!IG71</f>
        <v>0</v>
      </c>
      <c r="IH33" s="131">
        <f>Seniori!IH71</f>
        <v>0</v>
      </c>
      <c r="II33" s="131">
        <f>Seniori!II71</f>
        <v>0</v>
      </c>
      <c r="IJ33" s="131">
        <f>Seniori!IJ71</f>
        <v>0</v>
      </c>
      <c r="IK33" s="131">
        <f>Seniori!IK71</f>
        <v>0</v>
      </c>
      <c r="IL33" s="131">
        <f>Seniori!IL71</f>
        <v>0</v>
      </c>
      <c r="IM33" s="131">
        <f>Seniori!IM71</f>
        <v>0</v>
      </c>
      <c r="IN33" s="131">
        <f>Seniori!IN71</f>
        <v>0</v>
      </c>
      <c r="IO33" s="131">
        <f>Seniori!IO71</f>
        <v>0</v>
      </c>
      <c r="IP33" s="131">
        <f>Seniori!IP71</f>
        <v>0</v>
      </c>
      <c r="IQ33" s="131">
        <f>Seniori!IQ71</f>
        <v>0</v>
      </c>
      <c r="IR33" s="131">
        <f>Seniori!IR71</f>
        <v>0</v>
      </c>
      <c r="IS33" s="131">
        <f>Seniori!IS71</f>
        <v>0</v>
      </c>
      <c r="IT33" s="131">
        <f>Seniori!IT71</f>
        <v>0</v>
      </c>
      <c r="IU33" s="131">
        <f>Seniori!IU71</f>
        <v>0</v>
      </c>
      <c r="IV33" s="131">
        <f>Seniori!IV71</f>
        <v>0</v>
      </c>
      <c r="IW33" s="131">
        <f>Seniori!IW71</f>
        <v>0</v>
      </c>
      <c r="IX33" s="131">
        <f>Seniori!IX71</f>
        <v>0</v>
      </c>
      <c r="IY33" s="131">
        <f>Seniori!IY71</f>
        <v>0</v>
      </c>
      <c r="IZ33" s="131">
        <f>Seniori!IZ71</f>
        <v>0</v>
      </c>
      <c r="JA33" s="131">
        <f>Seniori!JA71</f>
        <v>0</v>
      </c>
      <c r="JB33" s="131">
        <f>Seniori!JB71</f>
        <v>0</v>
      </c>
      <c r="JC33" s="131">
        <f>Seniori!JC71</f>
        <v>0</v>
      </c>
      <c r="JD33" s="131">
        <f>Seniori!JD71</f>
        <v>0</v>
      </c>
      <c r="JE33" s="131">
        <f>Seniori!JE71</f>
        <v>0</v>
      </c>
      <c r="JF33" s="131">
        <f>Seniori!JF71</f>
        <v>0</v>
      </c>
      <c r="JG33" s="131">
        <f>Seniori!JG71</f>
        <v>0</v>
      </c>
      <c r="JH33" s="131">
        <f>Seniori!JH71</f>
        <v>0</v>
      </c>
      <c r="JI33" s="131">
        <f>Seniori!JI71</f>
        <v>0</v>
      </c>
      <c r="JJ33" s="131">
        <f>Seniori!JJ71</f>
        <v>0</v>
      </c>
      <c r="JK33" s="131">
        <f>Seniori!JK71</f>
        <v>0</v>
      </c>
      <c r="JL33" s="131">
        <f>Seniori!JL71</f>
        <v>0</v>
      </c>
      <c r="JM33" s="131">
        <f>Seniori!JM71</f>
        <v>0</v>
      </c>
      <c r="JN33" s="131">
        <f>Seniori!JN71</f>
        <v>0</v>
      </c>
      <c r="JO33" s="131">
        <f>Seniori!JO71</f>
        <v>0</v>
      </c>
      <c r="JP33" s="131">
        <f>Seniori!JP71</f>
        <v>0</v>
      </c>
      <c r="JQ33" s="131">
        <f>Seniori!JQ71</f>
        <v>0</v>
      </c>
      <c r="JR33" s="131">
        <f>Seniori!JR71</f>
        <v>0</v>
      </c>
      <c r="JS33" s="131">
        <f>Seniori!JS71</f>
        <v>0</v>
      </c>
      <c r="JT33" s="131">
        <f>Seniori!JT71</f>
        <v>0</v>
      </c>
      <c r="JU33" s="131">
        <f>Seniori!JU71</f>
        <v>0</v>
      </c>
      <c r="JV33" s="131">
        <f>Seniori!JV71</f>
        <v>0</v>
      </c>
      <c r="JW33" s="131">
        <f>Seniori!JW71</f>
        <v>0</v>
      </c>
      <c r="JX33" s="131">
        <f>Seniori!JX71</f>
        <v>0</v>
      </c>
      <c r="JY33" s="131">
        <f>Seniori!JY71</f>
        <v>0</v>
      </c>
      <c r="JZ33" s="131">
        <f>Seniori!JZ71</f>
        <v>0</v>
      </c>
      <c r="KA33" s="131">
        <f>Seniori!KA71</f>
        <v>0</v>
      </c>
      <c r="KB33" s="131">
        <f>Seniori!KB71</f>
        <v>0</v>
      </c>
      <c r="KC33" s="131">
        <f>Seniori!KC71</f>
        <v>0</v>
      </c>
      <c r="KD33" s="131">
        <f>Seniori!KD71</f>
        <v>0</v>
      </c>
      <c r="KE33" s="131">
        <f>Seniori!KE71</f>
        <v>0</v>
      </c>
      <c r="KF33" s="131">
        <f>Seniori!KF71</f>
        <v>0</v>
      </c>
      <c r="KG33" s="131">
        <f>Seniori!KG71</f>
        <v>0</v>
      </c>
      <c r="KH33" s="131">
        <f>Seniori!KH71</f>
        <v>0</v>
      </c>
      <c r="KI33" s="131">
        <f>Seniori!KI71</f>
        <v>0</v>
      </c>
      <c r="KJ33" s="131">
        <f>Seniori!KJ71</f>
        <v>0</v>
      </c>
      <c r="KK33" s="131">
        <f>Seniori!KK71</f>
        <v>0</v>
      </c>
      <c r="KL33" s="131">
        <f>Seniori!KL71</f>
        <v>0</v>
      </c>
      <c r="KM33" s="131">
        <f>Seniori!KM71</f>
        <v>0</v>
      </c>
      <c r="KN33" s="131">
        <f>Seniori!KN71</f>
        <v>0</v>
      </c>
      <c r="KO33" s="131">
        <f>Seniori!KO71</f>
        <v>3</v>
      </c>
      <c r="KP33" s="131"/>
      <c r="KQ33" s="131">
        <f>Seniori!KQ71</f>
        <v>0</v>
      </c>
      <c r="KR33" s="131">
        <f>Seniori!KR71</f>
        <v>0</v>
      </c>
      <c r="KS33" s="131">
        <f>Seniori!KS71</f>
        <v>0</v>
      </c>
      <c r="KT33" s="131">
        <f>Seniori!KT71</f>
        <v>0</v>
      </c>
      <c r="KU33" s="131">
        <f>Seniori!KU71</f>
        <v>0</v>
      </c>
      <c r="KV33" s="131" t="str">
        <f>Seniori!KV71</f>
        <v>x</v>
      </c>
      <c r="KW33" s="131"/>
      <c r="KX33" s="131">
        <f>Seniori!KX71</f>
        <v>0</v>
      </c>
      <c r="KY33" s="131">
        <f>Seniori!KY71</f>
        <v>0</v>
      </c>
      <c r="KZ33" s="131">
        <f>Seniori!KZ71</f>
        <v>0</v>
      </c>
      <c r="LA33" s="131">
        <f>Seniori!LA71</f>
        <v>0</v>
      </c>
      <c r="LB33" s="131">
        <f>Seniori!LB71</f>
        <v>0</v>
      </c>
      <c r="LC33" s="131">
        <f>Seniori!LC71</f>
        <v>0</v>
      </c>
      <c r="LD33" s="131">
        <f>Seniori!LD71</f>
        <v>0</v>
      </c>
      <c r="LE33" s="131">
        <f>Seniori!LE71</f>
        <v>0</v>
      </c>
      <c r="LF33" s="131">
        <f>Seniori!LF71</f>
        <v>0</v>
      </c>
      <c r="LG33" s="131">
        <f>Seniori!LG71</f>
        <v>0</v>
      </c>
      <c r="LH33" s="131">
        <f>Seniori!LH71</f>
        <v>0</v>
      </c>
      <c r="LI33" s="131">
        <f>Seniori!LI71</f>
        <v>0</v>
      </c>
      <c r="LJ33" s="131">
        <f>Seniori!LJ71</f>
        <v>0</v>
      </c>
      <c r="LK33" s="131">
        <f>Seniori!LK71</f>
        <v>0</v>
      </c>
      <c r="LL33" s="131">
        <f>Seniori!LL71</f>
        <v>0</v>
      </c>
      <c r="LM33" s="131">
        <f>Seniori!LM71</f>
        <v>0</v>
      </c>
      <c r="LN33" s="131">
        <f>Seniori!LN71</f>
        <v>0</v>
      </c>
      <c r="LO33" s="131"/>
      <c r="LP33" s="131">
        <f>Seniori!LP71</f>
        <v>0</v>
      </c>
      <c r="LQ33" s="131"/>
      <c r="LR33" s="131"/>
      <c r="LS33" s="131"/>
      <c r="LT33" s="131"/>
      <c r="LU33" s="131"/>
      <c r="LV33" s="131"/>
      <c r="LW33" s="131"/>
      <c r="LX33" s="131"/>
      <c r="LY33" s="131"/>
      <c r="LZ33" s="131">
        <f>Seniori!LZ71</f>
        <v>0</v>
      </c>
      <c r="MA33" s="131">
        <f>Seniori!MA71</f>
        <v>0</v>
      </c>
      <c r="MB33" s="131">
        <f>Seniori!MB71</f>
        <v>0</v>
      </c>
      <c r="MC33" s="131">
        <f>Seniori!MC71</f>
        <v>0</v>
      </c>
      <c r="MD33" s="131">
        <f>Seniori!MD71</f>
        <v>0</v>
      </c>
      <c r="ME33" s="131">
        <f>Seniori!ME71</f>
        <v>0</v>
      </c>
    </row>
    <row r="34" spans="1:343" s="1" customFormat="1" ht="18" customHeight="1" x14ac:dyDescent="0.2">
      <c r="A34" s="12">
        <v>27</v>
      </c>
      <c r="B34" s="11" t="s">
        <v>424</v>
      </c>
      <c r="C34" s="1">
        <v>11979</v>
      </c>
      <c r="D34" s="1">
        <v>2018</v>
      </c>
      <c r="E34" s="4" t="s">
        <v>423</v>
      </c>
      <c r="F34" s="1">
        <v>6084</v>
      </c>
      <c r="G34" s="9" t="s">
        <v>222</v>
      </c>
      <c r="H34" s="4" t="s">
        <v>216</v>
      </c>
      <c r="I34" s="1">
        <f t="shared" si="3"/>
        <v>7.6</v>
      </c>
      <c r="J34" s="12">
        <f>Tabuľka311[[#This Row],[Stĺpec9]]</f>
        <v>7.6</v>
      </c>
      <c r="K34" s="131">
        <f>Seniori!K65</f>
        <v>0</v>
      </c>
      <c r="L34" s="131">
        <f>Seniori!L65</f>
        <v>0</v>
      </c>
      <c r="M34" s="131">
        <f>Seniori!M65</f>
        <v>0</v>
      </c>
      <c r="N34" s="131">
        <f>Seniori!N65</f>
        <v>0</v>
      </c>
      <c r="O34" s="131">
        <f>Seniori!O65</f>
        <v>0</v>
      </c>
      <c r="P34" s="131">
        <f>Seniori!P65</f>
        <v>0</v>
      </c>
      <c r="Q34" s="131">
        <f>Seniori!Q65</f>
        <v>0</v>
      </c>
      <c r="R34" s="131">
        <f>Seniori!R65</f>
        <v>0</v>
      </c>
      <c r="S34" s="131">
        <f>Seniori!S65</f>
        <v>0</v>
      </c>
      <c r="T34" s="131">
        <f>Seniori!T65</f>
        <v>0</v>
      </c>
      <c r="U34" s="131">
        <f>Seniori!U65</f>
        <v>0</v>
      </c>
      <c r="V34" s="131">
        <f>Seniori!V65</f>
        <v>0</v>
      </c>
      <c r="W34" s="131">
        <f>Seniori!W65</f>
        <v>0</v>
      </c>
      <c r="X34" s="131">
        <f>Seniori!X65</f>
        <v>0</v>
      </c>
      <c r="Y34" s="131">
        <f>Seniori!Y65</f>
        <v>0</v>
      </c>
      <c r="Z34" s="131">
        <f>Seniori!Z65</f>
        <v>0</v>
      </c>
      <c r="AA34" s="131">
        <f>Seniori!AA65</f>
        <v>0</v>
      </c>
      <c r="AB34" s="131">
        <f>Seniori!AB65</f>
        <v>0</v>
      </c>
      <c r="AC34" s="131">
        <f>Seniori!AC65</f>
        <v>0</v>
      </c>
      <c r="AD34" s="131">
        <f>Seniori!AD65</f>
        <v>0</v>
      </c>
      <c r="AE34" s="131">
        <f>Seniori!AE65</f>
        <v>0</v>
      </c>
      <c r="AF34" s="131">
        <f>Seniori!AF65</f>
        <v>0</v>
      </c>
      <c r="AG34" s="131">
        <f>Seniori!AG65</f>
        <v>0</v>
      </c>
      <c r="AH34" s="131">
        <f>Seniori!AH65</f>
        <v>0</v>
      </c>
      <c r="AI34" s="131">
        <f>Seniori!AI65</f>
        <v>0</v>
      </c>
      <c r="AJ34" s="131">
        <f>Seniori!AJ65</f>
        <v>0</v>
      </c>
      <c r="AK34" s="131">
        <f>Seniori!AK65</f>
        <v>0</v>
      </c>
      <c r="AL34" s="131">
        <f>Seniori!AL65</f>
        <v>0</v>
      </c>
      <c r="AM34" s="131">
        <f>Seniori!AM65</f>
        <v>0</v>
      </c>
      <c r="AN34" s="131">
        <f>Seniori!AN65</f>
        <v>0</v>
      </c>
      <c r="AO34" s="131">
        <f>Seniori!AO65</f>
        <v>0</v>
      </c>
      <c r="AP34" s="131">
        <f>Seniori!AP65</f>
        <v>0</v>
      </c>
      <c r="AQ34" s="131">
        <f>Seniori!AQ65</f>
        <v>0</v>
      </c>
      <c r="AR34" s="131">
        <f>Seniori!AR65</f>
        <v>0</v>
      </c>
      <c r="AS34" s="131">
        <f>Seniori!AS65</f>
        <v>0</v>
      </c>
      <c r="AT34" s="131">
        <f>Seniori!AT65</f>
        <v>0</v>
      </c>
      <c r="AU34" s="131">
        <f>Seniori!AU65</f>
        <v>0</v>
      </c>
      <c r="AV34" s="131">
        <f>Seniori!AV65</f>
        <v>0</v>
      </c>
      <c r="AW34" s="131">
        <f>Seniori!AW65</f>
        <v>0</v>
      </c>
      <c r="AX34" s="131">
        <f>Seniori!AX65</f>
        <v>0</v>
      </c>
      <c r="AY34" s="131">
        <f>Seniori!AY65</f>
        <v>0</v>
      </c>
      <c r="AZ34" s="131">
        <f>Seniori!AZ65</f>
        <v>0</v>
      </c>
      <c r="BA34" s="131">
        <f>Seniori!BA65</f>
        <v>0</v>
      </c>
      <c r="BB34" s="131">
        <f>Seniori!BB65</f>
        <v>0</v>
      </c>
      <c r="BC34" s="131">
        <f>Seniori!BC65</f>
        <v>0</v>
      </c>
      <c r="BD34" s="131">
        <f>Seniori!BD65</f>
        <v>0</v>
      </c>
      <c r="BE34" s="131">
        <f>Seniori!BE65</f>
        <v>0</v>
      </c>
      <c r="BF34" s="131">
        <f>Seniori!BF65</f>
        <v>0</v>
      </c>
      <c r="BG34" s="131">
        <f>Seniori!BG65</f>
        <v>0</v>
      </c>
      <c r="BH34" s="131">
        <f>Seniori!BH65</f>
        <v>0</v>
      </c>
      <c r="BI34" s="131">
        <f>Seniori!BI65</f>
        <v>0</v>
      </c>
      <c r="BJ34" s="131">
        <f>Seniori!BJ65</f>
        <v>0</v>
      </c>
      <c r="BK34" s="131">
        <f>Seniori!BK65</f>
        <v>0</v>
      </c>
      <c r="BL34" s="131">
        <f>Seniori!BL65</f>
        <v>0</v>
      </c>
      <c r="BM34" s="131">
        <f>Seniori!BM65</f>
        <v>0</v>
      </c>
      <c r="BN34" s="131">
        <f>Seniori!BN65</f>
        <v>0</v>
      </c>
      <c r="BO34" s="131">
        <f>Seniori!BO65</f>
        <v>0</v>
      </c>
      <c r="BP34" s="131">
        <f>Seniori!BP65</f>
        <v>0</v>
      </c>
      <c r="BQ34" s="131">
        <f>Seniori!BQ65</f>
        <v>0</v>
      </c>
      <c r="BR34" s="131">
        <f>Seniori!BR65</f>
        <v>0</v>
      </c>
      <c r="BS34" s="131">
        <f>Seniori!BS65</f>
        <v>0</v>
      </c>
      <c r="BT34" s="131">
        <f>Seniori!BT65</f>
        <v>0</v>
      </c>
      <c r="BU34" s="131">
        <f>Seniori!BU65</f>
        <v>0</v>
      </c>
      <c r="BV34" s="131">
        <f>Seniori!BV65</f>
        <v>0</v>
      </c>
      <c r="BW34" s="131">
        <f>Seniori!BW65</f>
        <v>0</v>
      </c>
      <c r="BX34" s="131">
        <f>Seniori!BX65</f>
        <v>0</v>
      </c>
      <c r="BY34" s="131">
        <f>Seniori!BY65</f>
        <v>0</v>
      </c>
      <c r="BZ34" s="131">
        <f>Seniori!BZ65</f>
        <v>0</v>
      </c>
      <c r="CA34" s="131">
        <f>Seniori!CA65</f>
        <v>0</v>
      </c>
      <c r="CB34" s="131">
        <f>Seniori!CB65</f>
        <v>0</v>
      </c>
      <c r="CC34" s="131">
        <f>Seniori!CC65</f>
        <v>0</v>
      </c>
      <c r="CD34" s="131">
        <f>Seniori!CD65</f>
        <v>0</v>
      </c>
      <c r="CE34" s="131">
        <f>Seniori!CE65</f>
        <v>0</v>
      </c>
      <c r="CF34" s="131">
        <f>Seniori!CF65</f>
        <v>0</v>
      </c>
      <c r="CG34" s="131">
        <f>Seniori!CG65</f>
        <v>0</v>
      </c>
      <c r="CH34" s="131">
        <f>Seniori!CH65</f>
        <v>0</v>
      </c>
      <c r="CI34" s="131">
        <f>Seniori!CI65</f>
        <v>0</v>
      </c>
      <c r="CJ34" s="131">
        <f>Seniori!CJ65</f>
        <v>0</v>
      </c>
      <c r="CK34" s="131">
        <f>Seniori!CK65</f>
        <v>0</v>
      </c>
      <c r="CL34" s="131">
        <f>Seniori!CL65</f>
        <v>0</v>
      </c>
      <c r="CM34" s="131">
        <f>Seniori!CM65</f>
        <v>0</v>
      </c>
      <c r="CN34" s="131">
        <f>Seniori!CN65</f>
        <v>0</v>
      </c>
      <c r="CO34" s="131">
        <f>Seniori!CO65</f>
        <v>0</v>
      </c>
      <c r="CP34" s="131">
        <f>Seniori!CP65</f>
        <v>0</v>
      </c>
      <c r="CQ34" s="131">
        <f>Seniori!CQ65</f>
        <v>0</v>
      </c>
      <c r="CR34" s="131">
        <f>Seniori!CR65</f>
        <v>0</v>
      </c>
      <c r="CS34" s="131">
        <f>Seniori!CS65</f>
        <v>0</v>
      </c>
      <c r="CT34" s="131">
        <f>Seniori!CT65</f>
        <v>0</v>
      </c>
      <c r="CU34" s="131">
        <f>Seniori!CU65</f>
        <v>0</v>
      </c>
      <c r="CV34" s="131">
        <f>Seniori!CV65</f>
        <v>0</v>
      </c>
      <c r="CW34" s="131">
        <f>Seniori!CW65</f>
        <v>0</v>
      </c>
      <c r="CX34" s="131">
        <f>Seniori!CX65</f>
        <v>0</v>
      </c>
      <c r="CY34" s="131">
        <f>Seniori!CY65</f>
        <v>0</v>
      </c>
      <c r="CZ34" s="131">
        <f>Seniori!CZ65</f>
        <v>0</v>
      </c>
      <c r="DA34" s="131" t="str">
        <f>Seniori!DA65</f>
        <v>x</v>
      </c>
      <c r="DB34" s="131">
        <f>Seniori!DB65</f>
        <v>0</v>
      </c>
      <c r="DC34" s="131">
        <f>Seniori!DC65</f>
        <v>0</v>
      </c>
      <c r="DD34" s="131">
        <f>Seniori!DD65</f>
        <v>0</v>
      </c>
      <c r="DE34" s="131">
        <f>Seniori!DE65</f>
        <v>0</v>
      </c>
      <c r="DF34" s="131">
        <f>Seniori!DF65</f>
        <v>0</v>
      </c>
      <c r="DG34" s="131">
        <f>Seniori!DG65</f>
        <v>0</v>
      </c>
      <c r="DH34" s="131">
        <f>Seniori!DH65</f>
        <v>0</v>
      </c>
      <c r="DI34" s="131" t="str">
        <f>Seniori!DI65</f>
        <v>x</v>
      </c>
      <c r="DJ34" s="131">
        <f>Seniori!DJ65</f>
        <v>0</v>
      </c>
      <c r="DK34" s="131">
        <f>Seniori!DK65</f>
        <v>0</v>
      </c>
      <c r="DL34" s="131">
        <f>Seniori!DL65</f>
        <v>0</v>
      </c>
      <c r="DM34" s="131">
        <f>Seniori!DM65</f>
        <v>0</v>
      </c>
      <c r="DN34" s="131">
        <f>Seniori!DN65</f>
        <v>0</v>
      </c>
      <c r="DO34" s="131">
        <f>Seniori!DO65</f>
        <v>0</v>
      </c>
      <c r="DP34" s="131">
        <f>Seniori!DP65</f>
        <v>0</v>
      </c>
      <c r="DQ34" s="131">
        <f>Seniori!DQ65</f>
        <v>0</v>
      </c>
      <c r="DR34" s="131">
        <f>Seniori!DR65</f>
        <v>0</v>
      </c>
      <c r="DS34" s="131">
        <f>Seniori!DS65</f>
        <v>0</v>
      </c>
      <c r="DT34" s="131">
        <f>Seniori!DT65</f>
        <v>0</v>
      </c>
      <c r="DU34" s="131">
        <f>Seniori!DU65</f>
        <v>0</v>
      </c>
      <c r="DV34" s="131">
        <f>Seniori!DV65</f>
        <v>0</v>
      </c>
      <c r="DW34" s="131">
        <f>Seniori!DW65</f>
        <v>0</v>
      </c>
      <c r="DX34" s="131">
        <f>Seniori!DX65</f>
        <v>0</v>
      </c>
      <c r="DY34" s="131">
        <f>Seniori!DY65</f>
        <v>0</v>
      </c>
      <c r="DZ34" s="131">
        <f>Seniori!DZ65</f>
        <v>0</v>
      </c>
      <c r="EA34" s="131">
        <f>Seniori!EA65</f>
        <v>0</v>
      </c>
      <c r="EB34" s="131">
        <f>Seniori!EB65</f>
        <v>0</v>
      </c>
      <c r="EC34" s="131">
        <f>Seniori!EC65</f>
        <v>0</v>
      </c>
      <c r="ED34" s="131">
        <f>Seniori!ED65</f>
        <v>0</v>
      </c>
      <c r="EE34" s="131">
        <f>Seniori!EE65</f>
        <v>0</v>
      </c>
      <c r="EF34" s="131">
        <f>Seniori!EF65</f>
        <v>0</v>
      </c>
      <c r="EG34" s="131">
        <f>Seniori!EG65</f>
        <v>0</v>
      </c>
      <c r="EH34" s="131">
        <f>Seniori!EH65</f>
        <v>0</v>
      </c>
      <c r="EI34" s="131">
        <f>Seniori!EI65</f>
        <v>0</v>
      </c>
      <c r="EJ34" s="131">
        <f>Seniori!EJ65</f>
        <v>0</v>
      </c>
      <c r="EK34" s="131">
        <f>Seniori!EK65</f>
        <v>0</v>
      </c>
      <c r="EL34" s="131">
        <f>Seniori!EL65</f>
        <v>0</v>
      </c>
      <c r="EM34" s="131" t="str">
        <f>Seniori!EM65</f>
        <v>x</v>
      </c>
      <c r="EN34" s="131">
        <f>Seniori!EN65</f>
        <v>0</v>
      </c>
      <c r="EO34" s="131">
        <f>Seniori!EO65</f>
        <v>0</v>
      </c>
      <c r="EP34" s="131">
        <f>Seniori!EP65</f>
        <v>0</v>
      </c>
      <c r="EQ34" s="131">
        <f>Seniori!EQ65</f>
        <v>0</v>
      </c>
      <c r="ER34" s="131">
        <f>Seniori!ER65</f>
        <v>0</v>
      </c>
      <c r="ES34" s="131">
        <f>Seniori!ES65</f>
        <v>0</v>
      </c>
      <c r="ET34" s="131">
        <f>Seniori!ET65</f>
        <v>0</v>
      </c>
      <c r="EU34" s="131">
        <f>Seniori!EU65</f>
        <v>0</v>
      </c>
      <c r="EV34" s="131">
        <f>Seniori!EV65</f>
        <v>0</v>
      </c>
      <c r="EW34" s="131">
        <f>Seniori!EW65</f>
        <v>3.5999999999999996</v>
      </c>
      <c r="EX34" s="131">
        <f>Seniori!EX65</f>
        <v>0</v>
      </c>
      <c r="EY34" s="131">
        <f>Seniori!EY65</f>
        <v>0</v>
      </c>
      <c r="EZ34" s="131">
        <f>Seniori!EZ65</f>
        <v>0</v>
      </c>
      <c r="FA34" s="131">
        <f>Seniori!FA65</f>
        <v>0</v>
      </c>
      <c r="FB34" s="131">
        <f>Seniori!FB65</f>
        <v>0</v>
      </c>
      <c r="FC34" s="131">
        <f>Seniori!FC65</f>
        <v>0</v>
      </c>
      <c r="FD34" s="131">
        <f>Seniori!FD65</f>
        <v>0</v>
      </c>
      <c r="FE34" s="131">
        <f>Seniori!FE65</f>
        <v>0</v>
      </c>
      <c r="FF34" s="131">
        <f>Seniori!FF65</f>
        <v>0</v>
      </c>
      <c r="FG34" s="131">
        <f>Seniori!FG65</f>
        <v>0</v>
      </c>
      <c r="FH34" s="131">
        <f>Seniori!FH65</f>
        <v>2</v>
      </c>
      <c r="FI34" s="131">
        <f>Seniori!FI65</f>
        <v>0</v>
      </c>
      <c r="FJ34" s="131">
        <f>Seniori!FJ65</f>
        <v>0</v>
      </c>
      <c r="FK34" s="131">
        <f>Seniori!FK65</f>
        <v>0</v>
      </c>
      <c r="FL34" s="131">
        <f>Seniori!FL65</f>
        <v>0</v>
      </c>
      <c r="FM34" s="131">
        <f>Seniori!FM65</f>
        <v>0</v>
      </c>
      <c r="FN34" s="131">
        <f>Seniori!FN65</f>
        <v>0</v>
      </c>
      <c r="FO34" s="131">
        <f>Seniori!FO65</f>
        <v>0</v>
      </c>
      <c r="FP34" s="131">
        <f>Seniori!FP65</f>
        <v>2</v>
      </c>
      <c r="FQ34" s="131">
        <f>Seniori!FQ65</f>
        <v>0</v>
      </c>
      <c r="FR34" s="131">
        <f>Seniori!FR65</f>
        <v>0</v>
      </c>
      <c r="FS34" s="131">
        <f>Seniori!FS65</f>
        <v>0</v>
      </c>
      <c r="FT34" s="131">
        <f>Seniori!FT65</f>
        <v>0</v>
      </c>
      <c r="FU34" s="131">
        <f>Seniori!FU65</f>
        <v>0</v>
      </c>
      <c r="FV34" s="131">
        <f>Seniori!FV65</f>
        <v>0</v>
      </c>
      <c r="FW34" s="131">
        <f>Seniori!FW65</f>
        <v>0</v>
      </c>
      <c r="FX34" s="131">
        <f>Seniori!FX65</f>
        <v>0</v>
      </c>
      <c r="FY34" s="131">
        <f>Seniori!FY65</f>
        <v>0</v>
      </c>
      <c r="FZ34" s="131">
        <f>Seniori!FZ65</f>
        <v>0</v>
      </c>
      <c r="GA34" s="131">
        <f>Seniori!GA65</f>
        <v>0</v>
      </c>
      <c r="GB34" s="131">
        <f>Seniori!GB65</f>
        <v>0</v>
      </c>
      <c r="GC34" s="131">
        <f>Seniori!GC65</f>
        <v>0</v>
      </c>
      <c r="GD34" s="131">
        <f>Seniori!GD65</f>
        <v>0</v>
      </c>
      <c r="GE34" s="131">
        <f>Seniori!GE65</f>
        <v>0</v>
      </c>
      <c r="GF34" s="131">
        <f>Seniori!GF65</f>
        <v>0</v>
      </c>
      <c r="GG34" s="131">
        <f>Seniori!GG65</f>
        <v>0</v>
      </c>
      <c r="GH34" s="131">
        <f>Seniori!GH65</f>
        <v>0</v>
      </c>
      <c r="GI34" s="131">
        <f>Seniori!GI65</f>
        <v>0</v>
      </c>
      <c r="GJ34" s="131">
        <f>Seniori!GJ65</f>
        <v>0</v>
      </c>
      <c r="GK34" s="131">
        <f>Seniori!GK65</f>
        <v>0</v>
      </c>
      <c r="GL34" s="131">
        <f>Seniori!GL65</f>
        <v>0</v>
      </c>
      <c r="GM34" s="131">
        <f>Seniori!GM65</f>
        <v>0</v>
      </c>
      <c r="GN34" s="131">
        <f>Seniori!GN65</f>
        <v>0</v>
      </c>
      <c r="GO34" s="131">
        <f>Seniori!GO65</f>
        <v>0</v>
      </c>
      <c r="GP34" s="131">
        <f>Seniori!GP65</f>
        <v>0</v>
      </c>
      <c r="GQ34" s="131">
        <f>Seniori!GQ65</f>
        <v>0</v>
      </c>
      <c r="GR34" s="131">
        <f>Seniori!GR65</f>
        <v>0</v>
      </c>
      <c r="GS34" s="131">
        <f>Seniori!GS65</f>
        <v>0</v>
      </c>
      <c r="GT34" s="131">
        <f>Seniori!GT65</f>
        <v>0</v>
      </c>
      <c r="GU34" s="131">
        <f>Seniori!GU65</f>
        <v>0</v>
      </c>
      <c r="GV34" s="131">
        <f>Seniori!GV65</f>
        <v>0</v>
      </c>
      <c r="GW34" s="131">
        <f>Seniori!GW65</f>
        <v>0</v>
      </c>
      <c r="GX34" s="131">
        <f>Seniori!GX65</f>
        <v>0</v>
      </c>
      <c r="GY34" s="131">
        <f>Seniori!GY65</f>
        <v>0</v>
      </c>
      <c r="GZ34" s="131">
        <f>Seniori!GZ65</f>
        <v>0</v>
      </c>
      <c r="HA34" s="131">
        <f>Seniori!HA65</f>
        <v>0</v>
      </c>
      <c r="HB34" s="131">
        <f>Seniori!HB65</f>
        <v>0</v>
      </c>
      <c r="HC34" s="131">
        <f>Seniori!HC65</f>
        <v>0</v>
      </c>
      <c r="HD34" s="131">
        <f>Seniori!HD65</f>
        <v>0</v>
      </c>
      <c r="HE34" s="131">
        <f>Seniori!HE65</f>
        <v>0</v>
      </c>
      <c r="HF34" s="131">
        <f>Seniori!HF65</f>
        <v>0</v>
      </c>
      <c r="HG34" s="131">
        <f>Seniori!HG65</f>
        <v>0</v>
      </c>
      <c r="HH34" s="131">
        <f>Seniori!HH65</f>
        <v>0</v>
      </c>
      <c r="HI34" s="131">
        <f>Seniori!HI65</f>
        <v>0</v>
      </c>
      <c r="HJ34" s="131">
        <f>Seniori!HJ65</f>
        <v>0</v>
      </c>
      <c r="HK34" s="131">
        <f>Seniori!HK65</f>
        <v>0</v>
      </c>
      <c r="HL34" s="131">
        <f>Seniori!HL65</f>
        <v>0</v>
      </c>
      <c r="HM34" s="131">
        <f>Seniori!HM65</f>
        <v>0</v>
      </c>
      <c r="HN34" s="131">
        <f>Seniori!HN65</f>
        <v>0</v>
      </c>
      <c r="HO34" s="131">
        <f>Seniori!HO65</f>
        <v>0</v>
      </c>
      <c r="HP34" s="131">
        <f>Seniori!HP65</f>
        <v>0</v>
      </c>
      <c r="HQ34" s="131">
        <f>Seniori!HQ65</f>
        <v>0</v>
      </c>
      <c r="HR34" s="131">
        <f>Seniori!HR65</f>
        <v>0</v>
      </c>
      <c r="HS34" s="131">
        <f>Seniori!HS65</f>
        <v>0</v>
      </c>
      <c r="HT34" s="131">
        <f>Seniori!HT65</f>
        <v>0</v>
      </c>
      <c r="HU34" s="131">
        <f>Seniori!HU65</f>
        <v>0</v>
      </c>
      <c r="HV34" s="131">
        <f>Seniori!HV65</f>
        <v>0</v>
      </c>
      <c r="HW34" s="131">
        <f>Seniori!HW65</f>
        <v>0</v>
      </c>
      <c r="HX34" s="131">
        <f>Seniori!HX65</f>
        <v>0</v>
      </c>
      <c r="HY34" s="131">
        <f>Seniori!HY65</f>
        <v>0</v>
      </c>
      <c r="HZ34" s="131">
        <f>Seniori!HZ65</f>
        <v>0</v>
      </c>
      <c r="IA34" s="131">
        <f>Seniori!IA65</f>
        <v>0</v>
      </c>
      <c r="IB34" s="131">
        <f>Seniori!IB65</f>
        <v>0</v>
      </c>
      <c r="IC34" s="131">
        <f>Seniori!IC65</f>
        <v>0</v>
      </c>
      <c r="ID34" s="131">
        <f>Seniori!ID65</f>
        <v>0</v>
      </c>
      <c r="IE34" s="131">
        <f>Seniori!IE65</f>
        <v>0</v>
      </c>
      <c r="IF34" s="131">
        <f>Seniori!IF65</f>
        <v>0</v>
      </c>
      <c r="IG34" s="131">
        <f>Seniori!IG65</f>
        <v>0</v>
      </c>
      <c r="IH34" s="131">
        <f>Seniori!IH65</f>
        <v>0</v>
      </c>
      <c r="II34" s="131">
        <f>Seniori!II65</f>
        <v>0</v>
      </c>
      <c r="IJ34" s="131">
        <f>Seniori!IJ65</f>
        <v>0</v>
      </c>
      <c r="IK34" s="131">
        <f>Seniori!IK65</f>
        <v>0</v>
      </c>
      <c r="IL34" s="131">
        <f>Seniori!IL65</f>
        <v>0</v>
      </c>
      <c r="IM34" s="131">
        <f>Seniori!IM65</f>
        <v>0</v>
      </c>
      <c r="IN34" s="131">
        <f>Seniori!IN65</f>
        <v>0</v>
      </c>
      <c r="IO34" s="131">
        <f>Seniori!IO65</f>
        <v>0</v>
      </c>
      <c r="IP34" s="131">
        <f>Seniori!IP65</f>
        <v>0</v>
      </c>
      <c r="IQ34" s="131">
        <f>Seniori!IQ65</f>
        <v>0</v>
      </c>
      <c r="IR34" s="131">
        <f>Seniori!IR65</f>
        <v>0</v>
      </c>
      <c r="IS34" s="131">
        <f>Seniori!IS65</f>
        <v>0</v>
      </c>
      <c r="IT34" s="131">
        <f>Seniori!IT65</f>
        <v>0</v>
      </c>
      <c r="IU34" s="131">
        <f>Seniori!IU65</f>
        <v>0</v>
      </c>
      <c r="IV34" s="131">
        <f>Seniori!IV65</f>
        <v>0</v>
      </c>
      <c r="IW34" s="131">
        <f>Seniori!IW65</f>
        <v>0</v>
      </c>
      <c r="IX34" s="131">
        <f>Seniori!IX65</f>
        <v>0</v>
      </c>
      <c r="IY34" s="131">
        <f>Seniori!IY65</f>
        <v>0</v>
      </c>
      <c r="IZ34" s="131">
        <f>Seniori!IZ65</f>
        <v>0</v>
      </c>
      <c r="JA34" s="131">
        <f>Seniori!JA65</f>
        <v>0</v>
      </c>
      <c r="JB34" s="131">
        <f>Seniori!JB65</f>
        <v>0</v>
      </c>
      <c r="JC34" s="131">
        <f>Seniori!JC65</f>
        <v>0</v>
      </c>
      <c r="JD34" s="131">
        <f>Seniori!JD65</f>
        <v>0</v>
      </c>
      <c r="JE34" s="131">
        <f>Seniori!JE65</f>
        <v>0</v>
      </c>
      <c r="JF34" s="131">
        <f>Seniori!JF65</f>
        <v>0</v>
      </c>
      <c r="JG34" s="131">
        <f>Seniori!JG65</f>
        <v>0</v>
      </c>
      <c r="JH34" s="131">
        <f>Seniori!JH65</f>
        <v>0</v>
      </c>
      <c r="JI34" s="131">
        <f>Seniori!JI65</f>
        <v>0</v>
      </c>
      <c r="JJ34" s="131">
        <f>Seniori!JJ65</f>
        <v>0</v>
      </c>
      <c r="JK34" s="131">
        <f>Seniori!JK65</f>
        <v>0</v>
      </c>
      <c r="JL34" s="131">
        <f>Seniori!JL65</f>
        <v>0</v>
      </c>
      <c r="JM34" s="131">
        <f>Seniori!JM65</f>
        <v>0</v>
      </c>
      <c r="JN34" s="131">
        <f>Seniori!JN65</f>
        <v>0</v>
      </c>
      <c r="JO34" s="131">
        <f>Seniori!JO65</f>
        <v>0</v>
      </c>
      <c r="JP34" s="131">
        <f>Seniori!JP65</f>
        <v>0</v>
      </c>
      <c r="JQ34" s="131">
        <f>Seniori!JQ65</f>
        <v>0</v>
      </c>
      <c r="JR34" s="131">
        <f>Seniori!JR65</f>
        <v>0</v>
      </c>
      <c r="JS34" s="131">
        <f>Seniori!JS65</f>
        <v>0</v>
      </c>
      <c r="JT34" s="131">
        <f>Seniori!JT65</f>
        <v>0</v>
      </c>
      <c r="JU34" s="131">
        <f>Seniori!JU65</f>
        <v>0</v>
      </c>
      <c r="JV34" s="131">
        <f>Seniori!JV65</f>
        <v>0</v>
      </c>
      <c r="JW34" s="131">
        <f>Seniori!JW65</f>
        <v>0</v>
      </c>
      <c r="JX34" s="131">
        <f>Seniori!JX65</f>
        <v>0</v>
      </c>
      <c r="JY34" s="131">
        <f>Seniori!JY65</f>
        <v>0</v>
      </c>
      <c r="JZ34" s="131">
        <f>Seniori!JZ65</f>
        <v>0</v>
      </c>
      <c r="KA34" s="131">
        <f>Seniori!KA65</f>
        <v>0</v>
      </c>
      <c r="KB34" s="131">
        <f>Seniori!KB65</f>
        <v>0</v>
      </c>
      <c r="KC34" s="131">
        <f>Seniori!KC65</f>
        <v>0</v>
      </c>
      <c r="KD34" s="131">
        <f>Seniori!KD65</f>
        <v>0</v>
      </c>
      <c r="KE34" s="131">
        <f>Seniori!KE65</f>
        <v>0</v>
      </c>
      <c r="KF34" s="131">
        <f>Seniori!KF65</f>
        <v>0</v>
      </c>
      <c r="KG34" s="131">
        <f>Seniori!KG65</f>
        <v>0</v>
      </c>
      <c r="KH34" s="131">
        <f>Seniori!KH65</f>
        <v>0</v>
      </c>
      <c r="KI34" s="131">
        <f>Seniori!KI65</f>
        <v>0</v>
      </c>
      <c r="KJ34" s="131">
        <f>Seniori!KJ65</f>
        <v>0</v>
      </c>
      <c r="KK34" s="131">
        <f>Seniori!KK65</f>
        <v>0</v>
      </c>
      <c r="KL34" s="131">
        <f>Seniori!KL65</f>
        <v>0</v>
      </c>
      <c r="KM34" s="131">
        <f>Seniori!KM65</f>
        <v>0</v>
      </c>
      <c r="KN34" s="131">
        <f>Seniori!KN65</f>
        <v>0</v>
      </c>
      <c r="KO34" s="131">
        <f>Seniori!KO65</f>
        <v>0</v>
      </c>
      <c r="KP34" s="131"/>
      <c r="KQ34" s="131">
        <f>Seniori!KQ65</f>
        <v>0</v>
      </c>
      <c r="KR34" s="131">
        <f>Seniori!KR65</f>
        <v>0</v>
      </c>
      <c r="KS34" s="131">
        <f>Seniori!KS65</f>
        <v>0</v>
      </c>
      <c r="KT34" s="131">
        <f>Seniori!KT65</f>
        <v>0</v>
      </c>
      <c r="KU34" s="131">
        <f>Seniori!KU65</f>
        <v>0</v>
      </c>
      <c r="KV34" s="131">
        <f>Seniori!KV65</f>
        <v>0</v>
      </c>
      <c r="KW34" s="131"/>
      <c r="KX34" s="131">
        <f>Seniori!KX65</f>
        <v>0</v>
      </c>
      <c r="KY34" s="131">
        <f>Seniori!KY65</f>
        <v>0</v>
      </c>
      <c r="KZ34" s="131">
        <f>Seniori!KZ65</f>
        <v>0</v>
      </c>
      <c r="LA34" s="131">
        <f>Seniori!LA65</f>
        <v>0</v>
      </c>
      <c r="LB34" s="131">
        <f>Seniori!LB65</f>
        <v>0</v>
      </c>
      <c r="LC34" s="131">
        <f>Seniori!LC65</f>
        <v>0</v>
      </c>
      <c r="LD34" s="131">
        <f>Seniori!LD65</f>
        <v>0</v>
      </c>
      <c r="LE34" s="131">
        <f>Seniori!LE65</f>
        <v>0</v>
      </c>
      <c r="LF34" s="131">
        <f>Seniori!LF65</f>
        <v>0</v>
      </c>
      <c r="LG34" s="131">
        <f>Seniori!LG65</f>
        <v>0</v>
      </c>
      <c r="LH34" s="131">
        <f>Seniori!LH65</f>
        <v>0</v>
      </c>
      <c r="LI34" s="131">
        <f>Seniori!LI65</f>
        <v>0</v>
      </c>
      <c r="LJ34" s="131">
        <f>Seniori!LJ65</f>
        <v>0</v>
      </c>
      <c r="LK34" s="131">
        <f>Seniori!LK65</f>
        <v>0</v>
      </c>
      <c r="LL34" s="131">
        <f>Seniori!LL65</f>
        <v>0</v>
      </c>
      <c r="LM34" s="131">
        <f>Seniori!LM65</f>
        <v>0</v>
      </c>
      <c r="LN34" s="131">
        <f>Seniori!LN65</f>
        <v>0</v>
      </c>
      <c r="LO34" s="131"/>
      <c r="LP34" s="131">
        <f>Seniori!LP65</f>
        <v>0</v>
      </c>
      <c r="LQ34" s="131"/>
      <c r="LR34" s="131"/>
      <c r="LS34" s="131"/>
      <c r="LT34" s="131"/>
      <c r="LU34" s="131"/>
      <c r="LV34" s="131"/>
      <c r="LW34" s="131"/>
      <c r="LX34" s="131"/>
      <c r="LY34" s="131"/>
      <c r="LZ34" s="131">
        <f>Seniori!LZ65</f>
        <v>0</v>
      </c>
      <c r="MA34" s="131">
        <f>Seniori!MA65</f>
        <v>0</v>
      </c>
      <c r="MB34" s="131">
        <f>Seniori!MB65</f>
        <v>0</v>
      </c>
      <c r="MC34" s="131">
        <f>Seniori!MC65</f>
        <v>0</v>
      </c>
      <c r="MD34" s="131">
        <f>Seniori!MD65</f>
        <v>0</v>
      </c>
      <c r="ME34" s="131">
        <f>Seniori!ME65</f>
        <v>0</v>
      </c>
    </row>
    <row r="35" spans="1:343" s="10" customFormat="1" ht="18" customHeight="1" x14ac:dyDescent="0.2">
      <c r="A35" s="12">
        <v>28</v>
      </c>
      <c r="B35" s="11" t="s">
        <v>441</v>
      </c>
      <c r="C35" s="1">
        <v>12027</v>
      </c>
      <c r="D35" s="1">
        <v>2018</v>
      </c>
      <c r="E35" t="s">
        <v>112</v>
      </c>
      <c r="F35" s="1">
        <v>3702</v>
      </c>
      <c r="G35" s="9" t="s">
        <v>222</v>
      </c>
      <c r="H35" t="s">
        <v>113</v>
      </c>
      <c r="I35" s="1">
        <f t="shared" si="2"/>
        <v>7</v>
      </c>
      <c r="J35" s="12">
        <f>Tabuľka311[[#This Row],[Stĺpec9]]</f>
        <v>7</v>
      </c>
      <c r="K35" s="131">
        <f>Seniori!K74</f>
        <v>0</v>
      </c>
      <c r="L35" s="131">
        <f>Seniori!L74</f>
        <v>0</v>
      </c>
      <c r="M35" s="131">
        <f>Seniori!M74</f>
        <v>0</v>
      </c>
      <c r="N35" s="131">
        <f>Seniori!N74</f>
        <v>0</v>
      </c>
      <c r="O35" s="131">
        <f>Seniori!O74</f>
        <v>0</v>
      </c>
      <c r="P35" s="131">
        <f>Seniori!P74</f>
        <v>0</v>
      </c>
      <c r="Q35" s="131">
        <f>Seniori!Q74</f>
        <v>0</v>
      </c>
      <c r="R35" s="131">
        <f>Seniori!R74</f>
        <v>0</v>
      </c>
      <c r="S35" s="131">
        <f>Seniori!S74</f>
        <v>0</v>
      </c>
      <c r="T35" s="131">
        <f>Seniori!T74</f>
        <v>0</v>
      </c>
      <c r="U35" s="131">
        <f>Seniori!U74</f>
        <v>0</v>
      </c>
      <c r="V35" s="131">
        <f>Seniori!V74</f>
        <v>0</v>
      </c>
      <c r="W35" s="131">
        <f>Seniori!W74</f>
        <v>0</v>
      </c>
      <c r="X35" s="131">
        <f>Seniori!X74</f>
        <v>0</v>
      </c>
      <c r="Y35" s="131">
        <f>Seniori!Y74</f>
        <v>0</v>
      </c>
      <c r="Z35" s="131">
        <f>Seniori!Z74</f>
        <v>0</v>
      </c>
      <c r="AA35" s="131">
        <f>Seniori!AA74</f>
        <v>0</v>
      </c>
      <c r="AB35" s="131">
        <f>Seniori!AB74</f>
        <v>0</v>
      </c>
      <c r="AC35" s="131">
        <f>Seniori!AC74</f>
        <v>0</v>
      </c>
      <c r="AD35" s="131">
        <f>Seniori!AD74</f>
        <v>0</v>
      </c>
      <c r="AE35" s="131">
        <f>Seniori!AE74</f>
        <v>0</v>
      </c>
      <c r="AF35" s="131">
        <f>Seniori!AF74</f>
        <v>0</v>
      </c>
      <c r="AG35" s="131">
        <f>Seniori!AG74</f>
        <v>0</v>
      </c>
      <c r="AH35" s="131">
        <f>Seniori!AH74</f>
        <v>0</v>
      </c>
      <c r="AI35" s="131">
        <f>Seniori!AI74</f>
        <v>0</v>
      </c>
      <c r="AJ35" s="131">
        <f>Seniori!AJ74</f>
        <v>0</v>
      </c>
      <c r="AK35" s="131">
        <f>Seniori!AK74</f>
        <v>0</v>
      </c>
      <c r="AL35" s="131">
        <f>Seniori!AL74</f>
        <v>0</v>
      </c>
      <c r="AM35" s="131">
        <f>Seniori!AM74</f>
        <v>0</v>
      </c>
      <c r="AN35" s="131">
        <f>Seniori!AN74</f>
        <v>0</v>
      </c>
      <c r="AO35" s="131">
        <f>Seniori!AO74</f>
        <v>0</v>
      </c>
      <c r="AP35" s="131">
        <f>Seniori!AP74</f>
        <v>0</v>
      </c>
      <c r="AQ35" s="131">
        <f>Seniori!AQ74</f>
        <v>0</v>
      </c>
      <c r="AR35" s="131">
        <f>Seniori!AR74</f>
        <v>0</v>
      </c>
      <c r="AS35" s="131">
        <f>Seniori!AS74</f>
        <v>0</v>
      </c>
      <c r="AT35" s="131">
        <f>Seniori!AT74</f>
        <v>0</v>
      </c>
      <c r="AU35" s="131">
        <f>Seniori!AU74</f>
        <v>0</v>
      </c>
      <c r="AV35" s="131">
        <f>Seniori!AV74</f>
        <v>0</v>
      </c>
      <c r="AW35" s="131">
        <f>Seniori!AW74</f>
        <v>0</v>
      </c>
      <c r="AX35" s="131">
        <f>Seniori!AX74</f>
        <v>0</v>
      </c>
      <c r="AY35" s="131">
        <f>Seniori!AY74</f>
        <v>0</v>
      </c>
      <c r="AZ35" s="131">
        <f>Seniori!AZ74</f>
        <v>0</v>
      </c>
      <c r="BA35" s="131">
        <f>Seniori!BA74</f>
        <v>0</v>
      </c>
      <c r="BB35" s="131">
        <f>Seniori!BB74</f>
        <v>0</v>
      </c>
      <c r="BC35" s="131">
        <f>Seniori!BC74</f>
        <v>0</v>
      </c>
      <c r="BD35" s="131">
        <f>Seniori!BD74</f>
        <v>0</v>
      </c>
      <c r="BE35" s="131">
        <f>Seniori!BE74</f>
        <v>0</v>
      </c>
      <c r="BF35" s="131">
        <f>Seniori!BF74</f>
        <v>0</v>
      </c>
      <c r="BG35" s="131">
        <f>Seniori!BG74</f>
        <v>0</v>
      </c>
      <c r="BH35" s="131">
        <f>Seniori!BH74</f>
        <v>0</v>
      </c>
      <c r="BI35" s="131">
        <f>Seniori!BI74</f>
        <v>0</v>
      </c>
      <c r="BJ35" s="131">
        <f>Seniori!BJ74</f>
        <v>0</v>
      </c>
      <c r="BK35" s="131">
        <f>Seniori!BK74</f>
        <v>0</v>
      </c>
      <c r="BL35" s="131">
        <f>Seniori!BL74</f>
        <v>0</v>
      </c>
      <c r="BM35" s="131">
        <f>Seniori!BM74</f>
        <v>0</v>
      </c>
      <c r="BN35" s="131">
        <f>Seniori!BN74</f>
        <v>0</v>
      </c>
      <c r="BO35" s="131">
        <f>Seniori!BO74</f>
        <v>0</v>
      </c>
      <c r="BP35" s="131">
        <f>Seniori!BP74</f>
        <v>0</v>
      </c>
      <c r="BQ35" s="131">
        <f>Seniori!BQ74</f>
        <v>0</v>
      </c>
      <c r="BR35" s="131">
        <f>Seniori!BR74</f>
        <v>0</v>
      </c>
      <c r="BS35" s="131">
        <f>Seniori!BS74</f>
        <v>0</v>
      </c>
      <c r="BT35" s="131">
        <f>Seniori!BT74</f>
        <v>0</v>
      </c>
      <c r="BU35" s="131">
        <f>Seniori!BU74</f>
        <v>0</v>
      </c>
      <c r="BV35" s="131">
        <f>Seniori!BV74</f>
        <v>0</v>
      </c>
      <c r="BW35" s="131">
        <f>Seniori!BW74</f>
        <v>0</v>
      </c>
      <c r="BX35" s="131">
        <f>Seniori!BX74</f>
        <v>0</v>
      </c>
      <c r="BY35" s="131">
        <f>Seniori!BY74</f>
        <v>0</v>
      </c>
      <c r="BZ35" s="131">
        <f>Seniori!BZ74</f>
        <v>0</v>
      </c>
      <c r="CA35" s="131">
        <f>Seniori!CA74</f>
        <v>0</v>
      </c>
      <c r="CB35" s="131">
        <f>Seniori!CB74</f>
        <v>0</v>
      </c>
      <c r="CC35" s="131">
        <f>Seniori!CC74</f>
        <v>0</v>
      </c>
      <c r="CD35" s="131">
        <f>Seniori!CD74</f>
        <v>0</v>
      </c>
      <c r="CE35" s="131">
        <f>Seniori!CE74</f>
        <v>0</v>
      </c>
      <c r="CF35" s="131">
        <f>Seniori!CF74</f>
        <v>0</v>
      </c>
      <c r="CG35" s="131">
        <f>Seniori!CG74</f>
        <v>0</v>
      </c>
      <c r="CH35" s="131">
        <f>Seniori!CH74</f>
        <v>0</v>
      </c>
      <c r="CI35" s="131">
        <f>Seniori!CI74</f>
        <v>0</v>
      </c>
      <c r="CJ35" s="131">
        <f>Seniori!CJ74</f>
        <v>0</v>
      </c>
      <c r="CK35" s="131">
        <f>Seniori!CK74</f>
        <v>0</v>
      </c>
      <c r="CL35" s="131">
        <f>Seniori!CL74</f>
        <v>0</v>
      </c>
      <c r="CM35" s="131">
        <f>Seniori!CM74</f>
        <v>0</v>
      </c>
      <c r="CN35" s="131">
        <f>Seniori!CN74</f>
        <v>0</v>
      </c>
      <c r="CO35" s="131">
        <f>Seniori!CO74</f>
        <v>0</v>
      </c>
      <c r="CP35" s="131">
        <f>Seniori!CP74</f>
        <v>0</v>
      </c>
      <c r="CQ35" s="131">
        <f>Seniori!CQ74</f>
        <v>0</v>
      </c>
      <c r="CR35" s="131">
        <f>Seniori!CR74</f>
        <v>0</v>
      </c>
      <c r="CS35" s="131">
        <f>Seniori!CS74</f>
        <v>0</v>
      </c>
      <c r="CT35" s="131">
        <f>Seniori!CT74</f>
        <v>0</v>
      </c>
      <c r="CU35" s="131">
        <f>Seniori!CU74</f>
        <v>0</v>
      </c>
      <c r="CV35" s="131">
        <f>Seniori!CV74</f>
        <v>0</v>
      </c>
      <c r="CW35" s="131">
        <f>Seniori!CW74</f>
        <v>0</v>
      </c>
      <c r="CX35" s="131">
        <f>Seniori!CX74</f>
        <v>0</v>
      </c>
      <c r="CY35" s="131">
        <f>Seniori!CY74</f>
        <v>0</v>
      </c>
      <c r="CZ35" s="131">
        <f>Seniori!CZ74</f>
        <v>0</v>
      </c>
      <c r="DA35" s="131">
        <f>Seniori!DA74</f>
        <v>0</v>
      </c>
      <c r="DB35" s="131">
        <f>Seniori!DB74</f>
        <v>0</v>
      </c>
      <c r="DC35" s="131">
        <f>Seniori!DC74</f>
        <v>0</v>
      </c>
      <c r="DD35" s="131">
        <f>Seniori!DD74</f>
        <v>0</v>
      </c>
      <c r="DE35" s="131">
        <f>Seniori!DE74</f>
        <v>0</v>
      </c>
      <c r="DF35" s="131">
        <f>Seniori!DF74</f>
        <v>0</v>
      </c>
      <c r="DG35" s="131">
        <f>Seniori!DG74</f>
        <v>0</v>
      </c>
      <c r="DH35" s="131">
        <f>Seniori!DH74</f>
        <v>0</v>
      </c>
      <c r="DI35" s="131">
        <f>Seniori!DI74</f>
        <v>0</v>
      </c>
      <c r="DJ35" s="131">
        <f>Seniori!DJ74</f>
        <v>0</v>
      </c>
      <c r="DK35" s="131">
        <f>Seniori!DK74</f>
        <v>0</v>
      </c>
      <c r="DL35" s="131">
        <f>Seniori!DL74</f>
        <v>0</v>
      </c>
      <c r="DM35" s="131">
        <f>Seniori!DM74</f>
        <v>0</v>
      </c>
      <c r="DN35" s="131">
        <f>Seniori!DN74</f>
        <v>0</v>
      </c>
      <c r="DO35" s="131">
        <f>Seniori!DO74</f>
        <v>0</v>
      </c>
      <c r="DP35" s="131">
        <f>Seniori!DP74</f>
        <v>0</v>
      </c>
      <c r="DQ35" s="131">
        <f>Seniori!DQ74</f>
        <v>0</v>
      </c>
      <c r="DR35" s="131">
        <f>Seniori!DR74</f>
        <v>0</v>
      </c>
      <c r="DS35" s="131">
        <f>Seniori!DS74</f>
        <v>0</v>
      </c>
      <c r="DT35" s="131">
        <f>Seniori!DT74</f>
        <v>0</v>
      </c>
      <c r="DU35" s="131">
        <f>Seniori!DU74</f>
        <v>0</v>
      </c>
      <c r="DV35" s="131">
        <f>Seniori!DV74</f>
        <v>0</v>
      </c>
      <c r="DW35" s="131">
        <f>Seniori!DW74</f>
        <v>0</v>
      </c>
      <c r="DX35" s="131">
        <f>Seniori!DX74</f>
        <v>0</v>
      </c>
      <c r="DY35" s="131">
        <f>Seniori!DY74</f>
        <v>0</v>
      </c>
      <c r="DZ35" s="131">
        <f>Seniori!DZ74</f>
        <v>0</v>
      </c>
      <c r="EA35" s="131">
        <f>Seniori!EA74</f>
        <v>7</v>
      </c>
      <c r="EB35" s="131">
        <f>Seniori!EB74</f>
        <v>0</v>
      </c>
      <c r="EC35" s="131">
        <f>Seniori!EC74</f>
        <v>0</v>
      </c>
      <c r="ED35" s="131">
        <f>Seniori!ED74</f>
        <v>0</v>
      </c>
      <c r="EE35" s="131">
        <f>Seniori!EE74</f>
        <v>0</v>
      </c>
      <c r="EF35" s="131">
        <f>Seniori!EF74</f>
        <v>0</v>
      </c>
      <c r="EG35" s="131">
        <f>Seniori!EG74</f>
        <v>0</v>
      </c>
      <c r="EH35" s="131">
        <f>Seniori!EH74</f>
        <v>0</v>
      </c>
      <c r="EI35" s="131">
        <f>Seniori!EI74</f>
        <v>0</v>
      </c>
      <c r="EJ35" s="131">
        <f>Seniori!EJ74</f>
        <v>0</v>
      </c>
      <c r="EK35" s="131">
        <f>Seniori!EK74</f>
        <v>0</v>
      </c>
      <c r="EL35" s="131">
        <f>Seniori!EL74</f>
        <v>0</v>
      </c>
      <c r="EM35" s="131">
        <f>Seniori!EM74</f>
        <v>0</v>
      </c>
      <c r="EN35" s="131">
        <f>Seniori!EN74</f>
        <v>0</v>
      </c>
      <c r="EO35" s="131">
        <f>Seniori!EO74</f>
        <v>0</v>
      </c>
      <c r="EP35" s="131">
        <f>Seniori!EP74</f>
        <v>0</v>
      </c>
      <c r="EQ35" s="131">
        <f>Seniori!EQ74</f>
        <v>0</v>
      </c>
      <c r="ER35" s="131">
        <f>Seniori!ER74</f>
        <v>0</v>
      </c>
      <c r="ES35" s="131">
        <f>Seniori!ES74</f>
        <v>0</v>
      </c>
      <c r="ET35" s="131">
        <f>Seniori!ET74</f>
        <v>0</v>
      </c>
      <c r="EU35" s="131">
        <f>Seniori!EU74</f>
        <v>0</v>
      </c>
      <c r="EV35" s="131">
        <f>Seniori!EV74</f>
        <v>0</v>
      </c>
      <c r="EW35" s="131">
        <f>Seniori!EW74</f>
        <v>0</v>
      </c>
      <c r="EX35" s="131">
        <f>Seniori!EX74</f>
        <v>0</v>
      </c>
      <c r="EY35" s="131">
        <f>Seniori!EY74</f>
        <v>0</v>
      </c>
      <c r="EZ35" s="131">
        <f>Seniori!EZ74</f>
        <v>0</v>
      </c>
      <c r="FA35" s="131">
        <f>Seniori!FA74</f>
        <v>0</v>
      </c>
      <c r="FB35" s="131">
        <f>Seniori!FB74</f>
        <v>0</v>
      </c>
      <c r="FC35" s="131">
        <f>Seniori!FC74</f>
        <v>0</v>
      </c>
      <c r="FD35" s="131">
        <f>Seniori!FD74</f>
        <v>0</v>
      </c>
      <c r="FE35" s="131">
        <f>Seniori!FE74</f>
        <v>0</v>
      </c>
      <c r="FF35" s="131">
        <f>Seniori!FF74</f>
        <v>0</v>
      </c>
      <c r="FG35" s="131">
        <f>Seniori!FG74</f>
        <v>0</v>
      </c>
      <c r="FH35" s="131">
        <f>Seniori!FH74</f>
        <v>0</v>
      </c>
      <c r="FI35" s="131">
        <f>Seniori!FI74</f>
        <v>0</v>
      </c>
      <c r="FJ35" s="131">
        <f>Seniori!FJ74</f>
        <v>0</v>
      </c>
      <c r="FK35" s="131">
        <f>Seniori!FK74</f>
        <v>0</v>
      </c>
      <c r="FL35" s="131">
        <f>Seniori!FL74</f>
        <v>0</v>
      </c>
      <c r="FM35" s="131">
        <f>Seniori!FM74</f>
        <v>0</v>
      </c>
      <c r="FN35" s="131">
        <f>Seniori!FN74</f>
        <v>0</v>
      </c>
      <c r="FO35" s="131">
        <f>Seniori!FO74</f>
        <v>0</v>
      </c>
      <c r="FP35" s="131">
        <f>Seniori!FP74</f>
        <v>0</v>
      </c>
      <c r="FQ35" s="131">
        <f>Seniori!FQ74</f>
        <v>0</v>
      </c>
      <c r="FR35" s="131">
        <f>Seniori!FR74</f>
        <v>0</v>
      </c>
      <c r="FS35" s="131">
        <f>Seniori!FS74</f>
        <v>0</v>
      </c>
      <c r="FT35" s="131">
        <f>Seniori!FT74</f>
        <v>0</v>
      </c>
      <c r="FU35" s="131">
        <f>Seniori!FU74</f>
        <v>0</v>
      </c>
      <c r="FV35" s="131">
        <f>Seniori!FV74</f>
        <v>0</v>
      </c>
      <c r="FW35" s="131">
        <f>Seniori!FW74</f>
        <v>0</v>
      </c>
      <c r="FX35" s="131">
        <f>Seniori!FX74</f>
        <v>0</v>
      </c>
      <c r="FY35" s="131">
        <f>Seniori!FY74</f>
        <v>0</v>
      </c>
      <c r="FZ35" s="131">
        <f>Seniori!FZ74</f>
        <v>0</v>
      </c>
      <c r="GA35" s="131">
        <f>Seniori!GA74</f>
        <v>0</v>
      </c>
      <c r="GB35" s="131">
        <f>Seniori!GB74</f>
        <v>0</v>
      </c>
      <c r="GC35" s="131">
        <f>Seniori!GC74</f>
        <v>0</v>
      </c>
      <c r="GD35" s="131">
        <f>Seniori!GD74</f>
        <v>0</v>
      </c>
      <c r="GE35" s="131">
        <f>Seniori!GE74</f>
        <v>0</v>
      </c>
      <c r="GF35" s="131">
        <f>Seniori!GF74</f>
        <v>0</v>
      </c>
      <c r="GG35" s="131">
        <f>Seniori!GG74</f>
        <v>0</v>
      </c>
      <c r="GH35" s="131">
        <f>Seniori!GH74</f>
        <v>0</v>
      </c>
      <c r="GI35" s="131">
        <f>Seniori!GI74</f>
        <v>0</v>
      </c>
      <c r="GJ35" s="131">
        <f>Seniori!GJ74</f>
        <v>0</v>
      </c>
      <c r="GK35" s="131">
        <f>Seniori!GK74</f>
        <v>0</v>
      </c>
      <c r="GL35" s="131">
        <f>Seniori!GL74</f>
        <v>0</v>
      </c>
      <c r="GM35" s="131">
        <f>Seniori!GM74</f>
        <v>0</v>
      </c>
      <c r="GN35" s="131">
        <f>Seniori!GN74</f>
        <v>0</v>
      </c>
      <c r="GO35" s="131">
        <f>Seniori!GO74</f>
        <v>0</v>
      </c>
      <c r="GP35" s="131">
        <f>Seniori!GP74</f>
        <v>0</v>
      </c>
      <c r="GQ35" s="131">
        <f>Seniori!GQ74</f>
        <v>0</v>
      </c>
      <c r="GR35" s="131">
        <f>Seniori!GR74</f>
        <v>0</v>
      </c>
      <c r="GS35" s="131">
        <f>Seniori!GS74</f>
        <v>0</v>
      </c>
      <c r="GT35" s="131">
        <f>Seniori!GT74</f>
        <v>0</v>
      </c>
      <c r="GU35" s="131">
        <f>Seniori!GU74</f>
        <v>0</v>
      </c>
      <c r="GV35" s="131">
        <f>Seniori!GV74</f>
        <v>0</v>
      </c>
      <c r="GW35" s="131">
        <f>Seniori!GW74</f>
        <v>0</v>
      </c>
      <c r="GX35" s="131">
        <f>Seniori!GX74</f>
        <v>0</v>
      </c>
      <c r="GY35" s="131">
        <f>Seniori!GY74</f>
        <v>0</v>
      </c>
      <c r="GZ35" s="131">
        <f>Seniori!GZ74</f>
        <v>0</v>
      </c>
      <c r="HA35" s="131">
        <f>Seniori!HA74</f>
        <v>0</v>
      </c>
      <c r="HB35" s="131">
        <f>Seniori!HB74</f>
        <v>0</v>
      </c>
      <c r="HC35" s="131">
        <f>Seniori!HC74</f>
        <v>0</v>
      </c>
      <c r="HD35" s="131">
        <f>Seniori!HD74</f>
        <v>0</v>
      </c>
      <c r="HE35" s="131">
        <f>Seniori!HE74</f>
        <v>0</v>
      </c>
      <c r="HF35" s="131">
        <f>Seniori!HF74</f>
        <v>0</v>
      </c>
      <c r="HG35" s="131">
        <f>Seniori!HG74</f>
        <v>0</v>
      </c>
      <c r="HH35" s="131">
        <f>Seniori!HH74</f>
        <v>0</v>
      </c>
      <c r="HI35" s="131">
        <f>Seniori!HI74</f>
        <v>0</v>
      </c>
      <c r="HJ35" s="131">
        <f>Seniori!HJ74</f>
        <v>0</v>
      </c>
      <c r="HK35" s="131">
        <f>Seniori!HK74</f>
        <v>0</v>
      </c>
      <c r="HL35" s="131">
        <f>Seniori!HL74</f>
        <v>0</v>
      </c>
      <c r="HM35" s="131">
        <f>Seniori!HM74</f>
        <v>0</v>
      </c>
      <c r="HN35" s="131">
        <f>Seniori!HN74</f>
        <v>0</v>
      </c>
      <c r="HO35" s="131">
        <f>Seniori!HO74</f>
        <v>0</v>
      </c>
      <c r="HP35" s="131">
        <f>Seniori!HP74</f>
        <v>0</v>
      </c>
      <c r="HQ35" s="131">
        <f>Seniori!HQ74</f>
        <v>0</v>
      </c>
      <c r="HR35" s="131">
        <f>Seniori!HR74</f>
        <v>0</v>
      </c>
      <c r="HS35" s="131">
        <f>Seniori!HS74</f>
        <v>0</v>
      </c>
      <c r="HT35" s="131">
        <f>Seniori!HT74</f>
        <v>0</v>
      </c>
      <c r="HU35" s="131">
        <f>Seniori!HU74</f>
        <v>0</v>
      </c>
      <c r="HV35" s="131">
        <f>Seniori!HV74</f>
        <v>0</v>
      </c>
      <c r="HW35" s="131">
        <f>Seniori!HW74</f>
        <v>0</v>
      </c>
      <c r="HX35" s="131">
        <f>Seniori!HX74</f>
        <v>0</v>
      </c>
      <c r="HY35" s="131">
        <f>Seniori!HY74</f>
        <v>0</v>
      </c>
      <c r="HZ35" s="131">
        <f>Seniori!HZ74</f>
        <v>0</v>
      </c>
      <c r="IA35" s="131">
        <f>Seniori!IA74</f>
        <v>0</v>
      </c>
      <c r="IB35" s="131">
        <f>Seniori!IB74</f>
        <v>0</v>
      </c>
      <c r="IC35" s="131">
        <f>Seniori!IC74</f>
        <v>0</v>
      </c>
      <c r="ID35" s="131">
        <f>Seniori!ID74</f>
        <v>0</v>
      </c>
      <c r="IE35" s="131">
        <f>Seniori!IE74</f>
        <v>0</v>
      </c>
      <c r="IF35" s="131">
        <f>Seniori!IF74</f>
        <v>0</v>
      </c>
      <c r="IG35" s="131">
        <f>Seniori!IG74</f>
        <v>0</v>
      </c>
      <c r="IH35" s="131">
        <f>Seniori!IH74</f>
        <v>0</v>
      </c>
      <c r="II35" s="131">
        <f>Seniori!II74</f>
        <v>0</v>
      </c>
      <c r="IJ35" s="131">
        <f>Seniori!IJ74</f>
        <v>0</v>
      </c>
      <c r="IK35" s="131">
        <f>Seniori!IK74</f>
        <v>0</v>
      </c>
      <c r="IL35" s="131">
        <f>Seniori!IL74</f>
        <v>0</v>
      </c>
      <c r="IM35" s="131">
        <f>Seniori!IM74</f>
        <v>0</v>
      </c>
      <c r="IN35" s="131">
        <f>Seniori!IN74</f>
        <v>0</v>
      </c>
      <c r="IO35" s="131">
        <f>Seniori!IO74</f>
        <v>0</v>
      </c>
      <c r="IP35" s="131">
        <f>Seniori!IP74</f>
        <v>0</v>
      </c>
      <c r="IQ35" s="131">
        <f>Seniori!IQ74</f>
        <v>0</v>
      </c>
      <c r="IR35" s="131">
        <f>Seniori!IR74</f>
        <v>0</v>
      </c>
      <c r="IS35" s="131">
        <f>Seniori!IS74</f>
        <v>0</v>
      </c>
      <c r="IT35" s="131">
        <f>Seniori!IT74</f>
        <v>0</v>
      </c>
      <c r="IU35" s="131">
        <f>Seniori!IU74</f>
        <v>0</v>
      </c>
      <c r="IV35" s="131">
        <f>Seniori!IV74</f>
        <v>0</v>
      </c>
      <c r="IW35" s="131">
        <f>Seniori!IW74</f>
        <v>0</v>
      </c>
      <c r="IX35" s="131">
        <f>Seniori!IX74</f>
        <v>0</v>
      </c>
      <c r="IY35" s="131">
        <f>Seniori!IY74</f>
        <v>0</v>
      </c>
      <c r="IZ35" s="131">
        <f>Seniori!IZ74</f>
        <v>0</v>
      </c>
      <c r="JA35" s="131">
        <f>Seniori!JA74</f>
        <v>0</v>
      </c>
      <c r="JB35" s="131">
        <f>Seniori!JB74</f>
        <v>0</v>
      </c>
      <c r="JC35" s="131">
        <f>Seniori!JC74</f>
        <v>0</v>
      </c>
      <c r="JD35" s="131">
        <f>Seniori!JD74</f>
        <v>0</v>
      </c>
      <c r="JE35" s="131">
        <f>Seniori!JE74</f>
        <v>0</v>
      </c>
      <c r="JF35" s="131">
        <f>Seniori!JF74</f>
        <v>0</v>
      </c>
      <c r="JG35" s="131">
        <f>Seniori!JG74</f>
        <v>0</v>
      </c>
      <c r="JH35" s="131">
        <f>Seniori!JH74</f>
        <v>0</v>
      </c>
      <c r="JI35" s="131">
        <f>Seniori!JI74</f>
        <v>0</v>
      </c>
      <c r="JJ35" s="131">
        <f>Seniori!JJ74</f>
        <v>0</v>
      </c>
      <c r="JK35" s="131">
        <f>Seniori!JK74</f>
        <v>0</v>
      </c>
      <c r="JL35" s="131">
        <f>Seniori!JL74</f>
        <v>0</v>
      </c>
      <c r="JM35" s="131">
        <f>Seniori!JM74</f>
        <v>0</v>
      </c>
      <c r="JN35" s="131">
        <f>Seniori!JN74</f>
        <v>0</v>
      </c>
      <c r="JO35" s="131">
        <f>Seniori!JO74</f>
        <v>0</v>
      </c>
      <c r="JP35" s="131">
        <f>Seniori!JP74</f>
        <v>0</v>
      </c>
      <c r="JQ35" s="131">
        <f>Seniori!JQ74</f>
        <v>0</v>
      </c>
      <c r="JR35" s="131">
        <f>Seniori!JR74</f>
        <v>0</v>
      </c>
      <c r="JS35" s="131">
        <f>Seniori!JS74</f>
        <v>0</v>
      </c>
      <c r="JT35" s="131">
        <f>Seniori!JT74</f>
        <v>0</v>
      </c>
      <c r="JU35" s="131">
        <f>Seniori!JU74</f>
        <v>0</v>
      </c>
      <c r="JV35" s="131">
        <f>Seniori!JV74</f>
        <v>0</v>
      </c>
      <c r="JW35" s="131">
        <f>Seniori!JW74</f>
        <v>0</v>
      </c>
      <c r="JX35" s="131">
        <f>Seniori!JX74</f>
        <v>0</v>
      </c>
      <c r="JY35" s="131">
        <f>Seniori!JY74</f>
        <v>0</v>
      </c>
      <c r="JZ35" s="131">
        <f>Seniori!JZ74</f>
        <v>0</v>
      </c>
      <c r="KA35" s="131">
        <f>Seniori!KA74</f>
        <v>0</v>
      </c>
      <c r="KB35" s="131">
        <f>Seniori!KB74</f>
        <v>0</v>
      </c>
      <c r="KC35" s="131">
        <f>Seniori!KC74</f>
        <v>0</v>
      </c>
      <c r="KD35" s="131">
        <f>Seniori!KD74</f>
        <v>0</v>
      </c>
      <c r="KE35" s="131">
        <f>Seniori!KE74</f>
        <v>0</v>
      </c>
      <c r="KF35" s="131">
        <f>Seniori!KF74</f>
        <v>0</v>
      </c>
      <c r="KG35" s="131">
        <f>Seniori!KG74</f>
        <v>0</v>
      </c>
      <c r="KH35" s="131">
        <f>Seniori!KH74</f>
        <v>0</v>
      </c>
      <c r="KI35" s="131">
        <f>Seniori!KI74</f>
        <v>0</v>
      </c>
      <c r="KJ35" s="131">
        <f>Seniori!KJ74</f>
        <v>0</v>
      </c>
      <c r="KK35" s="131">
        <f>Seniori!KK74</f>
        <v>0</v>
      </c>
      <c r="KL35" s="131">
        <f>Seniori!KL74</f>
        <v>0</v>
      </c>
      <c r="KM35" s="131">
        <f>Seniori!KM74</f>
        <v>0</v>
      </c>
      <c r="KN35" s="131">
        <f>Seniori!KN74</f>
        <v>0</v>
      </c>
      <c r="KO35" s="131">
        <f>Seniori!KO74</f>
        <v>0</v>
      </c>
      <c r="KP35" s="131"/>
      <c r="KQ35" s="131">
        <f>Seniori!KQ74</f>
        <v>0</v>
      </c>
      <c r="KR35" s="131">
        <f>Seniori!KR74</f>
        <v>0</v>
      </c>
      <c r="KS35" s="131">
        <f>Seniori!KS74</f>
        <v>0</v>
      </c>
      <c r="KT35" s="131">
        <f>Seniori!KT74</f>
        <v>0</v>
      </c>
      <c r="KU35" s="131">
        <f>Seniori!KU74</f>
        <v>0</v>
      </c>
      <c r="KV35" s="131">
        <f>Seniori!KV74</f>
        <v>0</v>
      </c>
      <c r="KW35" s="131"/>
      <c r="KX35" s="131">
        <f>Seniori!KX74</f>
        <v>0</v>
      </c>
      <c r="KY35" s="131">
        <f>Seniori!KY74</f>
        <v>0</v>
      </c>
      <c r="KZ35" s="131">
        <f>Seniori!KZ74</f>
        <v>0</v>
      </c>
      <c r="LA35" s="131">
        <f>Seniori!LA74</f>
        <v>0</v>
      </c>
      <c r="LB35" s="131">
        <f>Seniori!LB74</f>
        <v>0</v>
      </c>
      <c r="LC35" s="131">
        <f>Seniori!LC74</f>
        <v>0</v>
      </c>
      <c r="LD35" s="131">
        <f>Seniori!LD74</f>
        <v>0</v>
      </c>
      <c r="LE35" s="131">
        <f>Seniori!LE74</f>
        <v>0</v>
      </c>
      <c r="LF35" s="131">
        <f>Seniori!LF74</f>
        <v>0</v>
      </c>
      <c r="LG35" s="131">
        <f>Seniori!LG74</f>
        <v>0</v>
      </c>
      <c r="LH35" s="131">
        <f>Seniori!LH74</f>
        <v>0</v>
      </c>
      <c r="LI35" s="131">
        <f>Seniori!LI74</f>
        <v>0</v>
      </c>
      <c r="LJ35" s="131">
        <f>Seniori!LJ74</f>
        <v>0</v>
      </c>
      <c r="LK35" s="131">
        <f>Seniori!LK74</f>
        <v>0</v>
      </c>
      <c r="LL35" s="131">
        <f>Seniori!LL74</f>
        <v>0</v>
      </c>
      <c r="LM35" s="131">
        <f>Seniori!LM74</f>
        <v>0</v>
      </c>
      <c r="LN35" s="131">
        <f>Seniori!LN74</f>
        <v>0</v>
      </c>
      <c r="LO35" s="131"/>
      <c r="LP35" s="131">
        <f>Seniori!LP74</f>
        <v>0</v>
      </c>
      <c r="LQ35" s="131"/>
      <c r="LR35" s="131"/>
      <c r="LS35" s="131"/>
      <c r="LT35" s="131"/>
      <c r="LU35" s="131"/>
      <c r="LV35" s="131"/>
      <c r="LW35" s="131"/>
      <c r="LX35" s="131"/>
      <c r="LY35" s="131"/>
      <c r="LZ35" s="131">
        <f>Seniori!LZ74</f>
        <v>0</v>
      </c>
      <c r="MA35" s="131">
        <f>Seniori!MA74</f>
        <v>0</v>
      </c>
      <c r="MB35" s="131">
        <f>Seniori!MB74</f>
        <v>0</v>
      </c>
      <c r="MC35" s="131">
        <f>Seniori!MC74</f>
        <v>0</v>
      </c>
      <c r="MD35" s="131">
        <f>Seniori!MD74</f>
        <v>0</v>
      </c>
      <c r="ME35" s="131">
        <f>Seniori!ME74</f>
        <v>0</v>
      </c>
    </row>
    <row r="36" spans="1:343" s="1" customFormat="1" ht="19.5" customHeight="1" x14ac:dyDescent="0.2">
      <c r="A36" s="12">
        <v>29</v>
      </c>
      <c r="B36" s="11" t="s">
        <v>464</v>
      </c>
      <c r="C36" s="1">
        <v>12043</v>
      </c>
      <c r="D36" s="1">
        <v>2017</v>
      </c>
      <c r="E36" t="s">
        <v>463</v>
      </c>
      <c r="F36" s="1">
        <v>9320</v>
      </c>
      <c r="G36" s="1" t="s">
        <v>222</v>
      </c>
      <c r="H36" t="s">
        <v>26</v>
      </c>
      <c r="I36" s="1">
        <f>SUM(K36:ME36)</f>
        <v>6</v>
      </c>
      <c r="J36" s="12">
        <f>Tabuľka311[[#This Row],[Stĺpec9]]</f>
        <v>6</v>
      </c>
      <c r="K36" s="131">
        <f>Seniori!K82</f>
        <v>0</v>
      </c>
      <c r="L36" s="131">
        <f>Seniori!L82</f>
        <v>0</v>
      </c>
      <c r="M36" s="131">
        <f>Seniori!M82</f>
        <v>0</v>
      </c>
      <c r="N36" s="131">
        <f>Seniori!N82</f>
        <v>0</v>
      </c>
      <c r="O36" s="131">
        <f>Seniori!O82</f>
        <v>0</v>
      </c>
      <c r="P36" s="131">
        <f>Seniori!P82</f>
        <v>0</v>
      </c>
      <c r="Q36" s="131">
        <f>Seniori!Q82</f>
        <v>0</v>
      </c>
      <c r="R36" s="131">
        <f>Seniori!R82</f>
        <v>0</v>
      </c>
      <c r="S36" s="131">
        <f>Seniori!S82</f>
        <v>0</v>
      </c>
      <c r="T36" s="131">
        <f>Seniori!T82</f>
        <v>0</v>
      </c>
      <c r="U36" s="131">
        <f>Seniori!U82</f>
        <v>0</v>
      </c>
      <c r="V36" s="131">
        <f>Seniori!V82</f>
        <v>0</v>
      </c>
      <c r="W36" s="131">
        <f>Seniori!W82</f>
        <v>0</v>
      </c>
      <c r="X36" s="131">
        <f>Seniori!X82</f>
        <v>0</v>
      </c>
      <c r="Y36" s="131">
        <f>Seniori!Y82</f>
        <v>0</v>
      </c>
      <c r="Z36" s="131">
        <f>Seniori!Z82</f>
        <v>0</v>
      </c>
      <c r="AA36" s="131">
        <f>Seniori!AA82</f>
        <v>0</v>
      </c>
      <c r="AB36" s="131">
        <f>Seniori!AB82</f>
        <v>0</v>
      </c>
      <c r="AC36" s="131">
        <f>Seniori!AC82</f>
        <v>0</v>
      </c>
      <c r="AD36" s="131">
        <f>Seniori!AD82</f>
        <v>0</v>
      </c>
      <c r="AE36" s="131">
        <f>Seniori!AE82</f>
        <v>0</v>
      </c>
      <c r="AF36" s="131">
        <f>Seniori!AF82</f>
        <v>0</v>
      </c>
      <c r="AG36" s="131">
        <f>Seniori!AG82</f>
        <v>0</v>
      </c>
      <c r="AH36" s="131">
        <f>Seniori!AH82</f>
        <v>0</v>
      </c>
      <c r="AI36" s="131">
        <f>Seniori!AI82</f>
        <v>0</v>
      </c>
      <c r="AJ36" s="131">
        <f>Seniori!AJ82</f>
        <v>0</v>
      </c>
      <c r="AK36" s="131">
        <f>Seniori!AK82</f>
        <v>0</v>
      </c>
      <c r="AL36" s="131">
        <f>Seniori!AL82</f>
        <v>0</v>
      </c>
      <c r="AM36" s="131">
        <f>Seniori!AM82</f>
        <v>0</v>
      </c>
      <c r="AN36" s="131">
        <f>Seniori!AN82</f>
        <v>0</v>
      </c>
      <c r="AO36" s="131">
        <f>Seniori!AO82</f>
        <v>0</v>
      </c>
      <c r="AP36" s="131">
        <f>Seniori!AP82</f>
        <v>0</v>
      </c>
      <c r="AQ36" s="131">
        <f>Seniori!AQ82</f>
        <v>0</v>
      </c>
      <c r="AR36" s="131">
        <f>Seniori!AR82</f>
        <v>0</v>
      </c>
      <c r="AS36" s="131">
        <f>Seniori!AS82</f>
        <v>0</v>
      </c>
      <c r="AT36" s="131">
        <f>Seniori!AT82</f>
        <v>0</v>
      </c>
      <c r="AU36" s="131">
        <f>Seniori!AU82</f>
        <v>0</v>
      </c>
      <c r="AV36" s="131">
        <f>Seniori!AV82</f>
        <v>0</v>
      </c>
      <c r="AW36" s="131">
        <f>Seniori!AW82</f>
        <v>0</v>
      </c>
      <c r="AX36" s="131">
        <f>Seniori!AX82</f>
        <v>0</v>
      </c>
      <c r="AY36" s="131">
        <f>Seniori!AY82</f>
        <v>0</v>
      </c>
      <c r="AZ36" s="131">
        <f>Seniori!AZ82</f>
        <v>0</v>
      </c>
      <c r="BA36" s="131">
        <f>Seniori!BA82</f>
        <v>0</v>
      </c>
      <c r="BB36" s="131">
        <f>Seniori!BB82</f>
        <v>0</v>
      </c>
      <c r="BC36" s="131">
        <f>Seniori!BC82</f>
        <v>0</v>
      </c>
      <c r="BD36" s="131">
        <f>Seniori!BD82</f>
        <v>0</v>
      </c>
      <c r="BE36" s="131">
        <f>Seniori!BE82</f>
        <v>0</v>
      </c>
      <c r="BF36" s="131">
        <f>Seniori!BF82</f>
        <v>0</v>
      </c>
      <c r="BG36" s="131">
        <f>Seniori!BG82</f>
        <v>0</v>
      </c>
      <c r="BH36" s="131">
        <f>Seniori!BH82</f>
        <v>0</v>
      </c>
      <c r="BI36" s="131">
        <f>Seniori!BI82</f>
        <v>0</v>
      </c>
      <c r="BJ36" s="131">
        <f>Seniori!BJ82</f>
        <v>0</v>
      </c>
      <c r="BK36" s="131">
        <f>Seniori!BK82</f>
        <v>0</v>
      </c>
      <c r="BL36" s="131">
        <f>Seniori!BL82</f>
        <v>0</v>
      </c>
      <c r="BM36" s="131">
        <f>Seniori!BM82</f>
        <v>0</v>
      </c>
      <c r="BN36" s="131">
        <f>Seniori!BN82</f>
        <v>0</v>
      </c>
      <c r="BO36" s="131">
        <f>Seniori!BO82</f>
        <v>0</v>
      </c>
      <c r="BP36" s="131">
        <f>Seniori!BP82</f>
        <v>0</v>
      </c>
      <c r="BQ36" s="131">
        <f>Seniori!BQ82</f>
        <v>0</v>
      </c>
      <c r="BR36" s="131">
        <f>Seniori!BR82</f>
        <v>0</v>
      </c>
      <c r="BS36" s="131">
        <f>Seniori!BS82</f>
        <v>0</v>
      </c>
      <c r="BT36" s="131">
        <f>Seniori!BT82</f>
        <v>0</v>
      </c>
      <c r="BU36" s="131">
        <f>Seniori!BU82</f>
        <v>0</v>
      </c>
      <c r="BV36" s="131">
        <f>Seniori!BV82</f>
        <v>0</v>
      </c>
      <c r="BW36" s="131">
        <f>Seniori!BW82</f>
        <v>0</v>
      </c>
      <c r="BX36" s="131">
        <f>Seniori!BX82</f>
        <v>0</v>
      </c>
      <c r="BY36" s="131">
        <f>Seniori!BY82</f>
        <v>0</v>
      </c>
      <c r="BZ36" s="131">
        <f>Seniori!BZ82</f>
        <v>0</v>
      </c>
      <c r="CA36" s="131">
        <f>Seniori!CA82</f>
        <v>0</v>
      </c>
      <c r="CB36" s="131">
        <f>Seniori!CB82</f>
        <v>0</v>
      </c>
      <c r="CC36" s="131">
        <f>Seniori!CC82</f>
        <v>0</v>
      </c>
      <c r="CD36" s="131">
        <f>Seniori!CD82</f>
        <v>0</v>
      </c>
      <c r="CE36" s="131">
        <f>Seniori!CE82</f>
        <v>0</v>
      </c>
      <c r="CF36" s="131">
        <f>Seniori!CF82</f>
        <v>0</v>
      </c>
      <c r="CG36" s="131">
        <f>Seniori!CG82</f>
        <v>0</v>
      </c>
      <c r="CH36" s="131">
        <f>Seniori!CH82</f>
        <v>0</v>
      </c>
      <c r="CI36" s="131">
        <f>Seniori!CI82</f>
        <v>0</v>
      </c>
      <c r="CJ36" s="131">
        <f>Seniori!CJ82</f>
        <v>0</v>
      </c>
      <c r="CK36" s="131">
        <f>Seniori!CK82</f>
        <v>0</v>
      </c>
      <c r="CL36" s="131">
        <f>Seniori!CL82</f>
        <v>0</v>
      </c>
      <c r="CM36" s="131">
        <f>Seniori!CM82</f>
        <v>0</v>
      </c>
      <c r="CN36" s="131">
        <f>Seniori!CN82</f>
        <v>0</v>
      </c>
      <c r="CO36" s="131">
        <f>Seniori!CO82</f>
        <v>0</v>
      </c>
      <c r="CP36" s="131">
        <f>Seniori!CP82</f>
        <v>0</v>
      </c>
      <c r="CQ36" s="131">
        <f>Seniori!CQ82</f>
        <v>0</v>
      </c>
      <c r="CR36" s="131">
        <f>Seniori!CR82</f>
        <v>0</v>
      </c>
      <c r="CS36" s="131">
        <f>Seniori!CS82</f>
        <v>0</v>
      </c>
      <c r="CT36" s="131">
        <f>Seniori!CT82</f>
        <v>0</v>
      </c>
      <c r="CU36" s="131">
        <f>Seniori!CU82</f>
        <v>0</v>
      </c>
      <c r="CV36" s="131">
        <f>Seniori!CV82</f>
        <v>0</v>
      </c>
      <c r="CW36" s="131">
        <f>Seniori!CW82</f>
        <v>0</v>
      </c>
      <c r="CX36" s="131">
        <f>Seniori!CX82</f>
        <v>0</v>
      </c>
      <c r="CY36" s="131">
        <f>Seniori!CY82</f>
        <v>0</v>
      </c>
      <c r="CZ36" s="131">
        <f>Seniori!CZ82</f>
        <v>0</v>
      </c>
      <c r="DA36" s="131">
        <f>Seniori!DA82</f>
        <v>0</v>
      </c>
      <c r="DB36" s="131">
        <f>Seniori!DB82</f>
        <v>0</v>
      </c>
      <c r="DC36" s="131">
        <f>Seniori!DC82</f>
        <v>0</v>
      </c>
      <c r="DD36" s="131">
        <f>Seniori!DD82</f>
        <v>0</v>
      </c>
      <c r="DE36" s="131">
        <f>Seniori!DE82</f>
        <v>0</v>
      </c>
      <c r="DF36" s="131">
        <f>Seniori!DF82</f>
        <v>0</v>
      </c>
      <c r="DG36" s="131">
        <f>Seniori!DG82</f>
        <v>0</v>
      </c>
      <c r="DH36" s="131">
        <f>Seniori!DH82</f>
        <v>0</v>
      </c>
      <c r="DI36" s="131">
        <f>Seniori!DI82</f>
        <v>0</v>
      </c>
      <c r="DJ36" s="131">
        <f>Seniori!DJ82</f>
        <v>0</v>
      </c>
      <c r="DK36" s="131">
        <f>Seniori!DK82</f>
        <v>0</v>
      </c>
      <c r="DL36" s="131">
        <f>Seniori!DL82</f>
        <v>0</v>
      </c>
      <c r="DM36" s="131">
        <f>Seniori!DM82</f>
        <v>0</v>
      </c>
      <c r="DN36" s="131">
        <f>Seniori!DN82</f>
        <v>0</v>
      </c>
      <c r="DO36" s="131">
        <f>Seniori!DO82</f>
        <v>0</v>
      </c>
      <c r="DP36" s="131">
        <f>Seniori!DP82</f>
        <v>0</v>
      </c>
      <c r="DQ36" s="131">
        <f>Seniori!DQ82</f>
        <v>0</v>
      </c>
      <c r="DR36" s="131">
        <f>Seniori!DR82</f>
        <v>0</v>
      </c>
      <c r="DS36" s="131">
        <f>Seniori!DS82</f>
        <v>0</v>
      </c>
      <c r="DT36" s="131">
        <f>Seniori!DT82</f>
        <v>0</v>
      </c>
      <c r="DU36" s="131">
        <f>Seniori!DU82</f>
        <v>0</v>
      </c>
      <c r="DV36" s="131">
        <f>Seniori!DV82</f>
        <v>0</v>
      </c>
      <c r="DW36" s="131">
        <f>Seniori!DW82</f>
        <v>0</v>
      </c>
      <c r="DX36" s="131">
        <f>Seniori!DX82</f>
        <v>0</v>
      </c>
      <c r="DY36" s="131">
        <f>Seniori!DY82</f>
        <v>0</v>
      </c>
      <c r="DZ36" s="131">
        <f>Seniori!DZ82</f>
        <v>0</v>
      </c>
      <c r="EA36" s="131">
        <f>Seniori!EA82</f>
        <v>0</v>
      </c>
      <c r="EB36" s="131">
        <f>Seniori!EB82</f>
        <v>0</v>
      </c>
      <c r="EC36" s="131">
        <f>Seniori!EC82</f>
        <v>0</v>
      </c>
      <c r="ED36" s="131">
        <f>Seniori!ED82</f>
        <v>0</v>
      </c>
      <c r="EE36" s="131">
        <f>Seniori!EE82</f>
        <v>0</v>
      </c>
      <c r="EF36" s="131">
        <f>Seniori!EF82</f>
        <v>0</v>
      </c>
      <c r="EG36" s="131">
        <f>Seniori!EG82</f>
        <v>0</v>
      </c>
      <c r="EH36" s="131">
        <f>Seniori!EH82</f>
        <v>0</v>
      </c>
      <c r="EI36" s="131">
        <f>Seniori!EI82</f>
        <v>0</v>
      </c>
      <c r="EJ36" s="131">
        <f>Seniori!EJ82</f>
        <v>0</v>
      </c>
      <c r="EK36" s="131">
        <f>Seniori!EK82</f>
        <v>0</v>
      </c>
      <c r="EL36" s="131">
        <f>Seniori!EL82</f>
        <v>0</v>
      </c>
      <c r="EM36" s="131">
        <f>Seniori!EM82</f>
        <v>0</v>
      </c>
      <c r="EN36" s="131">
        <f>Seniori!EN82</f>
        <v>0</v>
      </c>
      <c r="EO36" s="131">
        <f>Seniori!EO82</f>
        <v>0</v>
      </c>
      <c r="EP36" s="131">
        <f>Seniori!EP82</f>
        <v>0</v>
      </c>
      <c r="EQ36" s="131">
        <f>Seniori!EQ82</f>
        <v>0</v>
      </c>
      <c r="ER36" s="131">
        <f>Seniori!ER82</f>
        <v>0</v>
      </c>
      <c r="ES36" s="131">
        <f>Seniori!ES82</f>
        <v>0</v>
      </c>
      <c r="ET36" s="131">
        <f>Seniori!ET82</f>
        <v>0</v>
      </c>
      <c r="EU36" s="131">
        <f>Seniori!EU82</f>
        <v>0</v>
      </c>
      <c r="EV36" s="131">
        <f>Seniori!EV82</f>
        <v>0</v>
      </c>
      <c r="EW36" s="131">
        <f>Seniori!EW82</f>
        <v>0</v>
      </c>
      <c r="EX36" s="131">
        <f>Seniori!EX82</f>
        <v>0</v>
      </c>
      <c r="EY36" s="131">
        <f>Seniori!EY82</f>
        <v>0</v>
      </c>
      <c r="EZ36" s="131">
        <f>Seniori!EZ82</f>
        <v>0</v>
      </c>
      <c r="FA36" s="131">
        <f>Seniori!FA82</f>
        <v>0</v>
      </c>
      <c r="FB36" s="131">
        <f>Seniori!FB82</f>
        <v>0</v>
      </c>
      <c r="FC36" s="131">
        <f>Seniori!FC82</f>
        <v>0</v>
      </c>
      <c r="FD36" s="131">
        <f>Seniori!FD82</f>
        <v>0</v>
      </c>
      <c r="FE36" s="131">
        <f>Seniori!FE82</f>
        <v>0</v>
      </c>
      <c r="FF36" s="131">
        <f>Seniori!FF82</f>
        <v>0</v>
      </c>
      <c r="FG36" s="131">
        <f>Seniori!FG82</f>
        <v>0</v>
      </c>
      <c r="FH36" s="131">
        <f>Seniori!FH82</f>
        <v>0</v>
      </c>
      <c r="FI36" s="131">
        <f>Seniori!FI82</f>
        <v>0</v>
      </c>
      <c r="FJ36" s="131">
        <f>Seniori!FJ82</f>
        <v>0</v>
      </c>
      <c r="FK36" s="131">
        <f>Seniori!FK82</f>
        <v>0</v>
      </c>
      <c r="FL36" s="131">
        <f>Seniori!FL82</f>
        <v>0</v>
      </c>
      <c r="FM36" s="131">
        <f>Seniori!FM82</f>
        <v>0</v>
      </c>
      <c r="FN36" s="131">
        <f>Seniori!FN82</f>
        <v>0</v>
      </c>
      <c r="FO36" s="131">
        <f>Seniori!FO82</f>
        <v>0</v>
      </c>
      <c r="FP36" s="131">
        <f>Seniori!FP82</f>
        <v>0</v>
      </c>
      <c r="FQ36" s="131">
        <f>Seniori!FQ82</f>
        <v>0</v>
      </c>
      <c r="FR36" s="131">
        <f>Seniori!FR82</f>
        <v>3</v>
      </c>
      <c r="FS36" s="131">
        <f>Seniori!FS82</f>
        <v>0</v>
      </c>
      <c r="FT36" s="131"/>
      <c r="FU36" s="131">
        <f>Seniori!FU82</f>
        <v>0</v>
      </c>
      <c r="FV36" s="131">
        <f>Seniori!FV82</f>
        <v>0</v>
      </c>
      <c r="FW36" s="131">
        <f>Seniori!FW82</f>
        <v>0</v>
      </c>
      <c r="FX36" s="131">
        <f>Seniori!FX82</f>
        <v>0</v>
      </c>
      <c r="FY36" s="131">
        <f>Seniori!FY82</f>
        <v>0</v>
      </c>
      <c r="FZ36" s="131">
        <f>Seniori!FZ82</f>
        <v>0</v>
      </c>
      <c r="GA36" s="131">
        <f>Seniori!GA82</f>
        <v>0</v>
      </c>
      <c r="GB36" s="131">
        <f>Seniori!GB82</f>
        <v>3</v>
      </c>
      <c r="GC36" s="131">
        <f>Seniori!GC82</f>
        <v>0</v>
      </c>
      <c r="GD36" s="131">
        <f>Seniori!GD82</f>
        <v>0</v>
      </c>
      <c r="GE36" s="131">
        <f>Seniori!GE82</f>
        <v>0</v>
      </c>
      <c r="GF36" s="131">
        <f>Seniori!GF82</f>
        <v>0</v>
      </c>
      <c r="GG36" s="131">
        <f>Seniori!GG82</f>
        <v>0</v>
      </c>
      <c r="GH36" s="131">
        <f>Seniori!GH82</f>
        <v>0</v>
      </c>
      <c r="GI36" s="131">
        <f>Seniori!GI82</f>
        <v>0</v>
      </c>
      <c r="GJ36" s="131">
        <f>Seniori!GJ82</f>
        <v>0</v>
      </c>
      <c r="GK36" s="131">
        <f>Seniori!GK82</f>
        <v>0</v>
      </c>
      <c r="GL36" s="131">
        <f>Seniori!GL82</f>
        <v>0</v>
      </c>
      <c r="GM36" s="131">
        <f>Seniori!GM82</f>
        <v>0</v>
      </c>
      <c r="GN36" s="131">
        <f>Seniori!GN82</f>
        <v>0</v>
      </c>
      <c r="GO36" s="131">
        <f>Seniori!GO82</f>
        <v>0</v>
      </c>
      <c r="GP36" s="131">
        <f>Seniori!GP82</f>
        <v>0</v>
      </c>
      <c r="GQ36" s="131">
        <f>Seniori!GQ82</f>
        <v>0</v>
      </c>
      <c r="GR36" s="131">
        <f>Seniori!GR82</f>
        <v>0</v>
      </c>
      <c r="GS36" s="131">
        <f>Seniori!GS82</f>
        <v>0</v>
      </c>
      <c r="GT36" s="131">
        <f>Seniori!GT82</f>
        <v>0</v>
      </c>
      <c r="GU36" s="131">
        <f>Seniori!GU82</f>
        <v>0</v>
      </c>
      <c r="GV36" s="131">
        <f>Seniori!GV82</f>
        <v>0</v>
      </c>
      <c r="GW36" s="131">
        <f>Seniori!GW82</f>
        <v>0</v>
      </c>
      <c r="GX36" s="131">
        <f>Seniori!GX82</f>
        <v>0</v>
      </c>
      <c r="GY36" s="131">
        <f>Seniori!GY82</f>
        <v>0</v>
      </c>
      <c r="GZ36" s="131">
        <f>Seniori!GZ82</f>
        <v>0</v>
      </c>
      <c r="HA36" s="131">
        <f>Seniori!HA82</f>
        <v>0</v>
      </c>
      <c r="HB36" s="131">
        <f>Seniori!HB82</f>
        <v>0</v>
      </c>
      <c r="HC36" s="131">
        <f>Seniori!HC82</f>
        <v>0</v>
      </c>
      <c r="HD36" s="131">
        <f>Seniori!HD82</f>
        <v>0</v>
      </c>
      <c r="HE36" s="131">
        <f>Seniori!HE82</f>
        <v>0</v>
      </c>
      <c r="HF36" s="131">
        <f>Seniori!HF82</f>
        <v>0</v>
      </c>
      <c r="HG36" s="131">
        <f>Seniori!HG82</f>
        <v>0</v>
      </c>
      <c r="HH36" s="131">
        <f>Seniori!HH82</f>
        <v>0</v>
      </c>
      <c r="HI36" s="131">
        <f>Seniori!HI82</f>
        <v>0</v>
      </c>
      <c r="HJ36" s="131">
        <f>Seniori!HJ82</f>
        <v>0</v>
      </c>
      <c r="HK36" s="131">
        <f>Seniori!HK82</f>
        <v>0</v>
      </c>
      <c r="HL36" s="131">
        <f>Seniori!HL82</f>
        <v>0</v>
      </c>
      <c r="HM36" s="131">
        <f>Seniori!HM82</f>
        <v>0</v>
      </c>
      <c r="HN36" s="131">
        <f>Seniori!HN82</f>
        <v>0</v>
      </c>
      <c r="HO36" s="131">
        <f>Seniori!HO82</f>
        <v>0</v>
      </c>
      <c r="HP36" s="131">
        <f>Seniori!HP82</f>
        <v>0</v>
      </c>
      <c r="HQ36" s="131">
        <f>Seniori!HQ82</f>
        <v>0</v>
      </c>
      <c r="HR36" s="131">
        <f>Seniori!HR82</f>
        <v>0</v>
      </c>
      <c r="HS36" s="131">
        <f>Seniori!HS82</f>
        <v>0</v>
      </c>
      <c r="HT36" s="131">
        <f>Seniori!HT82</f>
        <v>0</v>
      </c>
      <c r="HU36" s="131">
        <f>Seniori!HU82</f>
        <v>0</v>
      </c>
      <c r="HV36" s="131">
        <f>Seniori!HV82</f>
        <v>0</v>
      </c>
      <c r="HW36" s="131">
        <f>Seniori!HW82</f>
        <v>0</v>
      </c>
      <c r="HX36" s="131">
        <f>Seniori!HX82</f>
        <v>0</v>
      </c>
      <c r="HY36" s="131">
        <f>Seniori!HY82</f>
        <v>0</v>
      </c>
      <c r="HZ36" s="131">
        <f>Seniori!HZ82</f>
        <v>0</v>
      </c>
      <c r="IA36" s="131">
        <f>Seniori!IA82</f>
        <v>0</v>
      </c>
      <c r="IB36" s="131">
        <f>Seniori!IB82</f>
        <v>0</v>
      </c>
      <c r="IC36" s="131">
        <f>Seniori!IC82</f>
        <v>0</v>
      </c>
      <c r="ID36" s="131">
        <f>Seniori!ID82</f>
        <v>0</v>
      </c>
      <c r="IE36" s="131">
        <f>Seniori!IE82</f>
        <v>0</v>
      </c>
      <c r="IF36" s="131">
        <f>Seniori!IF82</f>
        <v>0</v>
      </c>
      <c r="IG36" s="131">
        <f>Seniori!IG82</f>
        <v>0</v>
      </c>
      <c r="IH36" s="131">
        <f>Seniori!IH82</f>
        <v>0</v>
      </c>
      <c r="II36" s="131">
        <f>Seniori!II82</f>
        <v>0</v>
      </c>
      <c r="IJ36" s="131">
        <f>Seniori!IJ82</f>
        <v>0</v>
      </c>
      <c r="IK36" s="131">
        <f>Seniori!IK82</f>
        <v>0</v>
      </c>
      <c r="IL36" s="131">
        <f>Seniori!IL82</f>
        <v>0</v>
      </c>
      <c r="IM36" s="131">
        <f>Seniori!IM82</f>
        <v>0</v>
      </c>
      <c r="IN36" s="131">
        <f>Seniori!IN82</f>
        <v>0</v>
      </c>
      <c r="IO36" s="131">
        <f>Seniori!IO82</f>
        <v>0</v>
      </c>
      <c r="IP36" s="131">
        <f>Seniori!IP82</f>
        <v>0</v>
      </c>
      <c r="IQ36" s="131">
        <f>Seniori!IQ82</f>
        <v>0</v>
      </c>
      <c r="IR36" s="131">
        <f>Seniori!IR82</f>
        <v>0</v>
      </c>
      <c r="IS36" s="131">
        <f>Seniori!IS82</f>
        <v>0</v>
      </c>
      <c r="IT36" s="131">
        <f>Seniori!IT82</f>
        <v>0</v>
      </c>
      <c r="IU36" s="131">
        <f>Seniori!IU82</f>
        <v>0</v>
      </c>
      <c r="IV36" s="131">
        <f>Seniori!IV82</f>
        <v>0</v>
      </c>
      <c r="IW36" s="131">
        <f>Seniori!IW82</f>
        <v>0</v>
      </c>
      <c r="IX36" s="131">
        <f>Seniori!IX82</f>
        <v>0</v>
      </c>
      <c r="IY36" s="131">
        <f>Seniori!IY82</f>
        <v>0</v>
      </c>
      <c r="IZ36" s="131">
        <f>Seniori!IZ82</f>
        <v>0</v>
      </c>
      <c r="JA36" s="131">
        <f>Seniori!JA82</f>
        <v>0</v>
      </c>
      <c r="JB36" s="131">
        <f>Seniori!JB82</f>
        <v>0</v>
      </c>
      <c r="JC36" s="131">
        <f>Seniori!JC82</f>
        <v>0</v>
      </c>
      <c r="JD36" s="131">
        <f>Seniori!JD82</f>
        <v>0</v>
      </c>
      <c r="JE36" s="131">
        <f>Seniori!JE82</f>
        <v>0</v>
      </c>
      <c r="JF36" s="131">
        <f>Seniori!JF82</f>
        <v>0</v>
      </c>
      <c r="JG36" s="131">
        <f>Seniori!JG82</f>
        <v>0</v>
      </c>
      <c r="JH36" s="131">
        <f>Seniori!JH82</f>
        <v>0</v>
      </c>
      <c r="JI36" s="131">
        <f>Seniori!JI82</f>
        <v>0</v>
      </c>
      <c r="JJ36" s="131">
        <f>Seniori!JJ82</f>
        <v>0</v>
      </c>
      <c r="JK36" s="131">
        <f>Seniori!JK82</f>
        <v>0</v>
      </c>
      <c r="JL36" s="131">
        <f>Seniori!JL82</f>
        <v>0</v>
      </c>
      <c r="JM36" s="131">
        <f>Seniori!JM82</f>
        <v>0</v>
      </c>
      <c r="JN36" s="131">
        <f>Seniori!JN82</f>
        <v>0</v>
      </c>
      <c r="JO36" s="131">
        <f>Seniori!JO82</f>
        <v>0</v>
      </c>
      <c r="JP36" s="131">
        <f>Seniori!JP82</f>
        <v>0</v>
      </c>
      <c r="JQ36" s="131">
        <f>Seniori!JQ82</f>
        <v>0</v>
      </c>
      <c r="JR36" s="131">
        <f>Seniori!JR82</f>
        <v>0</v>
      </c>
      <c r="JS36" s="131">
        <f>Seniori!JS82</f>
        <v>0</v>
      </c>
      <c r="JT36" s="131">
        <f>Seniori!JT82</f>
        <v>0</v>
      </c>
      <c r="JU36" s="131">
        <f>Seniori!JU82</f>
        <v>0</v>
      </c>
      <c r="JV36" s="131">
        <f>Seniori!JV82</f>
        <v>0</v>
      </c>
      <c r="JW36" s="131">
        <f>Seniori!JW82</f>
        <v>0</v>
      </c>
      <c r="JX36" s="131">
        <f>Seniori!JX82</f>
        <v>0</v>
      </c>
      <c r="JY36" s="131">
        <f>Seniori!JY82</f>
        <v>0</v>
      </c>
      <c r="JZ36" s="131">
        <f>Seniori!JZ82</f>
        <v>0</v>
      </c>
      <c r="KA36" s="131">
        <f>Seniori!KA82</f>
        <v>0</v>
      </c>
      <c r="KB36" s="131">
        <f>Seniori!KB82</f>
        <v>0</v>
      </c>
      <c r="KC36" s="131">
        <f>Seniori!KC82</f>
        <v>0</v>
      </c>
      <c r="KD36" s="131">
        <f>Seniori!KD82</f>
        <v>0</v>
      </c>
      <c r="KE36" s="131">
        <f>Seniori!KE82</f>
        <v>0</v>
      </c>
      <c r="KF36" s="131">
        <f>Seniori!KF82</f>
        <v>0</v>
      </c>
      <c r="KG36" s="131">
        <f>Seniori!KG82</f>
        <v>0</v>
      </c>
      <c r="KH36" s="131">
        <f>Seniori!KH82</f>
        <v>0</v>
      </c>
      <c r="KI36" s="131">
        <f>Seniori!KI82</f>
        <v>0</v>
      </c>
      <c r="KJ36" s="131">
        <f>Seniori!KJ82</f>
        <v>0</v>
      </c>
      <c r="KK36" s="131">
        <f>Seniori!KK82</f>
        <v>0</v>
      </c>
      <c r="KL36" s="131">
        <f>Seniori!KL82</f>
        <v>0</v>
      </c>
      <c r="KM36" s="131">
        <f>Seniori!KM82</f>
        <v>0</v>
      </c>
      <c r="KN36" s="131">
        <f>Seniori!KN82</f>
        <v>0</v>
      </c>
      <c r="KO36" s="131">
        <f>Seniori!KO82</f>
        <v>0</v>
      </c>
      <c r="KP36" s="131"/>
      <c r="KQ36" s="131">
        <f>Seniori!KQ82</f>
        <v>0</v>
      </c>
      <c r="KR36" s="131">
        <f>Seniori!KR82</f>
        <v>0</v>
      </c>
      <c r="KS36" s="131">
        <f>Seniori!KS82</f>
        <v>0</v>
      </c>
      <c r="KT36" s="131">
        <f>Seniori!KT82</f>
        <v>0</v>
      </c>
      <c r="KU36" s="131">
        <f>Seniori!KU82</f>
        <v>0</v>
      </c>
      <c r="KV36" s="131">
        <f>Seniori!KV82</f>
        <v>0</v>
      </c>
      <c r="KW36" s="131"/>
      <c r="KX36" s="131">
        <f>Seniori!KX82</f>
        <v>0</v>
      </c>
      <c r="KY36" s="131">
        <f>Seniori!KY82</f>
        <v>0</v>
      </c>
      <c r="KZ36" s="131">
        <f>Seniori!KZ82</f>
        <v>0</v>
      </c>
      <c r="LA36" s="131">
        <f>Seniori!LA82</f>
        <v>0</v>
      </c>
      <c r="LB36" s="131">
        <f>Seniori!LB82</f>
        <v>0</v>
      </c>
      <c r="LC36" s="131">
        <f>Seniori!LC82</f>
        <v>0</v>
      </c>
      <c r="LD36" s="131">
        <f>Seniori!LD82</f>
        <v>0</v>
      </c>
      <c r="LE36" s="131">
        <f>Seniori!LE82</f>
        <v>0</v>
      </c>
      <c r="LF36" s="131">
        <f>Seniori!LF82</f>
        <v>0</v>
      </c>
      <c r="LG36" s="131">
        <f>Seniori!LG82</f>
        <v>0</v>
      </c>
      <c r="LH36" s="131">
        <f>Seniori!LH82</f>
        <v>0</v>
      </c>
      <c r="LI36" s="131">
        <f>Seniori!LI82</f>
        <v>0</v>
      </c>
      <c r="LJ36" s="131">
        <f>Seniori!LJ82</f>
        <v>0</v>
      </c>
      <c r="LK36" s="131">
        <f>Seniori!LK82</f>
        <v>0</v>
      </c>
      <c r="LL36" s="131">
        <f>Seniori!LL82</f>
        <v>0</v>
      </c>
      <c r="LM36" s="131">
        <f>Seniori!LM82</f>
        <v>0</v>
      </c>
      <c r="LN36" s="131">
        <f>Seniori!LN82</f>
        <v>0</v>
      </c>
      <c r="LO36" s="131"/>
      <c r="LP36" s="131">
        <f>Seniori!LP82</f>
        <v>0</v>
      </c>
      <c r="LQ36" s="131"/>
      <c r="LR36" s="131"/>
      <c r="LS36" s="131"/>
      <c r="LT36" s="131"/>
      <c r="LU36" s="131"/>
      <c r="LV36" s="131"/>
      <c r="LW36" s="131"/>
      <c r="LX36" s="131"/>
      <c r="LY36" s="131"/>
      <c r="LZ36" s="131">
        <f>Seniori!LZ82</f>
        <v>0</v>
      </c>
      <c r="MA36" s="131">
        <f>Seniori!MA82</f>
        <v>0</v>
      </c>
      <c r="MB36" s="131">
        <f>Seniori!MB82</f>
        <v>0</v>
      </c>
      <c r="MC36" s="131">
        <f>Seniori!MC82</f>
        <v>0</v>
      </c>
      <c r="MD36" s="131">
        <f>Seniori!MD82</f>
        <v>0</v>
      </c>
      <c r="ME36" s="131">
        <f>Seniori!ME82</f>
        <v>0</v>
      </c>
    </row>
    <row r="37" spans="1:343" s="10" customFormat="1" ht="18" customHeight="1" x14ac:dyDescent="0.2">
      <c r="A37" s="12">
        <v>29</v>
      </c>
      <c r="B37" s="11" t="s">
        <v>240</v>
      </c>
      <c r="C37" s="1">
        <v>11683</v>
      </c>
      <c r="D37" s="1">
        <v>2018</v>
      </c>
      <c r="E37" s="4" t="s">
        <v>239</v>
      </c>
      <c r="F37" s="1">
        <v>8004</v>
      </c>
      <c r="G37" s="9" t="s">
        <v>222</v>
      </c>
      <c r="H37" s="4" t="s">
        <v>34</v>
      </c>
      <c r="I37" s="1">
        <f t="shared" si="2"/>
        <v>6</v>
      </c>
      <c r="J37" s="12">
        <f>Tabuľka311[[#This Row],[Stĺpec9]]</f>
        <v>6</v>
      </c>
      <c r="K37" s="131">
        <f>Seniori!K79</f>
        <v>0</v>
      </c>
      <c r="L37" s="131">
        <f>Seniori!L79</f>
        <v>0</v>
      </c>
      <c r="M37" s="131">
        <f>Seniori!M79</f>
        <v>6</v>
      </c>
      <c r="N37" s="131">
        <f>Seniori!N79</f>
        <v>0</v>
      </c>
      <c r="O37" s="131">
        <f>Seniori!O79</f>
        <v>0</v>
      </c>
      <c r="P37" s="131">
        <f>Seniori!P79</f>
        <v>0</v>
      </c>
      <c r="Q37" s="131">
        <f>Seniori!Q79</f>
        <v>0</v>
      </c>
      <c r="R37" s="131">
        <f>Seniori!R79</f>
        <v>0</v>
      </c>
      <c r="S37" s="131">
        <f>Seniori!S79</f>
        <v>0</v>
      </c>
      <c r="T37" s="131">
        <f>Seniori!T79</f>
        <v>0</v>
      </c>
      <c r="U37" s="131">
        <f>Seniori!U79</f>
        <v>0</v>
      </c>
      <c r="V37" s="131">
        <f>Seniori!V79</f>
        <v>0</v>
      </c>
      <c r="W37" s="131">
        <f>Seniori!W79</f>
        <v>0</v>
      </c>
      <c r="X37" s="131">
        <f>Seniori!X79</f>
        <v>0</v>
      </c>
      <c r="Y37" s="131">
        <f>Seniori!Y79</f>
        <v>0</v>
      </c>
      <c r="Z37" s="131">
        <f>Seniori!Z79</f>
        <v>0</v>
      </c>
      <c r="AA37" s="131">
        <f>Seniori!AA79</f>
        <v>0</v>
      </c>
      <c r="AB37" s="131">
        <f>Seniori!AB79</f>
        <v>0</v>
      </c>
      <c r="AC37" s="131">
        <f>Seniori!AC79</f>
        <v>0</v>
      </c>
      <c r="AD37" s="131">
        <f>Seniori!AD79</f>
        <v>0</v>
      </c>
      <c r="AE37" s="131">
        <f>Seniori!AE79</f>
        <v>0</v>
      </c>
      <c r="AF37" s="131">
        <f>Seniori!AF79</f>
        <v>0</v>
      </c>
      <c r="AG37" s="131">
        <f>Seniori!AG79</f>
        <v>0</v>
      </c>
      <c r="AH37" s="131">
        <f>Seniori!AH79</f>
        <v>0</v>
      </c>
      <c r="AI37" s="131"/>
      <c r="AJ37" s="131">
        <f>Seniori!AJ79</f>
        <v>0</v>
      </c>
      <c r="AK37" s="131">
        <f>Seniori!AK79</f>
        <v>0</v>
      </c>
      <c r="AL37" s="131">
        <f>Seniori!AL79</f>
        <v>0</v>
      </c>
      <c r="AM37" s="131">
        <f>Seniori!AM79</f>
        <v>0</v>
      </c>
      <c r="AN37" s="131">
        <f>Seniori!AN79</f>
        <v>0</v>
      </c>
      <c r="AO37" s="131">
        <f>Seniori!AO79</f>
        <v>0</v>
      </c>
      <c r="AP37" s="131">
        <f>Seniori!AP79</f>
        <v>0</v>
      </c>
      <c r="AQ37" s="131">
        <f>Seniori!AQ79</f>
        <v>0</v>
      </c>
      <c r="AR37" s="131">
        <f>Seniori!AR79</f>
        <v>0</v>
      </c>
      <c r="AS37" s="131">
        <f>Seniori!AS79</f>
        <v>0</v>
      </c>
      <c r="AT37" s="131">
        <f>Seniori!AT79</f>
        <v>0</v>
      </c>
      <c r="AU37" s="131">
        <f>Seniori!AU79</f>
        <v>0</v>
      </c>
      <c r="AV37" s="131">
        <f>Seniori!AV79</f>
        <v>0</v>
      </c>
      <c r="AW37" s="131">
        <f>Seniori!AW79</f>
        <v>0</v>
      </c>
      <c r="AX37" s="131">
        <f>Seniori!AX79</f>
        <v>0</v>
      </c>
      <c r="AY37" s="131">
        <f>Seniori!AY79</f>
        <v>0</v>
      </c>
      <c r="AZ37" s="131">
        <f>Seniori!AZ79</f>
        <v>0</v>
      </c>
      <c r="BA37" s="131">
        <f>Seniori!BA79</f>
        <v>0</v>
      </c>
      <c r="BB37" s="131">
        <f>Seniori!BB79</f>
        <v>0</v>
      </c>
      <c r="BC37" s="131">
        <f>Seniori!BC79</f>
        <v>0</v>
      </c>
      <c r="BD37" s="131">
        <f>Seniori!BD79</f>
        <v>0</v>
      </c>
      <c r="BE37" s="131">
        <f>Seniori!BE79</f>
        <v>0</v>
      </c>
      <c r="BF37" s="131">
        <f>Seniori!BF79</f>
        <v>0</v>
      </c>
      <c r="BG37" s="131">
        <f>Seniori!BG79</f>
        <v>0</v>
      </c>
      <c r="BH37" s="131">
        <f>Seniori!BH79</f>
        <v>0</v>
      </c>
      <c r="BI37" s="131">
        <f>Seniori!BI79</f>
        <v>0</v>
      </c>
      <c r="BJ37" s="131">
        <f>Seniori!BJ79</f>
        <v>0</v>
      </c>
      <c r="BK37" s="131">
        <f>Seniori!BK79</f>
        <v>0</v>
      </c>
      <c r="BL37" s="131">
        <f>Seniori!BL79</f>
        <v>0</v>
      </c>
      <c r="BM37" s="131">
        <f>Seniori!BM79</f>
        <v>0</v>
      </c>
      <c r="BN37" s="131">
        <f>Seniori!BN79</f>
        <v>0</v>
      </c>
      <c r="BO37" s="131">
        <f>Seniori!BO79</f>
        <v>0</v>
      </c>
      <c r="BP37" s="131">
        <f>Seniori!BP79</f>
        <v>0</v>
      </c>
      <c r="BQ37" s="131">
        <f>Seniori!BQ79</f>
        <v>0</v>
      </c>
      <c r="BR37" s="131">
        <f>Seniori!BR79</f>
        <v>0</v>
      </c>
      <c r="BS37" s="131">
        <f>Seniori!BS79</f>
        <v>0</v>
      </c>
      <c r="BT37" s="131">
        <f>Seniori!BT79</f>
        <v>0</v>
      </c>
      <c r="BU37" s="131">
        <f>Seniori!BU79</f>
        <v>0</v>
      </c>
      <c r="BV37" s="131">
        <f>Seniori!BV79</f>
        <v>0</v>
      </c>
      <c r="BW37" s="131">
        <f>Seniori!BW79</f>
        <v>0</v>
      </c>
      <c r="BX37" s="131">
        <f>Seniori!BX79</f>
        <v>0</v>
      </c>
      <c r="BY37" s="131">
        <f>Seniori!BY79</f>
        <v>0</v>
      </c>
      <c r="BZ37" s="131">
        <f>Seniori!BZ79</f>
        <v>0</v>
      </c>
      <c r="CA37" s="131">
        <f>Seniori!CA79</f>
        <v>0</v>
      </c>
      <c r="CB37" s="131">
        <f>Seniori!CB79</f>
        <v>0</v>
      </c>
      <c r="CC37" s="131">
        <f>Seniori!CC79</f>
        <v>0</v>
      </c>
      <c r="CD37" s="131">
        <f>Seniori!CD79</f>
        <v>0</v>
      </c>
      <c r="CE37" s="131">
        <f>Seniori!CE79</f>
        <v>0</v>
      </c>
      <c r="CF37" s="131">
        <f>Seniori!CF79</f>
        <v>0</v>
      </c>
      <c r="CG37" s="131">
        <f>Seniori!CG79</f>
        <v>0</v>
      </c>
      <c r="CH37" s="131">
        <f>Seniori!CH79</f>
        <v>0</v>
      </c>
      <c r="CI37" s="131">
        <f>Seniori!CI79</f>
        <v>0</v>
      </c>
      <c r="CJ37" s="131">
        <f>Seniori!CJ79</f>
        <v>0</v>
      </c>
      <c r="CK37" s="131">
        <f>Seniori!CK79</f>
        <v>0</v>
      </c>
      <c r="CL37" s="131">
        <f>Seniori!CL79</f>
        <v>0</v>
      </c>
      <c r="CM37" s="131">
        <f>Seniori!CM79</f>
        <v>0</v>
      </c>
      <c r="CN37" s="131">
        <f>Seniori!CN79</f>
        <v>0</v>
      </c>
      <c r="CO37" s="131">
        <f>Seniori!CO79</f>
        <v>0</v>
      </c>
      <c r="CP37" s="131">
        <f>Seniori!CP79</f>
        <v>0</v>
      </c>
      <c r="CQ37" s="131">
        <f>Seniori!CQ79</f>
        <v>0</v>
      </c>
      <c r="CR37" s="131">
        <f>Seniori!CR79</f>
        <v>0</v>
      </c>
      <c r="CS37" s="131">
        <f>Seniori!CS79</f>
        <v>0</v>
      </c>
      <c r="CT37" s="131">
        <f>Seniori!CT79</f>
        <v>0</v>
      </c>
      <c r="CU37" s="131">
        <f>Seniori!CU79</f>
        <v>0</v>
      </c>
      <c r="CV37" s="131">
        <f>Seniori!CV79</f>
        <v>0</v>
      </c>
      <c r="CW37" s="131">
        <f>Seniori!CW79</f>
        <v>0</v>
      </c>
      <c r="CX37" s="131">
        <f>Seniori!CX79</f>
        <v>0</v>
      </c>
      <c r="CY37" s="131">
        <f>Seniori!CY79</f>
        <v>0</v>
      </c>
      <c r="CZ37" s="131">
        <f>Seniori!CZ79</f>
        <v>0</v>
      </c>
      <c r="DA37" s="131">
        <f>Seniori!DA79</f>
        <v>0</v>
      </c>
      <c r="DB37" s="131">
        <f>Seniori!DB79</f>
        <v>0</v>
      </c>
      <c r="DC37" s="131">
        <f>Seniori!DC79</f>
        <v>0</v>
      </c>
      <c r="DD37" s="131">
        <f>Seniori!DD79</f>
        <v>0</v>
      </c>
      <c r="DE37" s="131">
        <f>Seniori!DE79</f>
        <v>0</v>
      </c>
      <c r="DF37" s="131">
        <f>Seniori!DF79</f>
        <v>0</v>
      </c>
      <c r="DG37" s="131">
        <f>Seniori!DG79</f>
        <v>0</v>
      </c>
      <c r="DH37" s="131">
        <f>Seniori!DH79</f>
        <v>0</v>
      </c>
      <c r="DI37" s="131">
        <f>Seniori!DI79</f>
        <v>0</v>
      </c>
      <c r="DJ37" s="131">
        <f>Seniori!DJ79</f>
        <v>0</v>
      </c>
      <c r="DK37" s="131">
        <f>Seniori!DK79</f>
        <v>0</v>
      </c>
      <c r="DL37" s="131">
        <f>Seniori!DL79</f>
        <v>0</v>
      </c>
      <c r="DM37" s="131">
        <f>Seniori!DM79</f>
        <v>0</v>
      </c>
      <c r="DN37" s="131">
        <f>Seniori!DN79</f>
        <v>0</v>
      </c>
      <c r="DO37" s="131">
        <f>Seniori!DO79</f>
        <v>0</v>
      </c>
      <c r="DP37" s="131">
        <f>Seniori!DP79</f>
        <v>0</v>
      </c>
      <c r="DQ37" s="131">
        <f>Seniori!DQ79</f>
        <v>0</v>
      </c>
      <c r="DR37" s="131">
        <f>Seniori!DR79</f>
        <v>0</v>
      </c>
      <c r="DS37" s="131">
        <f>Seniori!DS79</f>
        <v>0</v>
      </c>
      <c r="DT37" s="131">
        <f>Seniori!DT79</f>
        <v>0</v>
      </c>
      <c r="DU37" s="131">
        <f>Seniori!DU79</f>
        <v>0</v>
      </c>
      <c r="DV37" s="131">
        <f>Seniori!DV79</f>
        <v>0</v>
      </c>
      <c r="DW37" s="131">
        <f>Seniori!DW79</f>
        <v>0</v>
      </c>
      <c r="DX37" s="131">
        <f>Seniori!DX79</f>
        <v>0</v>
      </c>
      <c r="DY37" s="131">
        <f>Seniori!DY79</f>
        <v>0</v>
      </c>
      <c r="DZ37" s="131">
        <f>Seniori!DZ79</f>
        <v>0</v>
      </c>
      <c r="EA37" s="131">
        <f>Seniori!EA79</f>
        <v>0</v>
      </c>
      <c r="EB37" s="131">
        <f>Seniori!EB79</f>
        <v>0</v>
      </c>
      <c r="EC37" s="131">
        <f>Seniori!EC79</f>
        <v>0</v>
      </c>
      <c r="ED37" s="131">
        <f>Seniori!ED79</f>
        <v>0</v>
      </c>
      <c r="EE37" s="131">
        <f>Seniori!EE79</f>
        <v>0</v>
      </c>
      <c r="EF37" s="131">
        <f>Seniori!EF79</f>
        <v>0</v>
      </c>
      <c r="EG37" s="131">
        <f>Seniori!EG79</f>
        <v>0</v>
      </c>
      <c r="EH37" s="131">
        <f>Seniori!EH79</f>
        <v>0</v>
      </c>
      <c r="EI37" s="131">
        <f>Seniori!EI79</f>
        <v>0</v>
      </c>
      <c r="EJ37" s="131">
        <f>Seniori!EJ79</f>
        <v>0</v>
      </c>
      <c r="EK37" s="131">
        <f>Seniori!EK79</f>
        <v>0</v>
      </c>
      <c r="EL37" s="131">
        <f>Seniori!EL79</f>
        <v>0</v>
      </c>
      <c r="EM37" s="131">
        <f>Seniori!EM79</f>
        <v>0</v>
      </c>
      <c r="EN37" s="131">
        <f>Seniori!EN79</f>
        <v>0</v>
      </c>
      <c r="EO37" s="131">
        <f>Seniori!EO79</f>
        <v>0</v>
      </c>
      <c r="EP37" s="131">
        <f>Seniori!EP79</f>
        <v>0</v>
      </c>
      <c r="EQ37" s="131">
        <f>Seniori!EQ79</f>
        <v>0</v>
      </c>
      <c r="ER37" s="131">
        <f>Seniori!ER79</f>
        <v>0</v>
      </c>
      <c r="ES37" s="131">
        <f>Seniori!ES79</f>
        <v>0</v>
      </c>
      <c r="ET37" s="131">
        <f>Seniori!ET79</f>
        <v>0</v>
      </c>
      <c r="EU37" s="131">
        <f>Seniori!EU79</f>
        <v>0</v>
      </c>
      <c r="EV37" s="131">
        <f>Seniori!EV79</f>
        <v>0</v>
      </c>
      <c r="EW37" s="131">
        <f>Seniori!EW79</f>
        <v>0</v>
      </c>
      <c r="EX37" s="131">
        <f>Seniori!EX79</f>
        <v>0</v>
      </c>
      <c r="EY37" s="131">
        <f>Seniori!EY79</f>
        <v>0</v>
      </c>
      <c r="EZ37" s="131">
        <f>Seniori!EZ79</f>
        <v>0</v>
      </c>
      <c r="FA37" s="131">
        <f>Seniori!FA79</f>
        <v>0</v>
      </c>
      <c r="FB37" s="131">
        <f>Seniori!FB79</f>
        <v>0</v>
      </c>
      <c r="FC37" s="131">
        <f>Seniori!FC79</f>
        <v>0</v>
      </c>
      <c r="FD37" s="131">
        <f>Seniori!FD79</f>
        <v>0</v>
      </c>
      <c r="FE37" s="131">
        <f>Seniori!FE79</f>
        <v>0</v>
      </c>
      <c r="FF37" s="131">
        <f>Seniori!FF79</f>
        <v>0</v>
      </c>
      <c r="FG37" s="131">
        <f>Seniori!FG79</f>
        <v>0</v>
      </c>
      <c r="FH37" s="131">
        <f>Seniori!FH79</f>
        <v>0</v>
      </c>
      <c r="FI37" s="131">
        <f>Seniori!FI79</f>
        <v>0</v>
      </c>
      <c r="FJ37" s="131">
        <f>Seniori!FJ79</f>
        <v>0</v>
      </c>
      <c r="FK37" s="131">
        <f>Seniori!FK79</f>
        <v>0</v>
      </c>
      <c r="FL37" s="131">
        <f>Seniori!FL79</f>
        <v>0</v>
      </c>
      <c r="FM37" s="131">
        <f>Seniori!FM79</f>
        <v>0</v>
      </c>
      <c r="FN37" s="131">
        <f>Seniori!FN79</f>
        <v>0</v>
      </c>
      <c r="FO37" s="131">
        <f>Seniori!FO79</f>
        <v>0</v>
      </c>
      <c r="FP37" s="131">
        <f>Seniori!FP79</f>
        <v>0</v>
      </c>
      <c r="FQ37" s="131">
        <f>Seniori!FQ79</f>
        <v>0</v>
      </c>
      <c r="FR37" s="131">
        <f>Seniori!FR79</f>
        <v>0</v>
      </c>
      <c r="FS37" s="131">
        <f>Seniori!FS79</f>
        <v>0</v>
      </c>
      <c r="FT37" s="131">
        <f>Seniori!FT79</f>
        <v>0</v>
      </c>
      <c r="FU37" s="131">
        <f>Seniori!FU79</f>
        <v>0</v>
      </c>
      <c r="FV37" s="131">
        <f>Seniori!FV79</f>
        <v>0</v>
      </c>
      <c r="FW37" s="131">
        <f>Seniori!FW79</f>
        <v>0</v>
      </c>
      <c r="FX37" s="131">
        <f>Seniori!FX79</f>
        <v>0</v>
      </c>
      <c r="FY37" s="131">
        <f>Seniori!FY79</f>
        <v>0</v>
      </c>
      <c r="FZ37" s="131">
        <f>Seniori!FZ79</f>
        <v>0</v>
      </c>
      <c r="GA37" s="131">
        <f>Seniori!GA79</f>
        <v>0</v>
      </c>
      <c r="GB37" s="131">
        <f>Seniori!GB79</f>
        <v>0</v>
      </c>
      <c r="GC37" s="131">
        <f>Seniori!GC79</f>
        <v>0</v>
      </c>
      <c r="GD37" s="131">
        <f>Seniori!GD79</f>
        <v>0</v>
      </c>
      <c r="GE37" s="131">
        <f>Seniori!GE79</f>
        <v>0</v>
      </c>
      <c r="GF37" s="131">
        <f>Seniori!GF79</f>
        <v>0</v>
      </c>
      <c r="GG37" s="131">
        <f>Seniori!GG79</f>
        <v>0</v>
      </c>
      <c r="GH37" s="131">
        <f>Seniori!GH79</f>
        <v>0</v>
      </c>
      <c r="GI37" s="131">
        <f>Seniori!GI79</f>
        <v>0</v>
      </c>
      <c r="GJ37" s="131">
        <f>Seniori!GJ79</f>
        <v>0</v>
      </c>
      <c r="GK37" s="131">
        <f>Seniori!GK79</f>
        <v>0</v>
      </c>
      <c r="GL37" s="131">
        <f>Seniori!GL79</f>
        <v>0</v>
      </c>
      <c r="GM37" s="131">
        <f>Seniori!GM79</f>
        <v>0</v>
      </c>
      <c r="GN37" s="131">
        <f>Seniori!GN79</f>
        <v>0</v>
      </c>
      <c r="GO37" s="131">
        <f>Seniori!GO79</f>
        <v>0</v>
      </c>
      <c r="GP37" s="131">
        <f>Seniori!GP79</f>
        <v>0</v>
      </c>
      <c r="GQ37" s="131">
        <f>Seniori!GQ79</f>
        <v>0</v>
      </c>
      <c r="GR37" s="131">
        <f>Seniori!GR79</f>
        <v>0</v>
      </c>
      <c r="GS37" s="131">
        <f>Seniori!GS79</f>
        <v>0</v>
      </c>
      <c r="GT37" s="131">
        <f>Seniori!GT79</f>
        <v>0</v>
      </c>
      <c r="GU37" s="131">
        <f>Seniori!GU79</f>
        <v>0</v>
      </c>
      <c r="GV37" s="131">
        <f>Seniori!GV79</f>
        <v>0</v>
      </c>
      <c r="GW37" s="131">
        <f>Seniori!GW79</f>
        <v>0</v>
      </c>
      <c r="GX37" s="131">
        <f>Seniori!GX79</f>
        <v>0</v>
      </c>
      <c r="GY37" s="131">
        <f>Seniori!GY79</f>
        <v>0</v>
      </c>
      <c r="GZ37" s="131">
        <f>Seniori!GZ79</f>
        <v>0</v>
      </c>
      <c r="HA37" s="131">
        <f>Seniori!HA79</f>
        <v>0</v>
      </c>
      <c r="HB37" s="131">
        <f>Seniori!HB79</f>
        <v>0</v>
      </c>
      <c r="HC37" s="131">
        <f>Seniori!HC79</f>
        <v>0</v>
      </c>
      <c r="HD37" s="131">
        <f>Seniori!HD79</f>
        <v>0</v>
      </c>
      <c r="HE37" s="131">
        <f>Seniori!HE79</f>
        <v>0</v>
      </c>
      <c r="HF37" s="131">
        <f>Seniori!HF79</f>
        <v>0</v>
      </c>
      <c r="HG37" s="131">
        <f>Seniori!HG79</f>
        <v>0</v>
      </c>
      <c r="HH37" s="131">
        <f>Seniori!HH79</f>
        <v>0</v>
      </c>
      <c r="HI37" s="131">
        <f>Seniori!HI79</f>
        <v>0</v>
      </c>
      <c r="HJ37" s="131">
        <f>Seniori!HJ79</f>
        <v>0</v>
      </c>
      <c r="HK37" s="131">
        <f>Seniori!HK79</f>
        <v>0</v>
      </c>
      <c r="HL37" s="131">
        <f>Seniori!HL79</f>
        <v>0</v>
      </c>
      <c r="HM37" s="131">
        <f>Seniori!HM79</f>
        <v>0</v>
      </c>
      <c r="HN37" s="131">
        <f>Seniori!HN79</f>
        <v>0</v>
      </c>
      <c r="HO37" s="131">
        <f>Seniori!HO79</f>
        <v>0</v>
      </c>
      <c r="HP37" s="131">
        <f>Seniori!HP79</f>
        <v>0</v>
      </c>
      <c r="HQ37" s="131">
        <f>Seniori!HQ79</f>
        <v>0</v>
      </c>
      <c r="HR37" s="131">
        <f>Seniori!HR79</f>
        <v>0</v>
      </c>
      <c r="HS37" s="131">
        <f>Seniori!HS79</f>
        <v>0</v>
      </c>
      <c r="HT37" s="131">
        <f>Seniori!HT79</f>
        <v>0</v>
      </c>
      <c r="HU37" s="131">
        <f>Seniori!HU79</f>
        <v>0</v>
      </c>
      <c r="HV37" s="131">
        <f>Seniori!HV79</f>
        <v>0</v>
      </c>
      <c r="HW37" s="131">
        <f>Seniori!HW79</f>
        <v>0</v>
      </c>
      <c r="HX37" s="131">
        <f>Seniori!HX79</f>
        <v>0</v>
      </c>
      <c r="HY37" s="131">
        <f>Seniori!HY79</f>
        <v>0</v>
      </c>
      <c r="HZ37" s="131">
        <f>Seniori!HZ79</f>
        <v>0</v>
      </c>
      <c r="IA37" s="131">
        <f>Seniori!IA79</f>
        <v>0</v>
      </c>
      <c r="IB37" s="131">
        <f>Seniori!IB79</f>
        <v>0</v>
      </c>
      <c r="IC37" s="131">
        <f>Seniori!IC79</f>
        <v>0</v>
      </c>
      <c r="ID37" s="131">
        <f>Seniori!ID79</f>
        <v>0</v>
      </c>
      <c r="IE37" s="131">
        <f>Seniori!IE79</f>
        <v>0</v>
      </c>
      <c r="IF37" s="131">
        <f>Seniori!IF79</f>
        <v>0</v>
      </c>
      <c r="IG37" s="131">
        <f>Seniori!IG79</f>
        <v>0</v>
      </c>
      <c r="IH37" s="131">
        <f>Seniori!IH79</f>
        <v>0</v>
      </c>
      <c r="II37" s="131">
        <f>Seniori!II79</f>
        <v>0</v>
      </c>
      <c r="IJ37" s="131">
        <f>Seniori!IJ79</f>
        <v>0</v>
      </c>
      <c r="IK37" s="131">
        <f>Seniori!IK79</f>
        <v>0</v>
      </c>
      <c r="IL37" s="131">
        <f>Seniori!IL79</f>
        <v>0</v>
      </c>
      <c r="IM37" s="131">
        <f>Seniori!IM79</f>
        <v>0</v>
      </c>
      <c r="IN37" s="131">
        <f>Seniori!IN79</f>
        <v>0</v>
      </c>
      <c r="IO37" s="131">
        <f>Seniori!IO79</f>
        <v>0</v>
      </c>
      <c r="IP37" s="131">
        <f>Seniori!IP79</f>
        <v>0</v>
      </c>
      <c r="IQ37" s="131">
        <f>Seniori!IQ79</f>
        <v>0</v>
      </c>
      <c r="IR37" s="131">
        <f>Seniori!IR79</f>
        <v>0</v>
      </c>
      <c r="IS37" s="131">
        <f>Seniori!IS79</f>
        <v>0</v>
      </c>
      <c r="IT37" s="131">
        <f>Seniori!IT79</f>
        <v>0</v>
      </c>
      <c r="IU37" s="131">
        <f>Seniori!IU79</f>
        <v>0</v>
      </c>
      <c r="IV37" s="131">
        <f>Seniori!IV79</f>
        <v>0</v>
      </c>
      <c r="IW37" s="131">
        <f>Seniori!IW79</f>
        <v>0</v>
      </c>
      <c r="IX37" s="131">
        <f>Seniori!IX79</f>
        <v>0</v>
      </c>
      <c r="IY37" s="131">
        <f>Seniori!IY79</f>
        <v>0</v>
      </c>
      <c r="IZ37" s="131">
        <f>Seniori!IZ79</f>
        <v>0</v>
      </c>
      <c r="JA37" s="131">
        <f>Seniori!JA79</f>
        <v>0</v>
      </c>
      <c r="JB37" s="131">
        <f>Seniori!JB79</f>
        <v>0</v>
      </c>
      <c r="JC37" s="131">
        <f>Seniori!JC79</f>
        <v>0</v>
      </c>
      <c r="JD37" s="131">
        <f>Seniori!JD79</f>
        <v>0</v>
      </c>
      <c r="JE37" s="131">
        <f>Seniori!JE79</f>
        <v>0</v>
      </c>
      <c r="JF37" s="131">
        <f>Seniori!JF79</f>
        <v>0</v>
      </c>
      <c r="JG37" s="131">
        <f>Seniori!JG79</f>
        <v>0</v>
      </c>
      <c r="JH37" s="131">
        <f>Seniori!JH79</f>
        <v>0</v>
      </c>
      <c r="JI37" s="131">
        <f>Seniori!JI79</f>
        <v>0</v>
      </c>
      <c r="JJ37" s="131">
        <f>Seniori!JJ79</f>
        <v>0</v>
      </c>
      <c r="JK37" s="131">
        <f>Seniori!JK79</f>
        <v>0</v>
      </c>
      <c r="JL37" s="131">
        <f>Seniori!JL79</f>
        <v>0</v>
      </c>
      <c r="JM37" s="131">
        <f>Seniori!JM79</f>
        <v>0</v>
      </c>
      <c r="JN37" s="131">
        <f>Seniori!JN79</f>
        <v>0</v>
      </c>
      <c r="JO37" s="131">
        <f>Seniori!JO79</f>
        <v>0</v>
      </c>
      <c r="JP37" s="131">
        <f>Seniori!JP79</f>
        <v>0</v>
      </c>
      <c r="JQ37" s="131">
        <f>Seniori!JQ79</f>
        <v>0</v>
      </c>
      <c r="JR37" s="131">
        <f>Seniori!JR79</f>
        <v>0</v>
      </c>
      <c r="JS37" s="131">
        <f>Seniori!JS79</f>
        <v>0</v>
      </c>
      <c r="JT37" s="131">
        <f>Seniori!JT79</f>
        <v>0</v>
      </c>
      <c r="JU37" s="131">
        <f>Seniori!JU79</f>
        <v>0</v>
      </c>
      <c r="JV37" s="131">
        <f>Seniori!JV79</f>
        <v>0</v>
      </c>
      <c r="JW37" s="131">
        <f>Seniori!JW79</f>
        <v>0</v>
      </c>
      <c r="JX37" s="131">
        <f>Seniori!JX79</f>
        <v>0</v>
      </c>
      <c r="JY37" s="131">
        <f>Seniori!JY79</f>
        <v>0</v>
      </c>
      <c r="JZ37" s="131">
        <f>Seniori!JZ79</f>
        <v>0</v>
      </c>
      <c r="KA37" s="131">
        <f>Seniori!KA79</f>
        <v>0</v>
      </c>
      <c r="KB37" s="131">
        <f>Seniori!KB79</f>
        <v>0</v>
      </c>
      <c r="KC37" s="131">
        <f>Seniori!KC79</f>
        <v>0</v>
      </c>
      <c r="KD37" s="131">
        <f>Seniori!KD79</f>
        <v>0</v>
      </c>
      <c r="KE37" s="131">
        <f>Seniori!KE79</f>
        <v>0</v>
      </c>
      <c r="KF37" s="131">
        <f>Seniori!KF79</f>
        <v>0</v>
      </c>
      <c r="KG37" s="131">
        <f>Seniori!KG79</f>
        <v>0</v>
      </c>
      <c r="KH37" s="131">
        <f>Seniori!KH79</f>
        <v>0</v>
      </c>
      <c r="KI37" s="131">
        <f>Seniori!KI79</f>
        <v>0</v>
      </c>
      <c r="KJ37" s="131">
        <f>Seniori!KJ79</f>
        <v>0</v>
      </c>
      <c r="KK37" s="131">
        <f>Seniori!KK79</f>
        <v>0</v>
      </c>
      <c r="KL37" s="131">
        <f>Seniori!KL79</f>
        <v>0</v>
      </c>
      <c r="KM37" s="131">
        <f>Seniori!KM79</f>
        <v>0</v>
      </c>
      <c r="KN37" s="131">
        <f>Seniori!KN79</f>
        <v>0</v>
      </c>
      <c r="KO37" s="131">
        <f>Seniori!KO79</f>
        <v>0</v>
      </c>
      <c r="KP37" s="131"/>
      <c r="KQ37" s="131">
        <f>Seniori!KQ79</f>
        <v>0</v>
      </c>
      <c r="KR37" s="131">
        <f>Seniori!KR79</f>
        <v>0</v>
      </c>
      <c r="KS37" s="131">
        <f>Seniori!KS79</f>
        <v>0</v>
      </c>
      <c r="KT37" s="131">
        <f>Seniori!KT79</f>
        <v>0</v>
      </c>
      <c r="KU37" s="131">
        <f>Seniori!KU79</f>
        <v>0</v>
      </c>
      <c r="KV37" s="131">
        <f>Seniori!KV79</f>
        <v>0</v>
      </c>
      <c r="KW37" s="131"/>
      <c r="KX37" s="131">
        <f>Seniori!KX79</f>
        <v>0</v>
      </c>
      <c r="KY37" s="131">
        <f>Seniori!KY79</f>
        <v>0</v>
      </c>
      <c r="KZ37" s="131">
        <f>Seniori!KZ79</f>
        <v>0</v>
      </c>
      <c r="LA37" s="131">
        <f>Seniori!LA79</f>
        <v>0</v>
      </c>
      <c r="LB37" s="131">
        <f>Seniori!LB79</f>
        <v>0</v>
      </c>
      <c r="LC37" s="131">
        <f>Seniori!LC79</f>
        <v>0</v>
      </c>
      <c r="LD37" s="131">
        <f>Seniori!LD79</f>
        <v>0</v>
      </c>
      <c r="LE37" s="131">
        <f>Seniori!LE79</f>
        <v>0</v>
      </c>
      <c r="LF37" s="131">
        <f>Seniori!LF79</f>
        <v>0</v>
      </c>
      <c r="LG37" s="131">
        <f>Seniori!LG79</f>
        <v>0</v>
      </c>
      <c r="LH37" s="131">
        <f>Seniori!LH79</f>
        <v>0</v>
      </c>
      <c r="LI37" s="131">
        <f>Seniori!LI79</f>
        <v>0</v>
      </c>
      <c r="LJ37" s="131">
        <f>Seniori!LJ79</f>
        <v>0</v>
      </c>
      <c r="LK37" s="131">
        <f>Seniori!LK79</f>
        <v>0</v>
      </c>
      <c r="LL37" s="131">
        <f>Seniori!LL79</f>
        <v>0</v>
      </c>
      <c r="LM37" s="131">
        <f>Seniori!LM79</f>
        <v>0</v>
      </c>
      <c r="LN37" s="131">
        <f>Seniori!LN79</f>
        <v>0</v>
      </c>
      <c r="LO37" s="131"/>
      <c r="LP37" s="131">
        <f>Seniori!LP79</f>
        <v>0</v>
      </c>
      <c r="LQ37" s="131"/>
      <c r="LR37" s="131"/>
      <c r="LS37" s="131"/>
      <c r="LT37" s="131"/>
      <c r="LU37" s="131"/>
      <c r="LV37" s="131"/>
      <c r="LW37" s="131"/>
      <c r="LX37" s="131"/>
      <c r="LY37" s="131"/>
      <c r="LZ37" s="131">
        <f>Seniori!LZ79</f>
        <v>0</v>
      </c>
      <c r="MA37" s="131">
        <f>Seniori!MA79</f>
        <v>0</v>
      </c>
      <c r="MB37" s="131">
        <f>Seniori!MB79</f>
        <v>0</v>
      </c>
      <c r="MC37" s="131">
        <f>Seniori!MC79</f>
        <v>0</v>
      </c>
      <c r="MD37" s="131">
        <f>Seniori!MD79</f>
        <v>0</v>
      </c>
      <c r="ME37" s="131">
        <f>Seniori!ME79</f>
        <v>0</v>
      </c>
    </row>
    <row r="38" spans="1:343" s="1" customFormat="1" ht="18" customHeight="1" x14ac:dyDescent="0.2">
      <c r="A38" s="12">
        <v>31</v>
      </c>
      <c r="B38" s="32" t="s">
        <v>451</v>
      </c>
      <c r="C38" s="9">
        <v>12022</v>
      </c>
      <c r="E38" s="84" t="s">
        <v>31</v>
      </c>
      <c r="F38" s="1">
        <v>48</v>
      </c>
      <c r="G38" s="9" t="s">
        <v>222</v>
      </c>
      <c r="H38" s="84" t="s">
        <v>34</v>
      </c>
      <c r="I38" s="1">
        <f>SUM(K38:ME38)</f>
        <v>5</v>
      </c>
      <c r="J38" s="12">
        <f>Tabuľka311[[#This Row],[Stĺpec9]]</f>
        <v>5</v>
      </c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6" t="s">
        <v>241</v>
      </c>
      <c r="EN38" s="131"/>
      <c r="EO38" s="131"/>
      <c r="EP38" s="131"/>
      <c r="EQ38" s="131"/>
      <c r="ER38" s="131"/>
      <c r="ES38" s="131"/>
      <c r="ET38" s="131"/>
      <c r="EU38" s="131"/>
      <c r="EV38" s="131"/>
      <c r="EW38" s="131">
        <v>5</v>
      </c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</row>
    <row r="39" spans="1:343" s="1" customFormat="1" ht="18" customHeight="1" x14ac:dyDescent="0.2">
      <c r="A39" s="12">
        <v>31</v>
      </c>
      <c r="B39" s="11" t="s">
        <v>459</v>
      </c>
      <c r="C39" s="1">
        <v>11797</v>
      </c>
      <c r="D39" s="1">
        <v>2018</v>
      </c>
      <c r="E39" s="4" t="s">
        <v>423</v>
      </c>
      <c r="F39" s="1">
        <v>6408</v>
      </c>
      <c r="G39" s="9" t="s">
        <v>222</v>
      </c>
      <c r="H39" s="4" t="s">
        <v>216</v>
      </c>
      <c r="I39" s="1">
        <f t="shared" ref="I39:I48" si="4">SUM(K39:ME39)</f>
        <v>5</v>
      </c>
      <c r="J39" s="12">
        <f>Tabuľka311[[#This Row],[Stĺpec9]]</f>
        <v>5</v>
      </c>
      <c r="K39" s="131">
        <f>Seniori!K66</f>
        <v>0</v>
      </c>
      <c r="L39" s="131">
        <f>Seniori!L66</f>
        <v>0</v>
      </c>
      <c r="M39" s="131">
        <f>Seniori!M66</f>
        <v>0</v>
      </c>
      <c r="N39" s="131">
        <f>Seniori!N66</f>
        <v>0</v>
      </c>
      <c r="O39" s="131">
        <f>Seniori!O66</f>
        <v>0</v>
      </c>
      <c r="P39" s="131">
        <f>Seniori!P66</f>
        <v>0</v>
      </c>
      <c r="Q39" s="131">
        <f>Seniori!Q66</f>
        <v>0</v>
      </c>
      <c r="R39" s="131">
        <f>Seniori!R66</f>
        <v>0</v>
      </c>
      <c r="S39" s="131">
        <f>Seniori!S66</f>
        <v>0</v>
      </c>
      <c r="T39" s="131">
        <f>Seniori!T66</f>
        <v>0</v>
      </c>
      <c r="U39" s="131">
        <f>Seniori!U66</f>
        <v>0</v>
      </c>
      <c r="V39" s="131">
        <f>Seniori!V66</f>
        <v>0</v>
      </c>
      <c r="W39" s="131">
        <f>Seniori!W66</f>
        <v>0</v>
      </c>
      <c r="X39" s="131">
        <f>Seniori!X66</f>
        <v>0</v>
      </c>
      <c r="Y39" s="131">
        <f>Seniori!Y66</f>
        <v>0</v>
      </c>
      <c r="Z39" s="131">
        <f>Seniori!Z66</f>
        <v>0</v>
      </c>
      <c r="AA39" s="131">
        <f>Seniori!AA66</f>
        <v>0</v>
      </c>
      <c r="AB39" s="131">
        <f>Seniori!AB66</f>
        <v>0</v>
      </c>
      <c r="AC39" s="131">
        <f>Seniori!AC66</f>
        <v>0</v>
      </c>
      <c r="AD39" s="131">
        <f>Seniori!AD66</f>
        <v>0</v>
      </c>
      <c r="AE39" s="131">
        <f>Seniori!AE66</f>
        <v>0</v>
      </c>
      <c r="AF39" s="131">
        <f>Seniori!AF66</f>
        <v>0</v>
      </c>
      <c r="AG39" s="131">
        <f>Seniori!AG66</f>
        <v>0</v>
      </c>
      <c r="AH39" s="131">
        <f>Seniori!AH66</f>
        <v>0</v>
      </c>
      <c r="AI39" s="131">
        <f>Seniori!AI66</f>
        <v>0</v>
      </c>
      <c r="AJ39" s="131">
        <f>Seniori!AJ66</f>
        <v>0</v>
      </c>
      <c r="AK39" s="131">
        <f>Seniori!AK66</f>
        <v>0</v>
      </c>
      <c r="AL39" s="131">
        <f>Seniori!AL66</f>
        <v>0</v>
      </c>
      <c r="AM39" s="131">
        <f>Seniori!AM66</f>
        <v>0</v>
      </c>
      <c r="AN39" s="131">
        <f>Seniori!AN66</f>
        <v>0</v>
      </c>
      <c r="AO39" s="131">
        <f>Seniori!AO66</f>
        <v>0</v>
      </c>
      <c r="AP39" s="131">
        <f>Seniori!AP66</f>
        <v>0</v>
      </c>
      <c r="AQ39" s="131">
        <f>Seniori!AQ66</f>
        <v>0</v>
      </c>
      <c r="AR39" s="131">
        <f>Seniori!AR66</f>
        <v>0</v>
      </c>
      <c r="AS39" s="131">
        <f>Seniori!AS66</f>
        <v>0</v>
      </c>
      <c r="AT39" s="131">
        <f>Seniori!AT66</f>
        <v>0</v>
      </c>
      <c r="AU39" s="131">
        <f>Seniori!AU66</f>
        <v>0</v>
      </c>
      <c r="AV39" s="131">
        <f>Seniori!AV66</f>
        <v>0</v>
      </c>
      <c r="AW39" s="131">
        <f>Seniori!AW66</f>
        <v>0</v>
      </c>
      <c r="AX39" s="131">
        <f>Seniori!AX66</f>
        <v>0</v>
      </c>
      <c r="AY39" s="131">
        <f>Seniori!AY66</f>
        <v>0</v>
      </c>
      <c r="AZ39" s="131">
        <f>Seniori!AZ66</f>
        <v>0</v>
      </c>
      <c r="BA39" s="131">
        <f>Seniori!BA66</f>
        <v>0</v>
      </c>
      <c r="BB39" s="131">
        <f>Seniori!BB66</f>
        <v>0</v>
      </c>
      <c r="BC39" s="131">
        <f>Seniori!BC66</f>
        <v>0</v>
      </c>
      <c r="BD39" s="131">
        <f>Seniori!BD66</f>
        <v>0</v>
      </c>
      <c r="BE39" s="131">
        <f>Seniori!BE66</f>
        <v>0</v>
      </c>
      <c r="BF39" s="131">
        <f>Seniori!BF66</f>
        <v>0</v>
      </c>
      <c r="BG39" s="131">
        <f>Seniori!BG66</f>
        <v>0</v>
      </c>
      <c r="BH39" s="131">
        <f>Seniori!BH66</f>
        <v>0</v>
      </c>
      <c r="BI39" s="131">
        <f>Seniori!BI66</f>
        <v>0</v>
      </c>
      <c r="BJ39" s="131">
        <f>Seniori!BJ66</f>
        <v>0</v>
      </c>
      <c r="BK39" s="131">
        <f>Seniori!BK66</f>
        <v>0</v>
      </c>
      <c r="BL39" s="131">
        <f>Seniori!BL66</f>
        <v>0</v>
      </c>
      <c r="BM39" s="131">
        <f>Seniori!BM66</f>
        <v>0</v>
      </c>
      <c r="BN39" s="131">
        <f>Seniori!BN66</f>
        <v>0</v>
      </c>
      <c r="BO39" s="131">
        <f>Seniori!BO66</f>
        <v>0</v>
      </c>
      <c r="BP39" s="131">
        <f>Seniori!BP66</f>
        <v>0</v>
      </c>
      <c r="BQ39" s="131">
        <f>Seniori!BQ66</f>
        <v>0</v>
      </c>
      <c r="BR39" s="131">
        <f>Seniori!BR66</f>
        <v>0</v>
      </c>
      <c r="BS39" s="131">
        <f>Seniori!BS66</f>
        <v>0</v>
      </c>
      <c r="BT39" s="131">
        <f>Seniori!BT66</f>
        <v>0</v>
      </c>
      <c r="BU39" s="131">
        <f>Seniori!BU66</f>
        <v>0</v>
      </c>
      <c r="BV39" s="131">
        <f>Seniori!BV66</f>
        <v>0</v>
      </c>
      <c r="BW39" s="131">
        <f>Seniori!BW66</f>
        <v>0</v>
      </c>
      <c r="BX39" s="131">
        <f>Seniori!BX66</f>
        <v>0</v>
      </c>
      <c r="BY39" s="131">
        <f>Seniori!BY66</f>
        <v>0</v>
      </c>
      <c r="BZ39" s="131">
        <f>Seniori!BZ66</f>
        <v>0</v>
      </c>
      <c r="CA39" s="131">
        <f>Seniori!CA66</f>
        <v>0</v>
      </c>
      <c r="CB39" s="131">
        <f>Seniori!CB66</f>
        <v>0</v>
      </c>
      <c r="CC39" s="131">
        <f>Seniori!CC66</f>
        <v>0</v>
      </c>
      <c r="CD39" s="131">
        <f>Seniori!CD66</f>
        <v>0</v>
      </c>
      <c r="CE39" s="131">
        <f>Seniori!CE66</f>
        <v>0</v>
      </c>
      <c r="CF39" s="131">
        <f>Seniori!CF66</f>
        <v>0</v>
      </c>
      <c r="CG39" s="131">
        <f>Seniori!CG66</f>
        <v>0</v>
      </c>
      <c r="CH39" s="131">
        <f>Seniori!CH66</f>
        <v>0</v>
      </c>
      <c r="CI39" s="131">
        <f>Seniori!CI66</f>
        <v>0</v>
      </c>
      <c r="CJ39" s="131">
        <f>Seniori!CJ66</f>
        <v>0</v>
      </c>
      <c r="CK39" s="131">
        <f>Seniori!CK66</f>
        <v>0</v>
      </c>
      <c r="CL39" s="131">
        <f>Seniori!CL66</f>
        <v>0</v>
      </c>
      <c r="CM39" s="131">
        <f>Seniori!CM66</f>
        <v>0</v>
      </c>
      <c r="CN39" s="131">
        <f>Seniori!CN66</f>
        <v>0</v>
      </c>
      <c r="CO39" s="131">
        <f>Seniori!CO66</f>
        <v>0</v>
      </c>
      <c r="CP39" s="131">
        <f>Seniori!CP66</f>
        <v>0</v>
      </c>
      <c r="CQ39" s="131">
        <f>Seniori!CQ66</f>
        <v>0</v>
      </c>
      <c r="CR39" s="131">
        <f>Seniori!CR66</f>
        <v>0</v>
      </c>
      <c r="CS39" s="131">
        <f>Seniori!CS66</f>
        <v>0</v>
      </c>
      <c r="CT39" s="131">
        <f>Seniori!CT66</f>
        <v>0</v>
      </c>
      <c r="CU39" s="131">
        <f>Seniori!CU66</f>
        <v>0</v>
      </c>
      <c r="CV39" s="131">
        <f>Seniori!CV66</f>
        <v>0</v>
      </c>
      <c r="CW39" s="131">
        <f>Seniori!CW66</f>
        <v>0</v>
      </c>
      <c r="CX39" s="131">
        <f>Seniori!CX66</f>
        <v>0</v>
      </c>
      <c r="CY39" s="131">
        <f>Seniori!CY66</f>
        <v>0</v>
      </c>
      <c r="CZ39" s="131">
        <f>Seniori!CZ66</f>
        <v>0</v>
      </c>
      <c r="DA39" s="131">
        <f>Seniori!DA66</f>
        <v>0</v>
      </c>
      <c r="DB39" s="131">
        <f>Seniori!DB66</f>
        <v>0</v>
      </c>
      <c r="DC39" s="131">
        <f>Seniori!DC66</f>
        <v>0</v>
      </c>
      <c r="DD39" s="131">
        <f>Seniori!DD66</f>
        <v>0</v>
      </c>
      <c r="DE39" s="131">
        <f>Seniori!DE66</f>
        <v>0</v>
      </c>
      <c r="DF39" s="131">
        <f>Seniori!DF66</f>
        <v>0</v>
      </c>
      <c r="DG39" s="131">
        <f>Seniori!DG66</f>
        <v>0</v>
      </c>
      <c r="DH39" s="131">
        <f>Seniori!DH66</f>
        <v>0</v>
      </c>
      <c r="DI39" s="131">
        <f>Seniori!DI66</f>
        <v>0</v>
      </c>
      <c r="DJ39" s="131">
        <f>Seniori!DJ66</f>
        <v>0</v>
      </c>
      <c r="DK39" s="131">
        <f>Seniori!DK66</f>
        <v>0</v>
      </c>
      <c r="DL39" s="131">
        <f>Seniori!DL66</f>
        <v>0</v>
      </c>
      <c r="DM39" s="131">
        <f>Seniori!DM66</f>
        <v>0</v>
      </c>
      <c r="DN39" s="131">
        <f>Seniori!DN66</f>
        <v>0</v>
      </c>
      <c r="DO39" s="131">
        <f>Seniori!DO66</f>
        <v>0</v>
      </c>
      <c r="DP39" s="131">
        <f>Seniori!DP66</f>
        <v>0</v>
      </c>
      <c r="DQ39" s="131">
        <f>Seniori!DQ66</f>
        <v>0</v>
      </c>
      <c r="DR39" s="131">
        <f>Seniori!DR66</f>
        <v>0</v>
      </c>
      <c r="DS39" s="131">
        <f>Seniori!DS66</f>
        <v>0</v>
      </c>
      <c r="DT39" s="131">
        <f>Seniori!DT66</f>
        <v>0</v>
      </c>
      <c r="DU39" s="131">
        <f>Seniori!DU66</f>
        <v>0</v>
      </c>
      <c r="DV39" s="131">
        <f>Seniori!DV66</f>
        <v>0</v>
      </c>
      <c r="DW39" s="131">
        <f>Seniori!DW66</f>
        <v>0</v>
      </c>
      <c r="DX39" s="131">
        <f>Seniori!DX66</f>
        <v>0</v>
      </c>
      <c r="DY39" s="131">
        <f>Seniori!DY66</f>
        <v>0</v>
      </c>
      <c r="DZ39" s="131">
        <f>Seniori!DZ66</f>
        <v>0</v>
      </c>
      <c r="EA39" s="131">
        <f>Seniori!EA66</f>
        <v>0</v>
      </c>
      <c r="EB39" s="131">
        <f>Seniori!EB66</f>
        <v>0</v>
      </c>
      <c r="EC39" s="131">
        <f>Seniori!EC66</f>
        <v>0</v>
      </c>
      <c r="ED39" s="131">
        <f>Seniori!ED66</f>
        <v>0</v>
      </c>
      <c r="EE39" s="131">
        <f>Seniori!EE66</f>
        <v>0</v>
      </c>
      <c r="EF39" s="131">
        <f>Seniori!EF66</f>
        <v>0</v>
      </c>
      <c r="EG39" s="131">
        <f>Seniori!EG66</f>
        <v>0</v>
      </c>
      <c r="EH39" s="131">
        <f>Seniori!EH66</f>
        <v>0</v>
      </c>
      <c r="EI39" s="131">
        <f>Seniori!EI66</f>
        <v>0</v>
      </c>
      <c r="EJ39" s="131">
        <f>Seniori!EJ66</f>
        <v>0</v>
      </c>
      <c r="EK39" s="131">
        <f>Seniori!EK66</f>
        <v>0</v>
      </c>
      <c r="EL39" s="131">
        <f>Seniori!EL66</f>
        <v>0</v>
      </c>
      <c r="EM39" s="131">
        <f>Seniori!EM66</f>
        <v>0</v>
      </c>
      <c r="EN39" s="131">
        <f>Seniori!EN66</f>
        <v>0</v>
      </c>
      <c r="EO39" s="131">
        <f>Seniori!EO66</f>
        <v>0</v>
      </c>
      <c r="EP39" s="131">
        <f>Seniori!EP66</f>
        <v>0</v>
      </c>
      <c r="EQ39" s="131">
        <f>Seniori!EQ66</f>
        <v>0</v>
      </c>
      <c r="ER39" s="131">
        <f>Seniori!ER66</f>
        <v>0</v>
      </c>
      <c r="ES39" s="131">
        <f>Seniori!ES66</f>
        <v>0</v>
      </c>
      <c r="ET39" s="131">
        <f>Seniori!ET66</f>
        <v>0</v>
      </c>
      <c r="EU39" s="131">
        <f>Seniori!EU66</f>
        <v>0</v>
      </c>
      <c r="EV39" s="131">
        <f>Seniori!EV66</f>
        <v>0</v>
      </c>
      <c r="EW39" s="131">
        <f>Seniori!EW66</f>
        <v>0</v>
      </c>
      <c r="EX39" s="131">
        <f>Seniori!EX66</f>
        <v>0</v>
      </c>
      <c r="EY39" s="131">
        <f>Seniori!EY66</f>
        <v>0</v>
      </c>
      <c r="EZ39" s="131">
        <f>Seniori!EZ66</f>
        <v>0</v>
      </c>
      <c r="FA39" s="131">
        <f>Seniori!FA66</f>
        <v>0</v>
      </c>
      <c r="FB39" s="131">
        <f>Seniori!FB66</f>
        <v>0</v>
      </c>
      <c r="FC39" s="131">
        <f>Seniori!FC66</f>
        <v>0</v>
      </c>
      <c r="FD39" s="131">
        <f>Seniori!FD66</f>
        <v>0</v>
      </c>
      <c r="FE39" s="131">
        <f>Seniori!FE66</f>
        <v>0</v>
      </c>
      <c r="FF39" s="131">
        <f>Seniori!FF66</f>
        <v>0</v>
      </c>
      <c r="FG39" s="131">
        <f>Seniori!FG66</f>
        <v>0</v>
      </c>
      <c r="FH39" s="131">
        <f>Seniori!FH66</f>
        <v>2</v>
      </c>
      <c r="FI39" s="131">
        <f>Seniori!FI66</f>
        <v>0</v>
      </c>
      <c r="FJ39" s="131">
        <f>Seniori!FJ66</f>
        <v>0</v>
      </c>
      <c r="FK39" s="131">
        <f>Seniori!FK66</f>
        <v>0</v>
      </c>
      <c r="FL39" s="131">
        <f>Seniori!FL66</f>
        <v>0</v>
      </c>
      <c r="FM39" s="131">
        <f>Seniori!FM66</f>
        <v>0</v>
      </c>
      <c r="FN39" s="131">
        <f>Seniori!FN66</f>
        <v>0</v>
      </c>
      <c r="FO39" s="131">
        <f>Seniori!FO66</f>
        <v>0</v>
      </c>
      <c r="FP39" s="131">
        <f>Seniori!FP66</f>
        <v>3</v>
      </c>
      <c r="FQ39" s="131">
        <f>Seniori!FQ66</f>
        <v>0</v>
      </c>
      <c r="FR39" s="131">
        <f>Seniori!FR66</f>
        <v>0</v>
      </c>
      <c r="FS39" s="131">
        <f>Seniori!FS66</f>
        <v>0</v>
      </c>
      <c r="FT39" s="131">
        <f>Seniori!FT66</f>
        <v>0</v>
      </c>
      <c r="FU39" s="131">
        <f>Seniori!FU66</f>
        <v>0</v>
      </c>
      <c r="FV39" s="131">
        <f>Seniori!FV66</f>
        <v>0</v>
      </c>
      <c r="FW39" s="131">
        <f>Seniori!FW66</f>
        <v>0</v>
      </c>
      <c r="FX39" s="131">
        <f>Seniori!FX66</f>
        <v>0</v>
      </c>
      <c r="FY39" s="131">
        <f>Seniori!FY66</f>
        <v>0</v>
      </c>
      <c r="FZ39" s="131">
        <f>Seniori!FZ66</f>
        <v>0</v>
      </c>
      <c r="GA39" s="131">
        <f>Seniori!GA66</f>
        <v>0</v>
      </c>
      <c r="GB39" s="131">
        <f>Seniori!GB66</f>
        <v>0</v>
      </c>
      <c r="GC39" s="131">
        <f>Seniori!GC66</f>
        <v>0</v>
      </c>
      <c r="GD39" s="131">
        <f>Seniori!GD66</f>
        <v>0</v>
      </c>
      <c r="GE39" s="131">
        <f>Seniori!GE66</f>
        <v>0</v>
      </c>
      <c r="GF39" s="131">
        <f>Seniori!GF66</f>
        <v>0</v>
      </c>
      <c r="GG39" s="131">
        <f>Seniori!GG66</f>
        <v>0</v>
      </c>
      <c r="GH39" s="131">
        <f>Seniori!GH66</f>
        <v>0</v>
      </c>
      <c r="GI39" s="131">
        <f>Seniori!GI66</f>
        <v>0</v>
      </c>
      <c r="GJ39" s="131">
        <f>Seniori!GJ66</f>
        <v>0</v>
      </c>
      <c r="GK39" s="131">
        <f>Seniori!GK66</f>
        <v>0</v>
      </c>
      <c r="GL39" s="131">
        <f>Seniori!GL66</f>
        <v>0</v>
      </c>
      <c r="GM39" s="131">
        <f>Seniori!GM66</f>
        <v>0</v>
      </c>
      <c r="GN39" s="131">
        <f>Seniori!GN66</f>
        <v>0</v>
      </c>
      <c r="GO39" s="131">
        <f>Seniori!GO66</f>
        <v>0</v>
      </c>
      <c r="GP39" s="131">
        <f>Seniori!GP66</f>
        <v>0</v>
      </c>
      <c r="GQ39" s="131">
        <f>Seniori!GQ66</f>
        <v>0</v>
      </c>
      <c r="GR39" s="131">
        <f>Seniori!GR66</f>
        <v>0</v>
      </c>
      <c r="GS39" s="131">
        <f>Seniori!GS66</f>
        <v>0</v>
      </c>
      <c r="GT39" s="131">
        <f>Seniori!GT66</f>
        <v>0</v>
      </c>
      <c r="GU39" s="131">
        <f>Seniori!GU66</f>
        <v>0</v>
      </c>
      <c r="GV39" s="131">
        <f>Seniori!GV66</f>
        <v>0</v>
      </c>
      <c r="GW39" s="131">
        <f>Seniori!GW66</f>
        <v>0</v>
      </c>
      <c r="GX39" s="131">
        <f>Seniori!GX66</f>
        <v>0</v>
      </c>
      <c r="GY39" s="131">
        <f>Seniori!GY66</f>
        <v>0</v>
      </c>
      <c r="GZ39" s="131">
        <f>Seniori!GZ66</f>
        <v>0</v>
      </c>
      <c r="HA39" s="131">
        <f>Seniori!HA66</f>
        <v>0</v>
      </c>
      <c r="HB39" s="131">
        <f>Seniori!HB66</f>
        <v>0</v>
      </c>
      <c r="HC39" s="131">
        <f>Seniori!HC66</f>
        <v>0</v>
      </c>
      <c r="HD39" s="131">
        <f>Seniori!HD66</f>
        <v>0</v>
      </c>
      <c r="HE39" s="131">
        <f>Seniori!HE66</f>
        <v>0</v>
      </c>
      <c r="HF39" s="131">
        <f>Seniori!HF66</f>
        <v>0</v>
      </c>
      <c r="HG39" s="131">
        <f>Seniori!HG66</f>
        <v>0</v>
      </c>
      <c r="HH39" s="131">
        <f>Seniori!HH66</f>
        <v>0</v>
      </c>
      <c r="HI39" s="131">
        <f>Seniori!HI66</f>
        <v>0</v>
      </c>
      <c r="HJ39" s="131">
        <f>Seniori!HJ66</f>
        <v>0</v>
      </c>
      <c r="HK39" s="131">
        <f>Seniori!HK66</f>
        <v>0</v>
      </c>
      <c r="HL39" s="131">
        <f>Seniori!HL66</f>
        <v>0</v>
      </c>
      <c r="HM39" s="131">
        <f>Seniori!HM66</f>
        <v>0</v>
      </c>
      <c r="HN39" s="131">
        <f>Seniori!HN66</f>
        <v>0</v>
      </c>
      <c r="HO39" s="131">
        <f>Seniori!HO66</f>
        <v>0</v>
      </c>
      <c r="HP39" s="131">
        <f>Seniori!HP66</f>
        <v>0</v>
      </c>
      <c r="HQ39" s="131">
        <f>Seniori!HQ66</f>
        <v>0</v>
      </c>
      <c r="HR39" s="131">
        <f>Seniori!HR66</f>
        <v>0</v>
      </c>
      <c r="HS39" s="131">
        <f>Seniori!HS66</f>
        <v>0</v>
      </c>
      <c r="HT39" s="131">
        <f>Seniori!HT66</f>
        <v>0</v>
      </c>
      <c r="HU39" s="131">
        <f>Seniori!HU66</f>
        <v>0</v>
      </c>
      <c r="HV39" s="131">
        <f>Seniori!HV66</f>
        <v>0</v>
      </c>
      <c r="HW39" s="131">
        <f>Seniori!HW66</f>
        <v>0</v>
      </c>
      <c r="HX39" s="131">
        <f>Seniori!HX66</f>
        <v>0</v>
      </c>
      <c r="HY39" s="131">
        <f>Seniori!HY66</f>
        <v>0</v>
      </c>
      <c r="HZ39" s="131">
        <f>Seniori!HZ66</f>
        <v>0</v>
      </c>
      <c r="IA39" s="131">
        <f>Seniori!IA66</f>
        <v>0</v>
      </c>
      <c r="IB39" s="131">
        <f>Seniori!IB66</f>
        <v>0</v>
      </c>
      <c r="IC39" s="131">
        <f>Seniori!IC66</f>
        <v>0</v>
      </c>
      <c r="ID39" s="131">
        <f>Seniori!ID66</f>
        <v>0</v>
      </c>
      <c r="IE39" s="131">
        <f>Seniori!IE66</f>
        <v>0</v>
      </c>
      <c r="IF39" s="131">
        <f>Seniori!IF66</f>
        <v>0</v>
      </c>
      <c r="IG39" s="131">
        <f>Seniori!IG66</f>
        <v>0</v>
      </c>
      <c r="IH39" s="131">
        <f>Seniori!IH66</f>
        <v>0</v>
      </c>
      <c r="II39" s="131">
        <f>Seniori!II66</f>
        <v>0</v>
      </c>
      <c r="IJ39" s="131">
        <f>Seniori!IJ66</f>
        <v>0</v>
      </c>
      <c r="IK39" s="131">
        <f>Seniori!IK66</f>
        <v>0</v>
      </c>
      <c r="IL39" s="131">
        <f>Seniori!IL66</f>
        <v>0</v>
      </c>
      <c r="IM39" s="131">
        <f>Seniori!IM66</f>
        <v>0</v>
      </c>
      <c r="IN39" s="131">
        <f>Seniori!IN66</f>
        <v>0</v>
      </c>
      <c r="IO39" s="131">
        <f>Seniori!IO66</f>
        <v>0</v>
      </c>
      <c r="IP39" s="131">
        <f>Seniori!IP66</f>
        <v>0</v>
      </c>
      <c r="IQ39" s="131">
        <f>Seniori!IQ66</f>
        <v>0</v>
      </c>
      <c r="IR39" s="131">
        <f>Seniori!IR66</f>
        <v>0</v>
      </c>
      <c r="IS39" s="131">
        <f>Seniori!IS66</f>
        <v>0</v>
      </c>
      <c r="IT39" s="131">
        <f>Seniori!IT66</f>
        <v>0</v>
      </c>
      <c r="IU39" s="131">
        <f>Seniori!IU66</f>
        <v>0</v>
      </c>
      <c r="IV39" s="131">
        <f>Seniori!IV66</f>
        <v>0</v>
      </c>
      <c r="IW39" s="131">
        <f>Seniori!IW66</f>
        <v>0</v>
      </c>
      <c r="IX39" s="131">
        <f>Seniori!IX66</f>
        <v>0</v>
      </c>
      <c r="IY39" s="131">
        <f>Seniori!IY66</f>
        <v>0</v>
      </c>
      <c r="IZ39" s="131">
        <f>Seniori!IZ66</f>
        <v>0</v>
      </c>
      <c r="JA39" s="131">
        <f>Seniori!JA66</f>
        <v>0</v>
      </c>
      <c r="JB39" s="131">
        <f>Seniori!JB66</f>
        <v>0</v>
      </c>
      <c r="JC39" s="131">
        <f>Seniori!JC66</f>
        <v>0</v>
      </c>
      <c r="JD39" s="131">
        <f>Seniori!JD66</f>
        <v>0</v>
      </c>
      <c r="JE39" s="131">
        <f>Seniori!JE66</f>
        <v>0</v>
      </c>
      <c r="JF39" s="131">
        <f>Seniori!JF66</f>
        <v>0</v>
      </c>
      <c r="JG39" s="131">
        <f>Seniori!JG66</f>
        <v>0</v>
      </c>
      <c r="JH39" s="131">
        <f>Seniori!JH66</f>
        <v>0</v>
      </c>
      <c r="JI39" s="131">
        <f>Seniori!JI66</f>
        <v>0</v>
      </c>
      <c r="JJ39" s="131">
        <f>Seniori!JJ66</f>
        <v>0</v>
      </c>
      <c r="JK39" s="131">
        <f>Seniori!JK66</f>
        <v>0</v>
      </c>
      <c r="JL39" s="131">
        <f>Seniori!JL66</f>
        <v>0</v>
      </c>
      <c r="JM39" s="131">
        <f>Seniori!JM66</f>
        <v>0</v>
      </c>
      <c r="JN39" s="131">
        <f>Seniori!JN66</f>
        <v>0</v>
      </c>
      <c r="JO39" s="131">
        <f>Seniori!JO66</f>
        <v>0</v>
      </c>
      <c r="JP39" s="131">
        <f>Seniori!JP66</f>
        <v>0</v>
      </c>
      <c r="JQ39" s="131">
        <f>Seniori!JQ66</f>
        <v>0</v>
      </c>
      <c r="JR39" s="131">
        <f>Seniori!JR66</f>
        <v>0</v>
      </c>
      <c r="JS39" s="131">
        <f>Seniori!JS66</f>
        <v>0</v>
      </c>
      <c r="JT39" s="131">
        <f>Seniori!JT66</f>
        <v>0</v>
      </c>
      <c r="JU39" s="131">
        <f>Seniori!JU66</f>
        <v>0</v>
      </c>
      <c r="JV39" s="131">
        <f>Seniori!JV66</f>
        <v>0</v>
      </c>
      <c r="JW39" s="131">
        <f>Seniori!JW66</f>
        <v>0</v>
      </c>
      <c r="JX39" s="131">
        <f>Seniori!JX66</f>
        <v>0</v>
      </c>
      <c r="JY39" s="131">
        <f>Seniori!JY66</f>
        <v>0</v>
      </c>
      <c r="JZ39" s="131">
        <f>Seniori!JZ66</f>
        <v>0</v>
      </c>
      <c r="KA39" s="131">
        <f>Seniori!KA66</f>
        <v>0</v>
      </c>
      <c r="KB39" s="131">
        <f>Seniori!KB66</f>
        <v>0</v>
      </c>
      <c r="KC39" s="131">
        <f>Seniori!KC66</f>
        <v>0</v>
      </c>
      <c r="KD39" s="131">
        <f>Seniori!KD66</f>
        <v>0</v>
      </c>
      <c r="KE39" s="131">
        <f>Seniori!KE66</f>
        <v>0</v>
      </c>
      <c r="KF39" s="131">
        <f>Seniori!KF66</f>
        <v>0</v>
      </c>
      <c r="KG39" s="131">
        <f>Seniori!KG66</f>
        <v>0</v>
      </c>
      <c r="KH39" s="131">
        <f>Seniori!KH66</f>
        <v>0</v>
      </c>
      <c r="KI39" s="131">
        <f>Seniori!KI66</f>
        <v>0</v>
      </c>
      <c r="KJ39" s="131">
        <f>Seniori!KJ66</f>
        <v>0</v>
      </c>
      <c r="KK39" s="131">
        <f>Seniori!KK66</f>
        <v>0</v>
      </c>
      <c r="KL39" s="131">
        <f>Seniori!KL66</f>
        <v>0</v>
      </c>
      <c r="KM39" s="131">
        <f>Seniori!KM66</f>
        <v>0</v>
      </c>
      <c r="KN39" s="131">
        <f>Seniori!KN66</f>
        <v>0</v>
      </c>
      <c r="KO39" s="131">
        <f>Seniori!KO66</f>
        <v>0</v>
      </c>
      <c r="KP39" s="131"/>
      <c r="KQ39" s="131">
        <f>Seniori!KQ66</f>
        <v>0</v>
      </c>
      <c r="KR39" s="131">
        <f>Seniori!KR66</f>
        <v>0</v>
      </c>
      <c r="KS39" s="131">
        <f>Seniori!KS66</f>
        <v>0</v>
      </c>
      <c r="KT39" s="131">
        <f>Seniori!KT66</f>
        <v>0</v>
      </c>
      <c r="KU39" s="131">
        <f>Seniori!KU66</f>
        <v>0</v>
      </c>
      <c r="KV39" s="131">
        <f>Seniori!KV66</f>
        <v>0</v>
      </c>
      <c r="KW39" s="131"/>
      <c r="KX39" s="131">
        <f>Seniori!KX66</f>
        <v>0</v>
      </c>
      <c r="KY39" s="131">
        <f>Seniori!KY66</f>
        <v>0</v>
      </c>
      <c r="KZ39" s="131">
        <f>Seniori!KZ66</f>
        <v>0</v>
      </c>
      <c r="LA39" s="131">
        <f>Seniori!LA66</f>
        <v>0</v>
      </c>
      <c r="LB39" s="131">
        <f>Seniori!LB66</f>
        <v>0</v>
      </c>
      <c r="LC39" s="131">
        <f>Seniori!LC66</f>
        <v>0</v>
      </c>
      <c r="LD39" s="131">
        <f>Seniori!LD66</f>
        <v>0</v>
      </c>
      <c r="LE39" s="131">
        <f>Seniori!LE66</f>
        <v>0</v>
      </c>
      <c r="LF39" s="131">
        <f>Seniori!LF66</f>
        <v>0</v>
      </c>
      <c r="LG39" s="131">
        <f>Seniori!LG66</f>
        <v>0</v>
      </c>
      <c r="LH39" s="131">
        <f>Seniori!LH66</f>
        <v>0</v>
      </c>
      <c r="LI39" s="131">
        <f>Seniori!LI66</f>
        <v>0</v>
      </c>
      <c r="LJ39" s="131">
        <f>Seniori!LJ66</f>
        <v>0</v>
      </c>
      <c r="LK39" s="131">
        <f>Seniori!LK66</f>
        <v>0</v>
      </c>
      <c r="LL39" s="131">
        <f>Seniori!LL66</f>
        <v>0</v>
      </c>
      <c r="LM39" s="131">
        <f>Seniori!LM66</f>
        <v>0</v>
      </c>
      <c r="LN39" s="131">
        <f>Seniori!LN66</f>
        <v>0</v>
      </c>
      <c r="LO39" s="131"/>
      <c r="LP39" s="131">
        <f>Seniori!LP66</f>
        <v>0</v>
      </c>
      <c r="LQ39" s="131"/>
      <c r="LR39" s="131"/>
      <c r="LS39" s="131"/>
      <c r="LT39" s="131"/>
      <c r="LU39" s="131"/>
      <c r="LV39" s="131"/>
      <c r="LW39" s="131"/>
      <c r="LX39" s="131"/>
      <c r="LY39" s="131"/>
      <c r="LZ39" s="131">
        <f>Seniori!LZ66</f>
        <v>0</v>
      </c>
      <c r="MA39" s="131">
        <f>Seniori!MA66</f>
        <v>0</v>
      </c>
      <c r="MB39" s="131">
        <f>Seniori!MB66</f>
        <v>0</v>
      </c>
      <c r="MC39" s="131">
        <f>Seniori!MC66</f>
        <v>0</v>
      </c>
      <c r="MD39" s="131">
        <f>Seniori!MD66</f>
        <v>0</v>
      </c>
      <c r="ME39" s="131">
        <f>Seniori!ME66</f>
        <v>0</v>
      </c>
    </row>
    <row r="40" spans="1:343" s="1" customFormat="1" ht="18" customHeight="1" x14ac:dyDescent="0.2">
      <c r="A40" s="12">
        <v>33</v>
      </c>
      <c r="B40" s="11" t="s">
        <v>585</v>
      </c>
      <c r="C40" s="1">
        <v>11795</v>
      </c>
      <c r="E40" s="4" t="s">
        <v>583</v>
      </c>
      <c r="F40" s="1">
        <v>8953</v>
      </c>
      <c r="G40" s="9" t="s">
        <v>222</v>
      </c>
      <c r="H40" s="4" t="s">
        <v>216</v>
      </c>
      <c r="I40" s="1">
        <f>SUM(K40:ME40)</f>
        <v>4</v>
      </c>
      <c r="J40" s="12">
        <f>Tabuľka311[[#This Row],[Stĺpec9]]</f>
        <v>4</v>
      </c>
      <c r="K40" s="131">
        <f>Seniori!K84</f>
        <v>0</v>
      </c>
      <c r="L40" s="131">
        <f>Seniori!L84</f>
        <v>0</v>
      </c>
      <c r="M40" s="131">
        <f>Seniori!M84</f>
        <v>0</v>
      </c>
      <c r="N40" s="131">
        <f>Seniori!N84</f>
        <v>0</v>
      </c>
      <c r="O40" s="131">
        <f>Seniori!O84</f>
        <v>0</v>
      </c>
      <c r="P40" s="131">
        <f>Seniori!P84</f>
        <v>0</v>
      </c>
      <c r="Q40" s="131">
        <f>Seniori!Q84</f>
        <v>0</v>
      </c>
      <c r="R40" s="131">
        <f>Seniori!R84</f>
        <v>0</v>
      </c>
      <c r="S40" s="131">
        <f>Seniori!S84</f>
        <v>0</v>
      </c>
      <c r="T40" s="131">
        <f>Seniori!T84</f>
        <v>0</v>
      </c>
      <c r="U40" s="131">
        <f>Seniori!U84</f>
        <v>0</v>
      </c>
      <c r="V40" s="131">
        <f>Seniori!V84</f>
        <v>0</v>
      </c>
      <c r="W40" s="131">
        <f>Seniori!W84</f>
        <v>0</v>
      </c>
      <c r="X40" s="131">
        <f>Seniori!X84</f>
        <v>0</v>
      </c>
      <c r="Y40" s="131">
        <f>Seniori!Y84</f>
        <v>0</v>
      </c>
      <c r="Z40" s="131">
        <f>Seniori!Z84</f>
        <v>0</v>
      </c>
      <c r="AA40" s="131">
        <f>Seniori!AA84</f>
        <v>0</v>
      </c>
      <c r="AB40" s="131">
        <f>Seniori!AB84</f>
        <v>0</v>
      </c>
      <c r="AC40" s="131">
        <f>Seniori!AC84</f>
        <v>0</v>
      </c>
      <c r="AD40" s="131">
        <f>Seniori!AD84</f>
        <v>0</v>
      </c>
      <c r="AE40" s="131">
        <f>Seniori!AE84</f>
        <v>0</v>
      </c>
      <c r="AF40" s="131">
        <f>Seniori!AF84</f>
        <v>0</v>
      </c>
      <c r="AG40" s="131">
        <f>Seniori!AG84</f>
        <v>0</v>
      </c>
      <c r="AH40" s="131">
        <f>Seniori!AH84</f>
        <v>0</v>
      </c>
      <c r="AI40" s="131">
        <f>Seniori!AI84</f>
        <v>0</v>
      </c>
      <c r="AJ40" s="131">
        <f>Seniori!AJ84</f>
        <v>0</v>
      </c>
      <c r="AK40" s="131">
        <f>Seniori!AK84</f>
        <v>0</v>
      </c>
      <c r="AL40" s="131">
        <f>Seniori!AL84</f>
        <v>0</v>
      </c>
      <c r="AM40" s="131">
        <f>Seniori!AM84</f>
        <v>0</v>
      </c>
      <c r="AN40" s="131">
        <f>Seniori!AN84</f>
        <v>0</v>
      </c>
      <c r="AO40" s="131">
        <f>Seniori!AO84</f>
        <v>0</v>
      </c>
      <c r="AP40" s="131">
        <f>Seniori!AP84</f>
        <v>0</v>
      </c>
      <c r="AQ40" s="131">
        <f>Seniori!AQ84</f>
        <v>0</v>
      </c>
      <c r="AR40" s="131">
        <f>Seniori!AR84</f>
        <v>0</v>
      </c>
      <c r="AS40" s="131">
        <f>Seniori!AS84</f>
        <v>0</v>
      </c>
      <c r="AT40" s="131">
        <f>Seniori!AT84</f>
        <v>0</v>
      </c>
      <c r="AU40" s="131">
        <f>Seniori!AU84</f>
        <v>0</v>
      </c>
      <c r="AV40" s="131">
        <f>Seniori!AV84</f>
        <v>0</v>
      </c>
      <c r="AW40" s="131">
        <f>Seniori!AW84</f>
        <v>0</v>
      </c>
      <c r="AX40" s="131">
        <f>Seniori!AX84</f>
        <v>0</v>
      </c>
      <c r="AY40" s="131">
        <f>Seniori!AY84</f>
        <v>0</v>
      </c>
      <c r="AZ40" s="131">
        <f>Seniori!AZ84</f>
        <v>0</v>
      </c>
      <c r="BA40" s="131">
        <f>Seniori!BA84</f>
        <v>0</v>
      </c>
      <c r="BB40" s="131">
        <f>Seniori!BB84</f>
        <v>0</v>
      </c>
      <c r="BC40" s="131">
        <f>Seniori!BC84</f>
        <v>0</v>
      </c>
      <c r="BD40" s="131">
        <f>Seniori!BD84</f>
        <v>0</v>
      </c>
      <c r="BE40" s="131">
        <f>Seniori!BE84</f>
        <v>0</v>
      </c>
      <c r="BF40" s="131">
        <f>Seniori!BF84</f>
        <v>0</v>
      </c>
      <c r="BG40" s="131">
        <f>Seniori!BG84</f>
        <v>0</v>
      </c>
      <c r="BH40" s="131">
        <f>Seniori!BH84</f>
        <v>0</v>
      </c>
      <c r="BI40" s="131">
        <f>Seniori!BI84</f>
        <v>0</v>
      </c>
      <c r="BJ40" s="131">
        <f>Seniori!BJ84</f>
        <v>0</v>
      </c>
      <c r="BK40" s="131">
        <f>Seniori!BK84</f>
        <v>0</v>
      </c>
      <c r="BL40" s="131">
        <f>Seniori!BL84</f>
        <v>0</v>
      </c>
      <c r="BM40" s="131">
        <f>Seniori!BM84</f>
        <v>0</v>
      </c>
      <c r="BN40" s="131">
        <f>Seniori!BN84</f>
        <v>0</v>
      </c>
      <c r="BO40" s="131">
        <f>Seniori!BO84</f>
        <v>0</v>
      </c>
      <c r="BP40" s="131">
        <f>Seniori!BP84</f>
        <v>0</v>
      </c>
      <c r="BQ40" s="131">
        <f>Seniori!BQ84</f>
        <v>0</v>
      </c>
      <c r="BR40" s="131">
        <f>Seniori!BR84</f>
        <v>0</v>
      </c>
      <c r="BS40" s="131">
        <f>Seniori!BS84</f>
        <v>0</v>
      </c>
      <c r="BT40" s="131">
        <f>Seniori!BT84</f>
        <v>0</v>
      </c>
      <c r="BU40" s="131">
        <f>Seniori!BU84</f>
        <v>0</v>
      </c>
      <c r="BV40" s="131">
        <f>Seniori!BV84</f>
        <v>0</v>
      </c>
      <c r="BW40" s="131">
        <f>Seniori!BW84</f>
        <v>0</v>
      </c>
      <c r="BX40" s="131">
        <f>Seniori!BX84</f>
        <v>0</v>
      </c>
      <c r="BY40" s="131">
        <f>Seniori!BY84</f>
        <v>0</v>
      </c>
      <c r="BZ40" s="131">
        <f>Seniori!BZ84</f>
        <v>0</v>
      </c>
      <c r="CA40" s="131">
        <f>Seniori!CA84</f>
        <v>0</v>
      </c>
      <c r="CB40" s="131">
        <f>Seniori!CB84</f>
        <v>0</v>
      </c>
      <c r="CC40" s="131">
        <f>Seniori!CC84</f>
        <v>0</v>
      </c>
      <c r="CD40" s="131">
        <f>Seniori!CD84</f>
        <v>0</v>
      </c>
      <c r="CE40" s="131">
        <f>Seniori!CE84</f>
        <v>0</v>
      </c>
      <c r="CF40" s="131">
        <f>Seniori!CF84</f>
        <v>0</v>
      </c>
      <c r="CG40" s="131">
        <f>Seniori!CG84</f>
        <v>0</v>
      </c>
      <c r="CH40" s="131">
        <f>Seniori!CH84</f>
        <v>0</v>
      </c>
      <c r="CI40" s="131">
        <f>Seniori!CI84</f>
        <v>0</v>
      </c>
      <c r="CJ40" s="131">
        <f>Seniori!CJ84</f>
        <v>0</v>
      </c>
      <c r="CK40" s="131">
        <f>Seniori!CK84</f>
        <v>0</v>
      </c>
      <c r="CL40" s="131">
        <f>Seniori!CL84</f>
        <v>0</v>
      </c>
      <c r="CM40" s="131">
        <f>Seniori!CM84</f>
        <v>0</v>
      </c>
      <c r="CN40" s="131">
        <f>Seniori!CN84</f>
        <v>0</v>
      </c>
      <c r="CO40" s="131">
        <f>Seniori!CO84</f>
        <v>0</v>
      </c>
      <c r="CP40" s="131">
        <f>Seniori!CP84</f>
        <v>0</v>
      </c>
      <c r="CQ40" s="131">
        <f>Seniori!CQ84</f>
        <v>0</v>
      </c>
      <c r="CR40" s="131">
        <f>Seniori!CR84</f>
        <v>0</v>
      </c>
      <c r="CS40" s="131">
        <f>Seniori!CS84</f>
        <v>0</v>
      </c>
      <c r="CT40" s="131">
        <f>Seniori!CT84</f>
        <v>0</v>
      </c>
      <c r="CU40" s="131">
        <f>Seniori!CU84</f>
        <v>0</v>
      </c>
      <c r="CV40" s="131">
        <f>Seniori!CV84</f>
        <v>0</v>
      </c>
      <c r="CW40" s="131">
        <f>Seniori!CW84</f>
        <v>0</v>
      </c>
      <c r="CX40" s="131">
        <f>Seniori!CX84</f>
        <v>0</v>
      </c>
      <c r="CY40" s="131">
        <f>Seniori!CY84</f>
        <v>0</v>
      </c>
      <c r="CZ40" s="131">
        <f>Seniori!CZ84</f>
        <v>0</v>
      </c>
      <c r="DA40" s="131">
        <f>Seniori!DA84</f>
        <v>0</v>
      </c>
      <c r="DB40" s="131">
        <f>Seniori!DB84</f>
        <v>0</v>
      </c>
      <c r="DC40" s="131">
        <f>Seniori!DC84</f>
        <v>0</v>
      </c>
      <c r="DD40" s="131">
        <f>Seniori!DD84</f>
        <v>0</v>
      </c>
      <c r="DE40" s="131">
        <f>Seniori!DE84</f>
        <v>0</v>
      </c>
      <c r="DF40" s="131">
        <f>Seniori!DF84</f>
        <v>0</v>
      </c>
      <c r="DG40" s="131">
        <f>Seniori!DG84</f>
        <v>0</v>
      </c>
      <c r="DH40" s="131">
        <f>Seniori!DH84</f>
        <v>0</v>
      </c>
      <c r="DI40" s="131">
        <f>Seniori!DI84</f>
        <v>0</v>
      </c>
      <c r="DJ40" s="131">
        <f>Seniori!DJ84</f>
        <v>0</v>
      </c>
      <c r="DK40" s="131">
        <f>Seniori!DK84</f>
        <v>0</v>
      </c>
      <c r="DL40" s="131">
        <f>Seniori!DL84</f>
        <v>0</v>
      </c>
      <c r="DM40" s="131">
        <f>Seniori!DM84</f>
        <v>0</v>
      </c>
      <c r="DN40" s="131">
        <f>Seniori!DN84</f>
        <v>0</v>
      </c>
      <c r="DO40" s="131">
        <f>Seniori!DO84</f>
        <v>0</v>
      </c>
      <c r="DP40" s="131">
        <f>Seniori!DP84</f>
        <v>0</v>
      </c>
      <c r="DQ40" s="131">
        <f>Seniori!DQ84</f>
        <v>0</v>
      </c>
      <c r="DR40" s="131">
        <f>Seniori!DR84</f>
        <v>0</v>
      </c>
      <c r="DS40" s="131">
        <f>Seniori!DS84</f>
        <v>0</v>
      </c>
      <c r="DT40" s="131">
        <f>Seniori!DT84</f>
        <v>0</v>
      </c>
      <c r="DU40" s="131">
        <f>Seniori!DU84</f>
        <v>0</v>
      </c>
      <c r="DV40" s="131">
        <f>Seniori!DV84</f>
        <v>0</v>
      </c>
      <c r="DW40" s="131">
        <f>Seniori!DW84</f>
        <v>0</v>
      </c>
      <c r="DX40" s="131">
        <f>Seniori!DX84</f>
        <v>0</v>
      </c>
      <c r="DY40" s="131">
        <f>Seniori!DY84</f>
        <v>0</v>
      </c>
      <c r="DZ40" s="131">
        <f>Seniori!DZ84</f>
        <v>0</v>
      </c>
      <c r="EA40" s="131">
        <f>Seniori!EA84</f>
        <v>0</v>
      </c>
      <c r="EB40" s="131">
        <f>Seniori!EB84</f>
        <v>0</v>
      </c>
      <c r="EC40" s="131">
        <f>Seniori!EC84</f>
        <v>0</v>
      </c>
      <c r="ED40" s="131">
        <f>Seniori!ED84</f>
        <v>0</v>
      </c>
      <c r="EE40" s="131">
        <f>Seniori!EE84</f>
        <v>0</v>
      </c>
      <c r="EF40" s="131">
        <f>Seniori!EF84</f>
        <v>0</v>
      </c>
      <c r="EG40" s="131">
        <f>Seniori!EG84</f>
        <v>0</v>
      </c>
      <c r="EH40" s="131">
        <f>Seniori!EH84</f>
        <v>0</v>
      </c>
      <c r="EI40" s="131">
        <f>Seniori!EI84</f>
        <v>0</v>
      </c>
      <c r="EJ40" s="131">
        <f>Seniori!EJ84</f>
        <v>0</v>
      </c>
      <c r="EK40" s="131">
        <f>Seniori!EK84</f>
        <v>0</v>
      </c>
      <c r="EL40" s="131">
        <f>Seniori!EL84</f>
        <v>0</v>
      </c>
      <c r="EM40" s="131">
        <f>Seniori!EM84</f>
        <v>0</v>
      </c>
      <c r="EN40" s="131">
        <f>Seniori!EN84</f>
        <v>0</v>
      </c>
      <c r="EO40" s="131">
        <f>Seniori!EO84</f>
        <v>0</v>
      </c>
      <c r="EP40" s="131">
        <f>Seniori!EP84</f>
        <v>0</v>
      </c>
      <c r="EQ40" s="131">
        <f>Seniori!EQ84</f>
        <v>0</v>
      </c>
      <c r="ER40" s="131">
        <f>Seniori!ER84</f>
        <v>0</v>
      </c>
      <c r="ES40" s="131">
        <f>Seniori!ES84</f>
        <v>0</v>
      </c>
      <c r="ET40" s="131">
        <f>Seniori!ET84</f>
        <v>0</v>
      </c>
      <c r="EU40" s="131">
        <f>Seniori!EU84</f>
        <v>0</v>
      </c>
      <c r="EV40" s="131">
        <f>Seniori!EV84</f>
        <v>0</v>
      </c>
      <c r="EW40" s="131">
        <f>Seniori!EW84</f>
        <v>0</v>
      </c>
      <c r="EX40" s="131">
        <f>Seniori!EX84</f>
        <v>0</v>
      </c>
      <c r="EY40" s="131">
        <f>Seniori!EY84</f>
        <v>0</v>
      </c>
      <c r="EZ40" s="131">
        <f>Seniori!EZ84</f>
        <v>0</v>
      </c>
      <c r="FA40" s="131">
        <f>Seniori!FA84</f>
        <v>0</v>
      </c>
      <c r="FB40" s="131">
        <f>Seniori!FB84</f>
        <v>0</v>
      </c>
      <c r="FC40" s="131">
        <f>Seniori!FC84</f>
        <v>0</v>
      </c>
      <c r="FD40" s="131">
        <f>Seniori!FD84</f>
        <v>0</v>
      </c>
      <c r="FE40" s="131">
        <f>Seniori!FE84</f>
        <v>0</v>
      </c>
      <c r="FF40" s="131">
        <f>Seniori!FF84</f>
        <v>0</v>
      </c>
      <c r="FG40" s="131">
        <f>Seniori!FG84</f>
        <v>0</v>
      </c>
      <c r="FH40" s="131">
        <f>Seniori!FH84</f>
        <v>0</v>
      </c>
      <c r="FI40" s="131">
        <f>Seniori!FI84</f>
        <v>0</v>
      </c>
      <c r="FJ40" s="131">
        <f>Seniori!FJ84</f>
        <v>0</v>
      </c>
      <c r="FK40" s="131">
        <f>Seniori!FK84</f>
        <v>0</v>
      </c>
      <c r="FL40" s="131">
        <f>Seniori!FL84</f>
        <v>0</v>
      </c>
      <c r="FM40" s="131">
        <f>Seniori!FM84</f>
        <v>0</v>
      </c>
      <c r="FN40" s="131">
        <f>Seniori!FN84</f>
        <v>0</v>
      </c>
      <c r="FO40" s="131">
        <f>Seniori!FO84</f>
        <v>0</v>
      </c>
      <c r="FP40" s="131">
        <f>Seniori!FP84</f>
        <v>0</v>
      </c>
      <c r="FQ40" s="131">
        <f>Seniori!FQ84</f>
        <v>0</v>
      </c>
      <c r="FR40" s="131">
        <f>Seniori!FR84</f>
        <v>0</v>
      </c>
      <c r="FS40" s="131">
        <f>Seniori!FS84</f>
        <v>0</v>
      </c>
      <c r="FT40" s="131">
        <f>Seniori!FT84</f>
        <v>0</v>
      </c>
      <c r="FU40" s="131">
        <f>Seniori!FU84</f>
        <v>0</v>
      </c>
      <c r="FV40" s="131">
        <f>Seniori!FV84</f>
        <v>0</v>
      </c>
      <c r="FW40" s="131">
        <f>Seniori!FW84</f>
        <v>0</v>
      </c>
      <c r="FX40" s="131">
        <f>Seniori!FX84</f>
        <v>0</v>
      </c>
      <c r="FY40" s="131">
        <f>Seniori!FY84</f>
        <v>0</v>
      </c>
      <c r="FZ40" s="131">
        <f>Seniori!FZ84</f>
        <v>0</v>
      </c>
      <c r="GA40" s="131">
        <f>Seniori!GA84</f>
        <v>0</v>
      </c>
      <c r="GB40" s="131">
        <f>Seniori!GB84</f>
        <v>0</v>
      </c>
      <c r="GC40" s="131">
        <f>Seniori!GC84</f>
        <v>0</v>
      </c>
      <c r="GD40" s="131">
        <f>Seniori!GD84</f>
        <v>0</v>
      </c>
      <c r="GE40" s="131">
        <f>Seniori!GE84</f>
        <v>0</v>
      </c>
      <c r="GF40" s="131">
        <f>Seniori!GF84</f>
        <v>0</v>
      </c>
      <c r="GG40" s="131">
        <f>Seniori!GG84</f>
        <v>0</v>
      </c>
      <c r="GH40" s="131">
        <f>Seniori!GH84</f>
        <v>0</v>
      </c>
      <c r="GI40" s="131">
        <f>Seniori!GI84</f>
        <v>0</v>
      </c>
      <c r="GJ40" s="131">
        <f>Seniori!GJ84</f>
        <v>0</v>
      </c>
      <c r="GK40" s="131">
        <f>Seniori!GK84</f>
        <v>0</v>
      </c>
      <c r="GL40" s="131">
        <f>Seniori!GL84</f>
        <v>0</v>
      </c>
      <c r="GM40" s="131">
        <f>Seniori!GM84</f>
        <v>0</v>
      </c>
      <c r="GN40" s="131">
        <f>Seniori!GN84</f>
        <v>0</v>
      </c>
      <c r="GO40" s="131">
        <f>Seniori!GO84</f>
        <v>0</v>
      </c>
      <c r="GP40" s="131">
        <f>Seniori!GP84</f>
        <v>0</v>
      </c>
      <c r="GQ40" s="131">
        <f>Seniori!GQ84</f>
        <v>0</v>
      </c>
      <c r="GR40" s="131">
        <f>Seniori!GR84</f>
        <v>0</v>
      </c>
      <c r="GS40" s="131">
        <f>Seniori!GS84</f>
        <v>0</v>
      </c>
      <c r="GT40" s="131">
        <f>Seniori!GT84</f>
        <v>0</v>
      </c>
      <c r="GU40" s="131">
        <f>Seniori!GU84</f>
        <v>0</v>
      </c>
      <c r="GV40" s="131">
        <f>Seniori!GV84</f>
        <v>0</v>
      </c>
      <c r="GW40" s="131">
        <f>Seniori!GW84</f>
        <v>0</v>
      </c>
      <c r="GX40" s="131">
        <f>Seniori!GX84</f>
        <v>0</v>
      </c>
      <c r="GY40" s="131">
        <f>Seniori!GY84</f>
        <v>0</v>
      </c>
      <c r="GZ40" s="131">
        <f>Seniori!GZ84</f>
        <v>0</v>
      </c>
      <c r="HA40" s="131">
        <f>Seniori!HA84</f>
        <v>0</v>
      </c>
      <c r="HB40" s="131">
        <f>Seniori!HB84</f>
        <v>0</v>
      </c>
      <c r="HC40" s="131">
        <f>Seniori!HC84</f>
        <v>0</v>
      </c>
      <c r="HD40" s="131">
        <f>Seniori!HD84</f>
        <v>0</v>
      </c>
      <c r="HE40" s="131">
        <f>Seniori!HE84</f>
        <v>0</v>
      </c>
      <c r="HF40" s="131">
        <f>Seniori!HF84</f>
        <v>0</v>
      </c>
      <c r="HG40" s="131">
        <f>Seniori!HG84</f>
        <v>0</v>
      </c>
      <c r="HH40" s="131">
        <f>Seniori!HH84</f>
        <v>0</v>
      </c>
      <c r="HI40" s="131">
        <f>Seniori!HI84</f>
        <v>0</v>
      </c>
      <c r="HJ40" s="131">
        <f>Seniori!HJ84</f>
        <v>0</v>
      </c>
      <c r="HK40" s="131">
        <f>Seniori!HK84</f>
        <v>0</v>
      </c>
      <c r="HL40" s="131">
        <f>Seniori!HL84</f>
        <v>0</v>
      </c>
      <c r="HM40" s="131">
        <f>Seniori!HM84</f>
        <v>0</v>
      </c>
      <c r="HN40" s="131">
        <f>Seniori!HN84</f>
        <v>0</v>
      </c>
      <c r="HO40" s="131">
        <f>Seniori!HO84</f>
        <v>0</v>
      </c>
      <c r="HP40" s="131">
        <f>Seniori!HP84</f>
        <v>0</v>
      </c>
      <c r="HQ40" s="131">
        <f>Seniori!HQ84</f>
        <v>0</v>
      </c>
      <c r="HR40" s="131">
        <f>Seniori!HR84</f>
        <v>0</v>
      </c>
      <c r="HS40" s="131">
        <f>Seniori!HS84</f>
        <v>0</v>
      </c>
      <c r="HT40" s="131">
        <f>Seniori!HT84</f>
        <v>0</v>
      </c>
      <c r="HU40" s="131">
        <f>Seniori!HU84</f>
        <v>0</v>
      </c>
      <c r="HV40" s="131">
        <f>Seniori!HV84</f>
        <v>0</v>
      </c>
      <c r="HW40" s="131">
        <f>Seniori!HW84</f>
        <v>0</v>
      </c>
      <c r="HX40" s="131">
        <f>Seniori!HX84</f>
        <v>0</v>
      </c>
      <c r="HY40" s="131">
        <f>Seniori!HY84</f>
        <v>0</v>
      </c>
      <c r="HZ40" s="131">
        <f>Seniori!HZ84</f>
        <v>0</v>
      </c>
      <c r="IA40" s="131">
        <f>Seniori!IA84</f>
        <v>0</v>
      </c>
      <c r="IB40" s="131">
        <f>Seniori!IB84</f>
        <v>0</v>
      </c>
      <c r="IC40" s="131">
        <f>Seniori!IC84</f>
        <v>0</v>
      </c>
      <c r="ID40" s="131">
        <f>Seniori!ID84</f>
        <v>0</v>
      </c>
      <c r="IE40" s="131">
        <f>Seniori!IE84</f>
        <v>0</v>
      </c>
      <c r="IF40" s="131">
        <f>Seniori!IF84</f>
        <v>0</v>
      </c>
      <c r="IG40" s="131">
        <f>Seniori!IG84</f>
        <v>0</v>
      </c>
      <c r="IH40" s="131">
        <f>Seniori!IH84</f>
        <v>0</v>
      </c>
      <c r="II40" s="131">
        <f>Seniori!II84</f>
        <v>0</v>
      </c>
      <c r="IJ40" s="131">
        <f>Seniori!IJ84</f>
        <v>0</v>
      </c>
      <c r="IK40" s="131">
        <f>Seniori!IK84</f>
        <v>0</v>
      </c>
      <c r="IL40" s="131">
        <f>Seniori!IL84</f>
        <v>0</v>
      </c>
      <c r="IM40" s="131">
        <f>Seniori!IM84</f>
        <v>0</v>
      </c>
      <c r="IN40" s="131">
        <f>Seniori!IN84</f>
        <v>0</v>
      </c>
      <c r="IO40" s="131">
        <f>Seniori!IO84</f>
        <v>0</v>
      </c>
      <c r="IP40" s="131">
        <f>Seniori!IP84</f>
        <v>0</v>
      </c>
      <c r="IQ40" s="131">
        <f>Seniori!IQ84</f>
        <v>0</v>
      </c>
      <c r="IR40" s="131">
        <f>Seniori!IR84</f>
        <v>0</v>
      </c>
      <c r="IS40" s="131">
        <f>Seniori!IS84</f>
        <v>0</v>
      </c>
      <c r="IT40" s="131">
        <f>Seniori!IT84</f>
        <v>0</v>
      </c>
      <c r="IU40" s="131">
        <f>Seniori!IU84</f>
        <v>0</v>
      </c>
      <c r="IV40" s="131">
        <f>Seniori!IV84</f>
        <v>0</v>
      </c>
      <c r="IW40" s="131">
        <f>Seniori!IW84</f>
        <v>0</v>
      </c>
      <c r="IX40" s="131">
        <f>Seniori!IX84</f>
        <v>0</v>
      </c>
      <c r="IY40" s="131">
        <f>Seniori!IY84</f>
        <v>0</v>
      </c>
      <c r="IZ40" s="131">
        <f>Seniori!IZ84</f>
        <v>0</v>
      </c>
      <c r="JA40" s="131">
        <f>Seniori!JA84</f>
        <v>0</v>
      </c>
      <c r="JB40" s="131">
        <f>Seniori!JB84</f>
        <v>0</v>
      </c>
      <c r="JC40" s="131">
        <f>Seniori!JC84</f>
        <v>0</v>
      </c>
      <c r="JD40" s="131">
        <f>Seniori!JD84</f>
        <v>0</v>
      </c>
      <c r="JE40" s="131">
        <f>Seniori!JE84</f>
        <v>0</v>
      </c>
      <c r="JF40" s="131">
        <f>Seniori!JF84</f>
        <v>0</v>
      </c>
      <c r="JG40" s="131">
        <f>Seniori!JG84</f>
        <v>0</v>
      </c>
      <c r="JH40" s="131">
        <f>Seniori!JH84</f>
        <v>0</v>
      </c>
      <c r="JI40" s="131">
        <f>Seniori!JI84</f>
        <v>0</v>
      </c>
      <c r="JJ40" s="131">
        <f>Seniori!JJ84</f>
        <v>0</v>
      </c>
      <c r="JK40" s="131">
        <f>Seniori!JK84</f>
        <v>0</v>
      </c>
      <c r="JL40" s="131">
        <f>Seniori!JL84</f>
        <v>0</v>
      </c>
      <c r="JM40" s="131">
        <f>Seniori!JM84</f>
        <v>0</v>
      </c>
      <c r="JN40" s="131">
        <f>Seniori!JN84</f>
        <v>0</v>
      </c>
      <c r="JO40" s="131">
        <f>Seniori!JO84</f>
        <v>0</v>
      </c>
      <c r="JP40" s="131">
        <f>Seniori!JP84</f>
        <v>0</v>
      </c>
      <c r="JQ40" s="131">
        <f>Seniori!JQ84</f>
        <v>0</v>
      </c>
      <c r="JR40" s="131">
        <f>Seniori!JR84</f>
        <v>0</v>
      </c>
      <c r="JS40" s="131">
        <f>Seniori!JS84</f>
        <v>0</v>
      </c>
      <c r="JT40" s="131">
        <f>Seniori!JT84</f>
        <v>0</v>
      </c>
      <c r="JU40" s="131">
        <f>Seniori!JU84</f>
        <v>0</v>
      </c>
      <c r="JV40" s="131">
        <f>Seniori!JV84</f>
        <v>0</v>
      </c>
      <c r="JW40" s="131">
        <f>Seniori!JW84</f>
        <v>0</v>
      </c>
      <c r="JX40" s="131">
        <f>Seniori!JX84</f>
        <v>0</v>
      </c>
      <c r="JY40" s="131">
        <f>Seniori!JY84</f>
        <v>0</v>
      </c>
      <c r="JZ40" s="131">
        <f>Seniori!JZ84</f>
        <v>0</v>
      </c>
      <c r="KA40" s="131">
        <f>Seniori!KA84</f>
        <v>0</v>
      </c>
      <c r="KB40" s="131">
        <f>Seniori!KB84</f>
        <v>0</v>
      </c>
      <c r="KC40" s="131">
        <f>Seniori!KC84</f>
        <v>0</v>
      </c>
      <c r="KD40" s="131">
        <f>Seniori!KD84</f>
        <v>0</v>
      </c>
      <c r="KE40" s="131">
        <f>Seniori!KE84</f>
        <v>0</v>
      </c>
      <c r="KF40" s="131">
        <f>Seniori!KF84</f>
        <v>0</v>
      </c>
      <c r="KG40" s="131">
        <f>Seniori!KG84</f>
        <v>0</v>
      </c>
      <c r="KH40" s="131">
        <f>Seniori!KH84</f>
        <v>0</v>
      </c>
      <c r="KI40" s="131">
        <f>Seniori!KI84</f>
        <v>0</v>
      </c>
      <c r="KJ40" s="131">
        <f>Seniori!KJ84</f>
        <v>0</v>
      </c>
      <c r="KK40" s="131">
        <f>Seniori!KK84</f>
        <v>0</v>
      </c>
      <c r="KL40" s="131">
        <f>Seniori!KL84</f>
        <v>0</v>
      </c>
      <c r="KM40" s="131">
        <f>Seniori!KM84</f>
        <v>0</v>
      </c>
      <c r="KN40" s="131">
        <f>Seniori!KN84</f>
        <v>0</v>
      </c>
      <c r="KO40" s="131">
        <f>Seniori!KO84</f>
        <v>0</v>
      </c>
      <c r="KP40" s="131">
        <f>Seniori!KP84</f>
        <v>0</v>
      </c>
      <c r="KQ40" s="131">
        <f>Seniori!KQ84</f>
        <v>0</v>
      </c>
      <c r="KR40" s="131">
        <f>Seniori!KR84</f>
        <v>0</v>
      </c>
      <c r="KS40" s="131">
        <f>Seniori!KS84</f>
        <v>0</v>
      </c>
      <c r="KT40" s="131">
        <f>Seniori!KT84</f>
        <v>0</v>
      </c>
      <c r="KU40" s="131">
        <f>Seniori!KU84</f>
        <v>0</v>
      </c>
      <c r="KV40" s="131">
        <f>Seniori!KV84</f>
        <v>0</v>
      </c>
      <c r="KW40" s="131">
        <f>Seniori!KW84</f>
        <v>0</v>
      </c>
      <c r="KX40" s="131">
        <f>Seniori!KX84</f>
        <v>0</v>
      </c>
      <c r="KY40" s="131">
        <f>Seniori!KY84</f>
        <v>0</v>
      </c>
      <c r="KZ40" s="131">
        <f>Seniori!KZ84</f>
        <v>0</v>
      </c>
      <c r="LA40" s="131">
        <f>Seniori!LA84</f>
        <v>0</v>
      </c>
      <c r="LB40" s="131">
        <f>Seniori!LB84</f>
        <v>0</v>
      </c>
      <c r="LC40" s="131">
        <f>Seniori!LC84</f>
        <v>0</v>
      </c>
      <c r="LD40" s="131">
        <f>Seniori!LD84</f>
        <v>0</v>
      </c>
      <c r="LE40" s="131">
        <f>Seniori!LE84</f>
        <v>0</v>
      </c>
      <c r="LF40" s="131">
        <f>Seniori!LF84</f>
        <v>0</v>
      </c>
      <c r="LG40" s="131">
        <f>Seniori!LG84</f>
        <v>0</v>
      </c>
      <c r="LH40" s="131">
        <f>Seniori!LH84</f>
        <v>0</v>
      </c>
      <c r="LI40" s="131">
        <f>Seniori!LI84</f>
        <v>0</v>
      </c>
      <c r="LJ40" s="131">
        <f>Seniori!LJ84</f>
        <v>0</v>
      </c>
      <c r="LK40" s="131">
        <f>Seniori!LK84</f>
        <v>0</v>
      </c>
      <c r="LL40" s="131">
        <f>Seniori!LL84</f>
        <v>0</v>
      </c>
      <c r="LM40" s="131">
        <f>Seniori!LM84</f>
        <v>0</v>
      </c>
      <c r="LN40" s="131">
        <f>Seniori!LN84</f>
        <v>0</v>
      </c>
      <c r="LO40" s="131"/>
      <c r="LP40" s="131">
        <f>Seniori!LP84</f>
        <v>3</v>
      </c>
      <c r="LQ40" s="131"/>
      <c r="LR40" s="131"/>
      <c r="LS40" s="131"/>
      <c r="LT40" s="131"/>
      <c r="LU40" s="131"/>
      <c r="LV40" s="131"/>
      <c r="LW40" s="131"/>
      <c r="LX40" s="131"/>
      <c r="LY40" s="131"/>
      <c r="LZ40" s="131">
        <f>Seniori!LZ84</f>
        <v>1</v>
      </c>
      <c r="MA40" s="131">
        <f>Seniori!MA84</f>
        <v>0</v>
      </c>
      <c r="MB40" s="131">
        <f>Seniori!MB84</f>
        <v>0</v>
      </c>
      <c r="MC40" s="131">
        <f>Seniori!MC84</f>
        <v>0</v>
      </c>
      <c r="MD40" s="131">
        <f>Seniori!MD84</f>
        <v>0</v>
      </c>
      <c r="ME40" s="131">
        <f>Seniori!ME84</f>
        <v>0</v>
      </c>
    </row>
    <row r="41" spans="1:343" s="1" customFormat="1" ht="18" customHeight="1" x14ac:dyDescent="0.2">
      <c r="A41" s="12">
        <v>34</v>
      </c>
      <c r="B41" s="32" t="s">
        <v>487</v>
      </c>
      <c r="C41" s="9">
        <v>12045</v>
      </c>
      <c r="E41" s="84" t="s">
        <v>67</v>
      </c>
      <c r="F41" s="1">
        <v>7998</v>
      </c>
      <c r="G41" s="9" t="s">
        <v>222</v>
      </c>
      <c r="H41" s="84" t="s">
        <v>95</v>
      </c>
      <c r="I41" s="1">
        <f t="shared" si="4"/>
        <v>3</v>
      </c>
      <c r="J41" s="12">
        <f>Tabuľka311[[#This Row],[Stĺpec9]]</f>
        <v>3</v>
      </c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6" t="s">
        <v>241</v>
      </c>
      <c r="HQ41" s="131"/>
      <c r="HR41" s="131"/>
      <c r="HS41" s="131"/>
      <c r="HT41" s="131">
        <f>1+2</f>
        <v>3</v>
      </c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</row>
    <row r="42" spans="1:343" s="1" customFormat="1" ht="18" customHeight="1" x14ac:dyDescent="0.2">
      <c r="A42" s="12">
        <v>35</v>
      </c>
      <c r="B42" s="11" t="s">
        <v>582</v>
      </c>
      <c r="C42" s="1">
        <v>12108</v>
      </c>
      <c r="E42" s="4" t="s">
        <v>190</v>
      </c>
      <c r="F42" s="1">
        <v>7853</v>
      </c>
      <c r="G42" s="9" t="s">
        <v>225</v>
      </c>
      <c r="H42" s="4" t="s">
        <v>42</v>
      </c>
      <c r="I42" s="1">
        <f>SUM(K42:ME42)</f>
        <v>2</v>
      </c>
      <c r="J42" s="12">
        <f>Tabuľka311[[#This Row],[Stĺpec9]]</f>
        <v>2</v>
      </c>
      <c r="K42" s="131">
        <f>'Kôň roka'!K135</f>
        <v>0</v>
      </c>
      <c r="L42" s="131">
        <f>'Kôň roka'!L135</f>
        <v>0</v>
      </c>
      <c r="M42" s="131">
        <f>'Kôň roka'!M135</f>
        <v>0</v>
      </c>
      <c r="N42" s="131">
        <f>'Kôň roka'!N135</f>
        <v>0</v>
      </c>
      <c r="O42" s="131">
        <f>'Kôň roka'!O135</f>
        <v>0</v>
      </c>
      <c r="P42" s="131">
        <f>'Kôň roka'!P135</f>
        <v>0</v>
      </c>
      <c r="Q42" s="131">
        <f>'Kôň roka'!Q135</f>
        <v>0</v>
      </c>
      <c r="R42" s="131">
        <f>'Kôň roka'!R135</f>
        <v>0</v>
      </c>
      <c r="S42" s="131">
        <f>'Kôň roka'!S135</f>
        <v>0</v>
      </c>
      <c r="T42" s="131">
        <f>'Kôň roka'!T135</f>
        <v>0</v>
      </c>
      <c r="U42" s="131">
        <f>'Kôň roka'!U135</f>
        <v>0</v>
      </c>
      <c r="V42" s="131">
        <f>'Kôň roka'!V135</f>
        <v>0</v>
      </c>
      <c r="W42" s="131">
        <f>'Kôň roka'!W135</f>
        <v>0</v>
      </c>
      <c r="X42" s="131">
        <f>'Kôň roka'!X135</f>
        <v>0</v>
      </c>
      <c r="Y42" s="131">
        <f>'Kôň roka'!Y135</f>
        <v>0</v>
      </c>
      <c r="Z42" s="131">
        <f>'Kôň roka'!Z135</f>
        <v>0</v>
      </c>
      <c r="AA42" s="131">
        <f>'Kôň roka'!AA135</f>
        <v>0</v>
      </c>
      <c r="AB42" s="131">
        <f>'Kôň roka'!AB135</f>
        <v>0</v>
      </c>
      <c r="AC42" s="131">
        <f>'Kôň roka'!AC135</f>
        <v>0</v>
      </c>
      <c r="AD42" s="131">
        <f>'Kôň roka'!AD135</f>
        <v>0</v>
      </c>
      <c r="AE42" s="131">
        <f>'Kôň roka'!AE135</f>
        <v>0</v>
      </c>
      <c r="AF42" s="131">
        <f>'Kôň roka'!AF135</f>
        <v>0</v>
      </c>
      <c r="AG42" s="131">
        <f>'Kôň roka'!AG135</f>
        <v>0</v>
      </c>
      <c r="AH42" s="131">
        <f>'Kôň roka'!AH135</f>
        <v>0</v>
      </c>
      <c r="AI42" s="131">
        <f>'Kôň roka'!AI135</f>
        <v>0</v>
      </c>
      <c r="AJ42" s="131">
        <f>'Kôň roka'!AJ135</f>
        <v>0</v>
      </c>
      <c r="AK42" s="131">
        <f>'Kôň roka'!AK135</f>
        <v>0</v>
      </c>
      <c r="AL42" s="131">
        <f>'Kôň roka'!AL135</f>
        <v>0</v>
      </c>
      <c r="AM42" s="131">
        <f>'Kôň roka'!AM135</f>
        <v>0</v>
      </c>
      <c r="AN42" s="131">
        <f>'Kôň roka'!AN135</f>
        <v>0</v>
      </c>
      <c r="AO42" s="131">
        <f>'Kôň roka'!AO135</f>
        <v>0</v>
      </c>
      <c r="AP42" s="131">
        <f>'Kôň roka'!AP135</f>
        <v>0</v>
      </c>
      <c r="AQ42" s="131">
        <f>'Kôň roka'!AQ135</f>
        <v>0</v>
      </c>
      <c r="AR42" s="131">
        <f>'Kôň roka'!AR135</f>
        <v>0</v>
      </c>
      <c r="AS42" s="131">
        <f>'Kôň roka'!AS135</f>
        <v>0</v>
      </c>
      <c r="AT42" s="131">
        <f>'Kôň roka'!AT135</f>
        <v>0</v>
      </c>
      <c r="AU42" s="131">
        <f>'Kôň roka'!AU135</f>
        <v>0</v>
      </c>
      <c r="AV42" s="131">
        <f>'Kôň roka'!AV135</f>
        <v>0</v>
      </c>
      <c r="AW42" s="131">
        <f>'Kôň roka'!AW135</f>
        <v>0</v>
      </c>
      <c r="AX42" s="131">
        <f>'Kôň roka'!AX135</f>
        <v>0</v>
      </c>
      <c r="AY42" s="131">
        <f>'Kôň roka'!AY135</f>
        <v>0</v>
      </c>
      <c r="AZ42" s="131">
        <f>'Kôň roka'!AZ135</f>
        <v>0</v>
      </c>
      <c r="BA42" s="131">
        <f>'Kôň roka'!BA135</f>
        <v>0</v>
      </c>
      <c r="BB42" s="131">
        <f>'Kôň roka'!BB135</f>
        <v>0</v>
      </c>
      <c r="BC42" s="131">
        <f>'Kôň roka'!BC135</f>
        <v>0</v>
      </c>
      <c r="BD42" s="131">
        <f>'Kôň roka'!BD135</f>
        <v>0</v>
      </c>
      <c r="BE42" s="131">
        <f>'Kôň roka'!BE135</f>
        <v>0</v>
      </c>
      <c r="BF42" s="131">
        <f>'Kôň roka'!BF135</f>
        <v>0</v>
      </c>
      <c r="BG42" s="131">
        <f>'Kôň roka'!BG135</f>
        <v>0</v>
      </c>
      <c r="BH42" s="131">
        <f>'Kôň roka'!BH135</f>
        <v>0</v>
      </c>
      <c r="BI42" s="131">
        <f>'Kôň roka'!BI135</f>
        <v>0</v>
      </c>
      <c r="BJ42" s="131">
        <f>'Kôň roka'!BJ135</f>
        <v>0</v>
      </c>
      <c r="BK42" s="131">
        <f>'Kôň roka'!BK135</f>
        <v>0</v>
      </c>
      <c r="BL42" s="131">
        <f>'Kôň roka'!BL135</f>
        <v>0</v>
      </c>
      <c r="BM42" s="131">
        <f>'Kôň roka'!BM135</f>
        <v>0</v>
      </c>
      <c r="BN42" s="131">
        <f>'Kôň roka'!BN135</f>
        <v>0</v>
      </c>
      <c r="BO42" s="131">
        <f>'Kôň roka'!BO135</f>
        <v>0</v>
      </c>
      <c r="BP42" s="131">
        <f>'Kôň roka'!BP135</f>
        <v>0</v>
      </c>
      <c r="BQ42" s="131">
        <f>'Kôň roka'!BQ135</f>
        <v>0</v>
      </c>
      <c r="BR42" s="131">
        <f>'Kôň roka'!BR135</f>
        <v>0</v>
      </c>
      <c r="BS42" s="131">
        <f>'Kôň roka'!BS135</f>
        <v>0</v>
      </c>
      <c r="BT42" s="131">
        <f>'Kôň roka'!BT135</f>
        <v>0</v>
      </c>
      <c r="BU42" s="131">
        <f>'Kôň roka'!BU135</f>
        <v>0</v>
      </c>
      <c r="BV42" s="131">
        <f>'Kôň roka'!BV135</f>
        <v>0</v>
      </c>
      <c r="BW42" s="131">
        <f>'Kôň roka'!BW135</f>
        <v>0</v>
      </c>
      <c r="BX42" s="131">
        <f>'Kôň roka'!BX135</f>
        <v>0</v>
      </c>
      <c r="BY42" s="131">
        <f>'Kôň roka'!BY135</f>
        <v>0</v>
      </c>
      <c r="BZ42" s="131">
        <f>'Kôň roka'!BZ135</f>
        <v>0</v>
      </c>
      <c r="CA42" s="131">
        <f>'Kôň roka'!CA135</f>
        <v>0</v>
      </c>
      <c r="CB42" s="131">
        <f>'Kôň roka'!CB135</f>
        <v>0</v>
      </c>
      <c r="CC42" s="131">
        <f>'Kôň roka'!CC135</f>
        <v>0</v>
      </c>
      <c r="CD42" s="131">
        <f>'Kôň roka'!CD135</f>
        <v>0</v>
      </c>
      <c r="CE42" s="131">
        <f>'Kôň roka'!CE135</f>
        <v>0</v>
      </c>
      <c r="CF42" s="131">
        <f>'Kôň roka'!CF135</f>
        <v>0</v>
      </c>
      <c r="CG42" s="131">
        <f>'Kôň roka'!CG135</f>
        <v>0</v>
      </c>
      <c r="CH42" s="131">
        <f>'Kôň roka'!CH135</f>
        <v>0</v>
      </c>
      <c r="CI42" s="131">
        <f>'Kôň roka'!CI135</f>
        <v>0</v>
      </c>
      <c r="CJ42" s="131">
        <f>'Kôň roka'!CJ135</f>
        <v>0</v>
      </c>
      <c r="CK42" s="131">
        <f>'Kôň roka'!CK135</f>
        <v>0</v>
      </c>
      <c r="CL42" s="131">
        <f>'Kôň roka'!CL135</f>
        <v>0</v>
      </c>
      <c r="CM42" s="131">
        <f>'Kôň roka'!CM135</f>
        <v>0</v>
      </c>
      <c r="CN42" s="131">
        <f>'Kôň roka'!CN135</f>
        <v>0</v>
      </c>
      <c r="CO42" s="131">
        <f>'Kôň roka'!CO135</f>
        <v>0</v>
      </c>
      <c r="CP42" s="131">
        <f>'Kôň roka'!CP135</f>
        <v>0</v>
      </c>
      <c r="CQ42" s="131">
        <f>'Kôň roka'!CQ135</f>
        <v>0</v>
      </c>
      <c r="CR42" s="131">
        <f>'Kôň roka'!CR135</f>
        <v>0</v>
      </c>
      <c r="CS42" s="131">
        <f>'Kôň roka'!CS135</f>
        <v>0</v>
      </c>
      <c r="CT42" s="131">
        <f>'Kôň roka'!CT135</f>
        <v>0</v>
      </c>
      <c r="CU42" s="131">
        <f>'Kôň roka'!CU135</f>
        <v>0</v>
      </c>
      <c r="CV42" s="131">
        <f>'Kôň roka'!CV135</f>
        <v>0</v>
      </c>
      <c r="CW42" s="131">
        <f>'Kôň roka'!CW135</f>
        <v>0</v>
      </c>
      <c r="CX42" s="131">
        <f>'Kôň roka'!CX135</f>
        <v>0</v>
      </c>
      <c r="CY42" s="131">
        <f>'Kôň roka'!CY135</f>
        <v>0</v>
      </c>
      <c r="CZ42" s="131">
        <f>'Kôň roka'!CZ135</f>
        <v>0</v>
      </c>
      <c r="DA42" s="131">
        <f>'Kôň roka'!DA135</f>
        <v>0</v>
      </c>
      <c r="DB42" s="131">
        <f>'Kôň roka'!DB135</f>
        <v>0</v>
      </c>
      <c r="DC42" s="131">
        <f>'Kôň roka'!DC135</f>
        <v>0</v>
      </c>
      <c r="DD42" s="131">
        <f>'Kôň roka'!DD135</f>
        <v>0</v>
      </c>
      <c r="DE42" s="131">
        <f>'Kôň roka'!DE135</f>
        <v>0</v>
      </c>
      <c r="DF42" s="131">
        <f>'Kôň roka'!DF135</f>
        <v>0</v>
      </c>
      <c r="DG42" s="131">
        <f>'Kôň roka'!DG135</f>
        <v>0</v>
      </c>
      <c r="DH42" s="131">
        <f>'Kôň roka'!DH135</f>
        <v>0</v>
      </c>
      <c r="DI42" s="131">
        <f>'Kôň roka'!DI135</f>
        <v>0</v>
      </c>
      <c r="DJ42" s="131">
        <f>'Kôň roka'!DJ135</f>
        <v>0</v>
      </c>
      <c r="DK42" s="131">
        <f>'Kôň roka'!DK135</f>
        <v>0</v>
      </c>
      <c r="DL42" s="131">
        <f>'Kôň roka'!DL135</f>
        <v>0</v>
      </c>
      <c r="DM42" s="131">
        <f>'Kôň roka'!DM135</f>
        <v>0</v>
      </c>
      <c r="DN42" s="131">
        <f>'Kôň roka'!DN135</f>
        <v>0</v>
      </c>
      <c r="DO42" s="131">
        <f>'Kôň roka'!DO135</f>
        <v>0</v>
      </c>
      <c r="DP42" s="131">
        <f>'Kôň roka'!DP135</f>
        <v>0</v>
      </c>
      <c r="DQ42" s="131">
        <f>'Kôň roka'!DQ135</f>
        <v>0</v>
      </c>
      <c r="DR42" s="131">
        <f>'Kôň roka'!DR135</f>
        <v>0</v>
      </c>
      <c r="DS42" s="131">
        <f>'Kôň roka'!DS135</f>
        <v>0</v>
      </c>
      <c r="DT42" s="131">
        <f>'Kôň roka'!DT135</f>
        <v>0</v>
      </c>
      <c r="DU42" s="131">
        <f>'Kôň roka'!DU135</f>
        <v>0</v>
      </c>
      <c r="DV42" s="131">
        <f>'Kôň roka'!DV135</f>
        <v>0</v>
      </c>
      <c r="DW42" s="131">
        <f>'Kôň roka'!DW135</f>
        <v>0</v>
      </c>
      <c r="DX42" s="131">
        <f>'Kôň roka'!DX135</f>
        <v>0</v>
      </c>
      <c r="DY42" s="131">
        <f>'Kôň roka'!DY135</f>
        <v>0</v>
      </c>
      <c r="DZ42" s="131">
        <f>'Kôň roka'!DZ135</f>
        <v>0</v>
      </c>
      <c r="EA42" s="131">
        <f>'Kôň roka'!EA135</f>
        <v>0</v>
      </c>
      <c r="EB42" s="131">
        <f>'Kôň roka'!EB135</f>
        <v>0</v>
      </c>
      <c r="EC42" s="131">
        <f>'Kôň roka'!EC135</f>
        <v>0</v>
      </c>
      <c r="ED42" s="131">
        <f>'Kôň roka'!ED135</f>
        <v>0</v>
      </c>
      <c r="EE42" s="131">
        <f>'Kôň roka'!EE135</f>
        <v>0</v>
      </c>
      <c r="EF42" s="131">
        <f>'Kôň roka'!EF135</f>
        <v>0</v>
      </c>
      <c r="EG42" s="131">
        <f>'Kôň roka'!EG135</f>
        <v>0</v>
      </c>
      <c r="EH42" s="131">
        <f>'Kôň roka'!EH135</f>
        <v>0</v>
      </c>
      <c r="EI42" s="131">
        <f>'Kôň roka'!EI135</f>
        <v>0</v>
      </c>
      <c r="EJ42" s="131">
        <f>'Kôň roka'!EJ135</f>
        <v>0</v>
      </c>
      <c r="EK42" s="131">
        <f>'Kôň roka'!EK135</f>
        <v>0</v>
      </c>
      <c r="EL42" s="131">
        <f>'Kôň roka'!EL135</f>
        <v>0</v>
      </c>
      <c r="EM42" s="131">
        <f>'Kôň roka'!EM135</f>
        <v>0</v>
      </c>
      <c r="EN42" s="131">
        <f>'Kôň roka'!EN135</f>
        <v>0</v>
      </c>
      <c r="EO42" s="131">
        <f>'Kôň roka'!EO135</f>
        <v>0</v>
      </c>
      <c r="EP42" s="131">
        <f>'Kôň roka'!EP135</f>
        <v>0</v>
      </c>
      <c r="EQ42" s="131">
        <f>'Kôň roka'!EQ135</f>
        <v>0</v>
      </c>
      <c r="ER42" s="131">
        <f>'Kôň roka'!ER135</f>
        <v>0</v>
      </c>
      <c r="ES42" s="131">
        <f>'Kôň roka'!ES135</f>
        <v>0</v>
      </c>
      <c r="ET42" s="131">
        <f>'Kôň roka'!ET135</f>
        <v>0</v>
      </c>
      <c r="EU42" s="131">
        <f>'Kôň roka'!EU135</f>
        <v>0</v>
      </c>
      <c r="EV42" s="131">
        <f>'Kôň roka'!EV135</f>
        <v>0</v>
      </c>
      <c r="EW42" s="131">
        <f>'Kôň roka'!EW135</f>
        <v>0</v>
      </c>
      <c r="EX42" s="131">
        <f>'Kôň roka'!EX135</f>
        <v>0</v>
      </c>
      <c r="EY42" s="131">
        <f>'Kôň roka'!EY135</f>
        <v>0</v>
      </c>
      <c r="EZ42" s="131">
        <f>'Kôň roka'!EZ135</f>
        <v>0</v>
      </c>
      <c r="FA42" s="131">
        <f>'Kôň roka'!FA135</f>
        <v>0</v>
      </c>
      <c r="FB42" s="131">
        <f>'Kôň roka'!FB135</f>
        <v>0</v>
      </c>
      <c r="FC42" s="131">
        <f>'Kôň roka'!FC135</f>
        <v>0</v>
      </c>
      <c r="FD42" s="131">
        <f>'Kôň roka'!FD135</f>
        <v>0</v>
      </c>
      <c r="FE42" s="131">
        <f>'Kôň roka'!FE135</f>
        <v>0</v>
      </c>
      <c r="FF42" s="131">
        <f>'Kôň roka'!FF135</f>
        <v>0</v>
      </c>
      <c r="FG42" s="131">
        <f>'Kôň roka'!FG135</f>
        <v>0</v>
      </c>
      <c r="FH42" s="131">
        <f>'Kôň roka'!FH135</f>
        <v>0</v>
      </c>
      <c r="FI42" s="131">
        <f>'Kôň roka'!FI135</f>
        <v>0</v>
      </c>
      <c r="FJ42" s="131">
        <f>'Kôň roka'!FJ135</f>
        <v>0</v>
      </c>
      <c r="FK42" s="131">
        <f>'Kôň roka'!FK135</f>
        <v>0</v>
      </c>
      <c r="FL42" s="131">
        <f>'Kôň roka'!FL135</f>
        <v>0</v>
      </c>
      <c r="FM42" s="131">
        <f>'Kôň roka'!FM135</f>
        <v>0</v>
      </c>
      <c r="FN42" s="131">
        <f>'Kôň roka'!FN135</f>
        <v>0</v>
      </c>
      <c r="FO42" s="131">
        <f>'Kôň roka'!FO135</f>
        <v>0</v>
      </c>
      <c r="FP42" s="131">
        <f>'Kôň roka'!FP135</f>
        <v>0</v>
      </c>
      <c r="FQ42" s="131">
        <f>'Kôň roka'!FQ135</f>
        <v>0</v>
      </c>
      <c r="FR42" s="131">
        <f>'Kôň roka'!FR135</f>
        <v>0</v>
      </c>
      <c r="FS42" s="131">
        <f>'Kôň roka'!FS135</f>
        <v>0</v>
      </c>
      <c r="FT42" s="131">
        <f>'Kôň roka'!FT135</f>
        <v>0</v>
      </c>
      <c r="FU42" s="131">
        <f>'Kôň roka'!FU135</f>
        <v>0</v>
      </c>
      <c r="FV42" s="131">
        <f>'Kôň roka'!FV135</f>
        <v>0</v>
      </c>
      <c r="FW42" s="131">
        <f>'Kôň roka'!FW135</f>
        <v>0</v>
      </c>
      <c r="FX42" s="131">
        <f>'Kôň roka'!FX135</f>
        <v>0</v>
      </c>
      <c r="FY42" s="131">
        <f>'Kôň roka'!FY135</f>
        <v>0</v>
      </c>
      <c r="FZ42" s="131">
        <f>'Kôň roka'!FZ135</f>
        <v>0</v>
      </c>
      <c r="GA42" s="131">
        <f>'Kôň roka'!GA135</f>
        <v>0</v>
      </c>
      <c r="GB42" s="131">
        <f>'Kôň roka'!GB135</f>
        <v>0</v>
      </c>
      <c r="GC42" s="131">
        <f>'Kôň roka'!GC135</f>
        <v>0</v>
      </c>
      <c r="GD42" s="131">
        <f>'Kôň roka'!GD135</f>
        <v>0</v>
      </c>
      <c r="GE42" s="131">
        <f>'Kôň roka'!GE135</f>
        <v>0</v>
      </c>
      <c r="GF42" s="131">
        <f>'Kôň roka'!GF135</f>
        <v>0</v>
      </c>
      <c r="GG42" s="131">
        <f>'Kôň roka'!GG135</f>
        <v>0</v>
      </c>
      <c r="GH42" s="131">
        <f>'Kôň roka'!GH135</f>
        <v>0</v>
      </c>
      <c r="GI42" s="131">
        <f>'Kôň roka'!GI135</f>
        <v>0</v>
      </c>
      <c r="GJ42" s="131">
        <f>'Kôň roka'!GJ135</f>
        <v>0</v>
      </c>
      <c r="GK42" s="131">
        <f>'Kôň roka'!GK135</f>
        <v>0</v>
      </c>
      <c r="GL42" s="131">
        <f>'Kôň roka'!GL135</f>
        <v>0</v>
      </c>
      <c r="GM42" s="131">
        <f>'Kôň roka'!GM135</f>
        <v>0</v>
      </c>
      <c r="GN42" s="131">
        <f>'Kôň roka'!GN135</f>
        <v>0</v>
      </c>
      <c r="GO42" s="131">
        <f>'Kôň roka'!GO135</f>
        <v>0</v>
      </c>
      <c r="GP42" s="131">
        <f>'Kôň roka'!GP135</f>
        <v>0</v>
      </c>
      <c r="GQ42" s="131">
        <f>'Kôň roka'!GQ135</f>
        <v>0</v>
      </c>
      <c r="GR42" s="131">
        <f>'Kôň roka'!GR135</f>
        <v>0</v>
      </c>
      <c r="GS42" s="131">
        <f>'Kôň roka'!GS135</f>
        <v>0</v>
      </c>
      <c r="GT42" s="131">
        <f>'Kôň roka'!GT135</f>
        <v>0</v>
      </c>
      <c r="GU42" s="131">
        <f>'Kôň roka'!GU135</f>
        <v>0</v>
      </c>
      <c r="GV42" s="131">
        <f>'Kôň roka'!GV135</f>
        <v>0</v>
      </c>
      <c r="GW42" s="131">
        <f>'Kôň roka'!GW135</f>
        <v>0</v>
      </c>
      <c r="GX42" s="131">
        <f>'Kôň roka'!GX135</f>
        <v>0</v>
      </c>
      <c r="GY42" s="131">
        <f>'Kôň roka'!GY135</f>
        <v>0</v>
      </c>
      <c r="GZ42" s="131">
        <f>'Kôň roka'!GZ135</f>
        <v>0</v>
      </c>
      <c r="HA42" s="131">
        <f>'Kôň roka'!HA135</f>
        <v>0</v>
      </c>
      <c r="HB42" s="131">
        <f>'Kôň roka'!HB135</f>
        <v>0</v>
      </c>
      <c r="HC42" s="131">
        <f>'Kôň roka'!HC135</f>
        <v>0</v>
      </c>
      <c r="HD42" s="131">
        <f>'Kôň roka'!HD135</f>
        <v>0</v>
      </c>
      <c r="HE42" s="131">
        <f>'Kôň roka'!HE135</f>
        <v>0</v>
      </c>
      <c r="HF42" s="131">
        <f>'Kôň roka'!HF135</f>
        <v>0</v>
      </c>
      <c r="HG42" s="131">
        <f>'Kôň roka'!HG135</f>
        <v>0</v>
      </c>
      <c r="HH42" s="131">
        <f>'Kôň roka'!HH135</f>
        <v>0</v>
      </c>
      <c r="HI42" s="131">
        <f>'Kôň roka'!HI135</f>
        <v>0</v>
      </c>
      <c r="HJ42" s="131">
        <f>'Kôň roka'!HJ135</f>
        <v>0</v>
      </c>
      <c r="HK42" s="131">
        <f>'Kôň roka'!HK135</f>
        <v>0</v>
      </c>
      <c r="HL42" s="131">
        <f>'Kôň roka'!HL135</f>
        <v>0</v>
      </c>
      <c r="HM42" s="131">
        <f>'Kôň roka'!HM135</f>
        <v>0</v>
      </c>
      <c r="HN42" s="131">
        <f>'Kôň roka'!HN135</f>
        <v>0</v>
      </c>
      <c r="HO42" s="131">
        <f>'Kôň roka'!HO135</f>
        <v>0</v>
      </c>
      <c r="HP42" s="131">
        <f>'Kôň roka'!HP135</f>
        <v>0</v>
      </c>
      <c r="HQ42" s="131">
        <f>'Kôň roka'!HQ135</f>
        <v>0</v>
      </c>
      <c r="HR42" s="131">
        <f>'Kôň roka'!HR135</f>
        <v>0</v>
      </c>
      <c r="HS42" s="131">
        <f>'Kôň roka'!HS135</f>
        <v>0</v>
      </c>
      <c r="HT42" s="131">
        <f>'Kôň roka'!HT135</f>
        <v>0</v>
      </c>
      <c r="HU42" s="131">
        <f>'Kôň roka'!HU135</f>
        <v>0</v>
      </c>
      <c r="HV42" s="131">
        <f>'Kôň roka'!HV135</f>
        <v>0</v>
      </c>
      <c r="HW42" s="131">
        <f>'Kôň roka'!HW135</f>
        <v>0</v>
      </c>
      <c r="HX42" s="131">
        <f>'Kôň roka'!HX135</f>
        <v>0</v>
      </c>
      <c r="HY42" s="131">
        <f>'Kôň roka'!HY135</f>
        <v>0</v>
      </c>
      <c r="HZ42" s="131">
        <f>'Kôň roka'!HZ135</f>
        <v>0</v>
      </c>
      <c r="IA42" s="131">
        <f>'Kôň roka'!IA135</f>
        <v>0</v>
      </c>
      <c r="IB42" s="131">
        <f>'Kôň roka'!IB135</f>
        <v>0</v>
      </c>
      <c r="IC42" s="131">
        <f>'Kôň roka'!IC135</f>
        <v>0</v>
      </c>
      <c r="ID42" s="131">
        <f>'Kôň roka'!ID135</f>
        <v>0</v>
      </c>
      <c r="IE42" s="131">
        <f>'Kôň roka'!IE135</f>
        <v>0</v>
      </c>
      <c r="IF42" s="131">
        <f>'Kôň roka'!IF135</f>
        <v>0</v>
      </c>
      <c r="IG42" s="131">
        <f>'Kôň roka'!IG135</f>
        <v>0</v>
      </c>
      <c r="IH42" s="131">
        <f>'Kôň roka'!IH135</f>
        <v>0</v>
      </c>
      <c r="II42" s="131">
        <f>'Kôň roka'!II135</f>
        <v>0</v>
      </c>
      <c r="IJ42" s="131">
        <f>'Kôň roka'!IJ135</f>
        <v>0</v>
      </c>
      <c r="IK42" s="131">
        <f>'Kôň roka'!IK135</f>
        <v>0</v>
      </c>
      <c r="IL42" s="131">
        <f>'Kôň roka'!IL135</f>
        <v>0</v>
      </c>
      <c r="IM42" s="131">
        <f>'Kôň roka'!IM135</f>
        <v>0</v>
      </c>
      <c r="IN42" s="131">
        <f>'Kôň roka'!IN135</f>
        <v>0</v>
      </c>
      <c r="IO42" s="131">
        <f>'Kôň roka'!IO135</f>
        <v>0</v>
      </c>
      <c r="IP42" s="131">
        <f>'Kôň roka'!IP135</f>
        <v>0</v>
      </c>
      <c r="IQ42" s="131">
        <f>'Kôň roka'!IQ135</f>
        <v>0</v>
      </c>
      <c r="IR42" s="131">
        <f>'Kôň roka'!IR135</f>
        <v>0</v>
      </c>
      <c r="IS42" s="131">
        <f>'Kôň roka'!IS135</f>
        <v>0</v>
      </c>
      <c r="IT42" s="131">
        <f>'Kôň roka'!IT135</f>
        <v>0</v>
      </c>
      <c r="IU42" s="131">
        <f>'Kôň roka'!IU135</f>
        <v>0</v>
      </c>
      <c r="IV42" s="131">
        <f>'Kôň roka'!IV135</f>
        <v>0</v>
      </c>
      <c r="IW42" s="131">
        <f>'Kôň roka'!IW135</f>
        <v>0</v>
      </c>
      <c r="IX42" s="131">
        <f>'Kôň roka'!IX135</f>
        <v>0</v>
      </c>
      <c r="IY42" s="131">
        <f>'Kôň roka'!IY135</f>
        <v>0</v>
      </c>
      <c r="IZ42" s="131">
        <f>'Kôň roka'!IZ135</f>
        <v>0</v>
      </c>
      <c r="JA42" s="131">
        <f>'Kôň roka'!JA135</f>
        <v>0</v>
      </c>
      <c r="JB42" s="131">
        <f>'Kôň roka'!JB135</f>
        <v>0</v>
      </c>
      <c r="JC42" s="131">
        <f>'Kôň roka'!JC135</f>
        <v>0</v>
      </c>
      <c r="JD42" s="131">
        <f>'Kôň roka'!JD135</f>
        <v>0</v>
      </c>
      <c r="JE42" s="131">
        <f>'Kôň roka'!JE135</f>
        <v>0</v>
      </c>
      <c r="JF42" s="131">
        <f>'Kôň roka'!JF135</f>
        <v>0</v>
      </c>
      <c r="JG42" s="131">
        <f>'Kôň roka'!JG135</f>
        <v>0</v>
      </c>
      <c r="JH42" s="131">
        <f>'Kôň roka'!JH135</f>
        <v>0</v>
      </c>
      <c r="JI42" s="131">
        <f>'Kôň roka'!JI135</f>
        <v>0</v>
      </c>
      <c r="JJ42" s="131">
        <f>'Kôň roka'!JJ135</f>
        <v>0</v>
      </c>
      <c r="JK42" s="131">
        <f>'Kôň roka'!JK135</f>
        <v>0</v>
      </c>
      <c r="JL42" s="131">
        <f>'Kôň roka'!JL135</f>
        <v>0</v>
      </c>
      <c r="JM42" s="131">
        <f>'Kôň roka'!JM135</f>
        <v>0</v>
      </c>
      <c r="JN42" s="131">
        <f>'Kôň roka'!JN135</f>
        <v>0</v>
      </c>
      <c r="JO42" s="131">
        <f>'Kôň roka'!JO135</f>
        <v>0</v>
      </c>
      <c r="JP42" s="131">
        <f>'Kôň roka'!JP135</f>
        <v>0</v>
      </c>
      <c r="JQ42" s="131">
        <f>'Kôň roka'!JQ135</f>
        <v>0</v>
      </c>
      <c r="JR42" s="131">
        <f>'Kôň roka'!JR135</f>
        <v>0</v>
      </c>
      <c r="JS42" s="131">
        <f>'Kôň roka'!JS135</f>
        <v>0</v>
      </c>
      <c r="JT42" s="131">
        <f>'Kôň roka'!JT135</f>
        <v>0</v>
      </c>
      <c r="JU42" s="131">
        <f>'Kôň roka'!JU135</f>
        <v>0</v>
      </c>
      <c r="JV42" s="131">
        <f>'Kôň roka'!JV135</f>
        <v>0</v>
      </c>
      <c r="JW42" s="131">
        <f>'Kôň roka'!JW135</f>
        <v>0</v>
      </c>
      <c r="JX42" s="131">
        <f>'Kôň roka'!JX135</f>
        <v>0</v>
      </c>
      <c r="JY42" s="131">
        <f>'Kôň roka'!JY135</f>
        <v>0</v>
      </c>
      <c r="JZ42" s="131">
        <f>'Kôň roka'!JZ135</f>
        <v>0</v>
      </c>
      <c r="KA42" s="131">
        <f>'Kôň roka'!KA135</f>
        <v>0</v>
      </c>
      <c r="KB42" s="131">
        <f>'Kôň roka'!KB135</f>
        <v>0</v>
      </c>
      <c r="KC42" s="131">
        <f>'Kôň roka'!KC135</f>
        <v>0</v>
      </c>
      <c r="KD42" s="131">
        <f>'Kôň roka'!KD135</f>
        <v>0</v>
      </c>
      <c r="KE42" s="131">
        <f>'Kôň roka'!KE135</f>
        <v>0</v>
      </c>
      <c r="KF42" s="131">
        <f>'Kôň roka'!KF135</f>
        <v>0</v>
      </c>
      <c r="KG42" s="131">
        <f>'Kôň roka'!KG135</f>
        <v>0</v>
      </c>
      <c r="KH42" s="131">
        <f>'Kôň roka'!KH135</f>
        <v>0</v>
      </c>
      <c r="KI42" s="131">
        <f>'Kôň roka'!KI135</f>
        <v>0</v>
      </c>
      <c r="KJ42" s="131">
        <f>'Kôň roka'!KJ135</f>
        <v>0</v>
      </c>
      <c r="KK42" s="131">
        <f>'Kôň roka'!KK135</f>
        <v>0</v>
      </c>
      <c r="KL42" s="131">
        <f>'Kôň roka'!KL135</f>
        <v>0</v>
      </c>
      <c r="KM42" s="131">
        <f>'Kôň roka'!KM135</f>
        <v>0</v>
      </c>
      <c r="KN42" s="131">
        <f>'Kôň roka'!KN135</f>
        <v>0</v>
      </c>
      <c r="KO42" s="131">
        <f>'Kôň roka'!KO135</f>
        <v>0</v>
      </c>
      <c r="KP42" s="131">
        <f>'Kôň roka'!KP135</f>
        <v>0</v>
      </c>
      <c r="KQ42" s="131">
        <f>'Kôň roka'!KQ135</f>
        <v>0</v>
      </c>
      <c r="KR42" s="131">
        <f>'Kôň roka'!KR135</f>
        <v>0</v>
      </c>
      <c r="KS42" s="131">
        <f>'Kôň roka'!KS135</f>
        <v>0</v>
      </c>
      <c r="KT42" s="131">
        <f>'Kôň roka'!KT135</f>
        <v>0</v>
      </c>
      <c r="KU42" s="131">
        <f>'Kôň roka'!KU135</f>
        <v>0</v>
      </c>
      <c r="KV42" s="131">
        <f>'Kôň roka'!KV135</f>
        <v>0</v>
      </c>
      <c r="KW42" s="131">
        <f>'Kôň roka'!KW135</f>
        <v>0</v>
      </c>
      <c r="KX42" s="131">
        <f>'Kôň roka'!KX135</f>
        <v>0</v>
      </c>
      <c r="KY42" s="131">
        <f>'Kôň roka'!KY135</f>
        <v>0</v>
      </c>
      <c r="KZ42" s="131">
        <f>'Kôň roka'!KZ135</f>
        <v>0</v>
      </c>
      <c r="LA42" s="131">
        <f>'Kôň roka'!LA135</f>
        <v>0</v>
      </c>
      <c r="LB42" s="131">
        <f>'Kôň roka'!LB135</f>
        <v>0</v>
      </c>
      <c r="LC42" s="131">
        <f>'Kôň roka'!LC135</f>
        <v>0</v>
      </c>
      <c r="LD42" s="131">
        <f>'Kôň roka'!LD135</f>
        <v>0</v>
      </c>
      <c r="LE42" s="131">
        <f>'Kôň roka'!LE135</f>
        <v>0</v>
      </c>
      <c r="LF42" s="131">
        <f>'Kôň roka'!LF135</f>
        <v>0</v>
      </c>
      <c r="LG42" s="131">
        <f>'Kôň roka'!LG135</f>
        <v>0</v>
      </c>
      <c r="LH42" s="131">
        <f>'Kôň roka'!LH135</f>
        <v>0</v>
      </c>
      <c r="LI42" s="131">
        <f>'Kôň roka'!LI135</f>
        <v>0</v>
      </c>
      <c r="LJ42" s="131">
        <f>'Kôň roka'!LJ135</f>
        <v>0</v>
      </c>
      <c r="LK42" s="131">
        <f>'Kôň roka'!LK135</f>
        <v>0</v>
      </c>
      <c r="LL42" s="131">
        <f>'Kôň roka'!LL135</f>
        <v>0</v>
      </c>
      <c r="LM42" s="131">
        <f>'Kôň roka'!LM135</f>
        <v>0</v>
      </c>
      <c r="LN42" s="131">
        <f>'Kôň roka'!LN135</f>
        <v>0</v>
      </c>
      <c r="LO42" s="131"/>
      <c r="LP42" s="131">
        <f>'Kôň roka'!LP135</f>
        <v>2</v>
      </c>
      <c r="LQ42" s="131"/>
      <c r="LR42" s="131"/>
      <c r="LS42" s="131"/>
      <c r="LT42" s="131"/>
      <c r="LU42" s="131"/>
      <c r="LV42" s="131"/>
      <c r="LW42" s="131"/>
      <c r="LX42" s="131"/>
      <c r="LY42" s="131"/>
      <c r="LZ42" s="131">
        <f>'Kôň roka'!LZ135</f>
        <v>0</v>
      </c>
      <c r="MA42" s="131">
        <f>'Kôň roka'!MA135</f>
        <v>0</v>
      </c>
      <c r="MB42" s="131">
        <f>'Kôň roka'!MB135</f>
        <v>0</v>
      </c>
      <c r="MC42" s="131">
        <f>'Kôň roka'!MC135</f>
        <v>0</v>
      </c>
      <c r="MD42" s="131">
        <f>'Kôň roka'!MD135</f>
        <v>0</v>
      </c>
      <c r="ME42" s="131">
        <f>'Kôň roka'!ME135</f>
        <v>0</v>
      </c>
    </row>
    <row r="43" spans="1:343" s="135" customFormat="1" ht="18" customHeight="1" x14ac:dyDescent="0.2">
      <c r="A43" s="140">
        <v>35</v>
      </c>
      <c r="B43" s="169" t="s">
        <v>298</v>
      </c>
      <c r="C43" s="131">
        <v>11816</v>
      </c>
      <c r="D43" s="131">
        <v>2018</v>
      </c>
      <c r="E43" s="139" t="s">
        <v>178</v>
      </c>
      <c r="F43" s="131">
        <v>5968</v>
      </c>
      <c r="G43" s="136" t="s">
        <v>224</v>
      </c>
      <c r="H43" s="139" t="s">
        <v>83</v>
      </c>
      <c r="I43" s="131">
        <f>SUM(K43:ME43)</f>
        <v>2</v>
      </c>
      <c r="J43" s="140">
        <f>Tabuľka311[[#This Row],[Stĺpec9]]</f>
        <v>2</v>
      </c>
      <c r="K43" s="131">
        <f>'Mladí jazdci'!K19</f>
        <v>0</v>
      </c>
      <c r="L43" s="131">
        <f>'Mladí jazdci'!L19</f>
        <v>0</v>
      </c>
      <c r="M43" s="131">
        <f>'Mladí jazdci'!M19</f>
        <v>0</v>
      </c>
      <c r="N43" s="131">
        <f>'Mladí jazdci'!N19</f>
        <v>0</v>
      </c>
      <c r="O43" s="131">
        <f>'Mladí jazdci'!O19</f>
        <v>0</v>
      </c>
      <c r="P43" s="131">
        <f>'Mladí jazdci'!P19</f>
        <v>0</v>
      </c>
      <c r="Q43" s="131">
        <f>'Mladí jazdci'!Q19</f>
        <v>0</v>
      </c>
      <c r="R43" s="131">
        <f>'Mladí jazdci'!R19</f>
        <v>0</v>
      </c>
      <c r="S43" s="131">
        <f>'Mladí jazdci'!S19</f>
        <v>0</v>
      </c>
      <c r="T43" s="131">
        <f>'Mladí jazdci'!T19</f>
        <v>0</v>
      </c>
      <c r="U43" s="131">
        <f>'Mladí jazdci'!U19</f>
        <v>0</v>
      </c>
      <c r="V43" s="131">
        <f>'Mladí jazdci'!V19</f>
        <v>0</v>
      </c>
      <c r="W43" s="131">
        <f>'Mladí jazdci'!W19</f>
        <v>0</v>
      </c>
      <c r="X43" s="131">
        <f>'Mladí jazdci'!X19</f>
        <v>0</v>
      </c>
      <c r="Y43" s="131">
        <f>'Mladí jazdci'!Y19</f>
        <v>0</v>
      </c>
      <c r="Z43" s="131">
        <f>'Mladí jazdci'!Z19</f>
        <v>0</v>
      </c>
      <c r="AA43" s="131">
        <f>'Mladí jazdci'!AA19</f>
        <v>0</v>
      </c>
      <c r="AB43" s="131">
        <f>'Mladí jazdci'!AB19</f>
        <v>0</v>
      </c>
      <c r="AC43" s="131">
        <f>'Mladí jazdci'!AC19</f>
        <v>0</v>
      </c>
      <c r="AD43" s="131">
        <f>'Mladí jazdci'!AD19</f>
        <v>0</v>
      </c>
      <c r="AE43" s="131">
        <f>'Mladí jazdci'!AE19</f>
        <v>0</v>
      </c>
      <c r="AF43" s="131">
        <f>'Mladí jazdci'!AF19</f>
        <v>0</v>
      </c>
      <c r="AG43" s="131">
        <f>'Mladí jazdci'!AG19</f>
        <v>0</v>
      </c>
      <c r="AH43" s="131">
        <f>'Mladí jazdci'!AH19</f>
        <v>0</v>
      </c>
      <c r="AI43" s="131">
        <f>'Mladí jazdci'!AI19</f>
        <v>0</v>
      </c>
      <c r="AJ43" s="131" t="str">
        <f>'Mladí jazdci'!AJ19</f>
        <v>x</v>
      </c>
      <c r="AK43" s="131">
        <f>'Mladí jazdci'!AK19</f>
        <v>0</v>
      </c>
      <c r="AL43" s="131">
        <f>'Mladí jazdci'!AL19</f>
        <v>0</v>
      </c>
      <c r="AM43" s="131">
        <f>'Mladí jazdci'!AM19</f>
        <v>0</v>
      </c>
      <c r="AN43" s="131">
        <f>'Mladí jazdci'!AN19</f>
        <v>0</v>
      </c>
      <c r="AO43" s="131">
        <f>'Mladí jazdci'!AO19</f>
        <v>0</v>
      </c>
      <c r="AP43" s="131">
        <f>'Mladí jazdci'!AP19</f>
        <v>0</v>
      </c>
      <c r="AQ43" s="131">
        <f>'Mladí jazdci'!AQ19</f>
        <v>0</v>
      </c>
      <c r="AR43" s="131">
        <f>'Mladí jazdci'!AR19</f>
        <v>0</v>
      </c>
      <c r="AS43" s="131">
        <f>'Mladí jazdci'!AS19</f>
        <v>0</v>
      </c>
      <c r="AT43" s="131">
        <f>'Mladí jazdci'!AT19</f>
        <v>0</v>
      </c>
      <c r="AU43" s="131">
        <f>'Mladí jazdci'!AU19</f>
        <v>0</v>
      </c>
      <c r="AV43" s="131">
        <f>'Mladí jazdci'!AV19</f>
        <v>0</v>
      </c>
      <c r="AW43" s="131">
        <f>'Mladí jazdci'!AW19</f>
        <v>0</v>
      </c>
      <c r="AX43" s="131">
        <f>'Mladí jazdci'!AX19</f>
        <v>0</v>
      </c>
      <c r="AY43" s="131">
        <f>'Mladí jazdci'!AY19</f>
        <v>0</v>
      </c>
      <c r="AZ43" s="131">
        <f>'Mladí jazdci'!AZ19</f>
        <v>0</v>
      </c>
      <c r="BA43" s="131">
        <f>'Mladí jazdci'!BA19</f>
        <v>0</v>
      </c>
      <c r="BB43" s="131">
        <f>'Mladí jazdci'!BB19</f>
        <v>0</v>
      </c>
      <c r="BC43" s="131">
        <f>'Mladí jazdci'!BC19</f>
        <v>0</v>
      </c>
      <c r="BD43" s="131">
        <f>'Mladí jazdci'!BD19</f>
        <v>0</v>
      </c>
      <c r="BE43" s="131">
        <f>'Mladí jazdci'!BE19</f>
        <v>0</v>
      </c>
      <c r="BF43" s="131">
        <f>'Mladí jazdci'!BF19</f>
        <v>0</v>
      </c>
      <c r="BG43" s="131">
        <f>'Mladí jazdci'!BG19</f>
        <v>0</v>
      </c>
      <c r="BH43" s="131">
        <f>'Mladí jazdci'!BH19</f>
        <v>0</v>
      </c>
      <c r="BI43" s="131">
        <f>'Mladí jazdci'!BI19</f>
        <v>0</v>
      </c>
      <c r="BJ43" s="131">
        <f>'Mladí jazdci'!BJ19</f>
        <v>0</v>
      </c>
      <c r="BK43" s="131">
        <f>'Mladí jazdci'!BK19</f>
        <v>0</v>
      </c>
      <c r="BL43" s="131">
        <f>'Mladí jazdci'!BL19</f>
        <v>0</v>
      </c>
      <c r="BM43" s="131">
        <f>'Mladí jazdci'!BM19</f>
        <v>0</v>
      </c>
      <c r="BN43" s="131">
        <f>'Mladí jazdci'!BN19</f>
        <v>0</v>
      </c>
      <c r="BO43" s="131">
        <f>'Mladí jazdci'!BO19</f>
        <v>0</v>
      </c>
      <c r="BP43" s="131">
        <f>'Mladí jazdci'!BP19</f>
        <v>0</v>
      </c>
      <c r="BQ43" s="131">
        <f>'Mladí jazdci'!BQ19</f>
        <v>0</v>
      </c>
      <c r="BR43" s="131">
        <f>'Mladí jazdci'!BR19</f>
        <v>0</v>
      </c>
      <c r="BS43" s="131">
        <f>'Mladí jazdci'!BS19</f>
        <v>0</v>
      </c>
      <c r="BT43" s="131">
        <f>'Mladí jazdci'!BT19</f>
        <v>0</v>
      </c>
      <c r="BU43" s="131">
        <f>'Mladí jazdci'!BU19</f>
        <v>0</v>
      </c>
      <c r="BV43" s="131">
        <f>'Mladí jazdci'!BV19</f>
        <v>0</v>
      </c>
      <c r="BW43" s="131">
        <f>'Mladí jazdci'!BW19</f>
        <v>0</v>
      </c>
      <c r="BX43" s="131">
        <f>'Mladí jazdci'!BX19</f>
        <v>0</v>
      </c>
      <c r="BY43" s="131">
        <f>'Mladí jazdci'!BY19</f>
        <v>0</v>
      </c>
      <c r="BZ43" s="131">
        <f>'Mladí jazdci'!BZ19</f>
        <v>0</v>
      </c>
      <c r="CA43" s="131">
        <f>'Mladí jazdci'!CA19</f>
        <v>0</v>
      </c>
      <c r="CB43" s="131">
        <f>'Mladí jazdci'!CB19</f>
        <v>0</v>
      </c>
      <c r="CC43" s="131">
        <f>'Mladí jazdci'!CC19</f>
        <v>0</v>
      </c>
      <c r="CD43" s="131">
        <f>'Mladí jazdci'!CD19</f>
        <v>0</v>
      </c>
      <c r="CE43" s="131">
        <f>'Mladí jazdci'!CE19</f>
        <v>0</v>
      </c>
      <c r="CF43" s="131">
        <f>'Mladí jazdci'!CF19</f>
        <v>0</v>
      </c>
      <c r="CG43" s="131">
        <f>'Mladí jazdci'!CG19</f>
        <v>0</v>
      </c>
      <c r="CH43" s="131">
        <f>'Mladí jazdci'!CH19</f>
        <v>0</v>
      </c>
      <c r="CI43" s="131">
        <f>'Mladí jazdci'!CI19</f>
        <v>0</v>
      </c>
      <c r="CJ43" s="131">
        <f>'Mladí jazdci'!CJ19</f>
        <v>0</v>
      </c>
      <c r="CK43" s="131">
        <f>'Mladí jazdci'!CK19</f>
        <v>0</v>
      </c>
      <c r="CL43" s="131">
        <f>'Mladí jazdci'!CL19</f>
        <v>0</v>
      </c>
      <c r="CM43" s="131">
        <f>'Mladí jazdci'!CM19</f>
        <v>0</v>
      </c>
      <c r="CN43" s="131">
        <f>'Mladí jazdci'!CN19</f>
        <v>0</v>
      </c>
      <c r="CO43" s="131">
        <f>'Mladí jazdci'!CO19</f>
        <v>0</v>
      </c>
      <c r="CP43" s="131">
        <f>'Mladí jazdci'!CP19</f>
        <v>0</v>
      </c>
      <c r="CQ43" s="131">
        <f>'Mladí jazdci'!CQ19</f>
        <v>0</v>
      </c>
      <c r="CR43" s="131">
        <f>'Mladí jazdci'!CR19</f>
        <v>0</v>
      </c>
      <c r="CS43" s="131">
        <f>'Mladí jazdci'!CS19</f>
        <v>0</v>
      </c>
      <c r="CT43" s="131">
        <f>'Mladí jazdci'!CT19</f>
        <v>0</v>
      </c>
      <c r="CU43" s="131">
        <f>'Mladí jazdci'!CU19</f>
        <v>0</v>
      </c>
      <c r="CV43" s="131">
        <f>'Mladí jazdci'!CV19</f>
        <v>0</v>
      </c>
      <c r="CW43" s="131">
        <f>'Mladí jazdci'!CW19</f>
        <v>0</v>
      </c>
      <c r="CX43" s="131">
        <f>'Mladí jazdci'!CX19</f>
        <v>0</v>
      </c>
      <c r="CY43" s="131">
        <f>'Mladí jazdci'!CY19</f>
        <v>0</v>
      </c>
      <c r="CZ43" s="131">
        <f>'Mladí jazdci'!CZ19</f>
        <v>0</v>
      </c>
      <c r="DA43" s="131">
        <f>'Mladí jazdci'!DA19</f>
        <v>0</v>
      </c>
      <c r="DB43" s="131">
        <f>'Mladí jazdci'!DB19</f>
        <v>0</v>
      </c>
      <c r="DC43" s="131">
        <f>'Mladí jazdci'!DC19</f>
        <v>0</v>
      </c>
      <c r="DD43" s="131">
        <f>'Mladí jazdci'!DD19</f>
        <v>0</v>
      </c>
      <c r="DE43" s="131">
        <f>'Mladí jazdci'!DE19</f>
        <v>0</v>
      </c>
      <c r="DF43" s="131">
        <f>'Mladí jazdci'!DF19</f>
        <v>0</v>
      </c>
      <c r="DG43" s="131">
        <f>'Mladí jazdci'!DG19</f>
        <v>0</v>
      </c>
      <c r="DH43" s="131">
        <f>'Mladí jazdci'!DH19</f>
        <v>0</v>
      </c>
      <c r="DI43" s="131">
        <f>'Mladí jazdci'!DI19</f>
        <v>0</v>
      </c>
      <c r="DJ43" s="131">
        <f>'Mladí jazdci'!DJ19</f>
        <v>0</v>
      </c>
      <c r="DK43" s="131">
        <f>'Mladí jazdci'!DK19</f>
        <v>0</v>
      </c>
      <c r="DL43" s="131">
        <f>'Mladí jazdci'!DL19</f>
        <v>0</v>
      </c>
      <c r="DM43" s="131">
        <f>'Mladí jazdci'!DM19</f>
        <v>0</v>
      </c>
      <c r="DN43" s="131">
        <f>'Mladí jazdci'!DN19</f>
        <v>0</v>
      </c>
      <c r="DO43" s="131">
        <f>'Mladí jazdci'!DO19</f>
        <v>0</v>
      </c>
      <c r="DP43" s="131">
        <f>'Mladí jazdci'!DP19</f>
        <v>0</v>
      </c>
      <c r="DQ43" s="131">
        <f>'Mladí jazdci'!DQ19</f>
        <v>0</v>
      </c>
      <c r="DR43" s="131">
        <f>'Mladí jazdci'!DR19</f>
        <v>0</v>
      </c>
      <c r="DS43" s="131">
        <f>'Mladí jazdci'!DS19</f>
        <v>0</v>
      </c>
      <c r="DT43" s="131">
        <f>'Mladí jazdci'!DT19</f>
        <v>0</v>
      </c>
      <c r="DU43" s="131">
        <f>'Mladí jazdci'!DU19</f>
        <v>0</v>
      </c>
      <c r="DV43" s="131">
        <f>'Mladí jazdci'!DV19</f>
        <v>0</v>
      </c>
      <c r="DW43" s="131">
        <f>'Mladí jazdci'!DW19</f>
        <v>0</v>
      </c>
      <c r="DX43" s="131">
        <f>'Mladí jazdci'!DX19</f>
        <v>0</v>
      </c>
      <c r="DY43" s="131">
        <f>'Mladí jazdci'!DY19</f>
        <v>0</v>
      </c>
      <c r="DZ43" s="131">
        <f>'Mladí jazdci'!DZ19</f>
        <v>0</v>
      </c>
      <c r="EA43" s="131">
        <f>'Mladí jazdci'!EA19</f>
        <v>0</v>
      </c>
      <c r="EB43" s="131">
        <f>'Mladí jazdci'!EB19</f>
        <v>0</v>
      </c>
      <c r="EC43" s="131">
        <f>'Mladí jazdci'!EC19</f>
        <v>0</v>
      </c>
      <c r="ED43" s="131">
        <f>'Mladí jazdci'!ED19</f>
        <v>0</v>
      </c>
      <c r="EE43" s="131">
        <f>'Mladí jazdci'!EE19</f>
        <v>0</v>
      </c>
      <c r="EF43" s="131">
        <f>'Mladí jazdci'!EF19</f>
        <v>0</v>
      </c>
      <c r="EG43" s="131">
        <f>'Mladí jazdci'!EG19</f>
        <v>0</v>
      </c>
      <c r="EH43" s="131">
        <f>'Mladí jazdci'!EH19</f>
        <v>0</v>
      </c>
      <c r="EI43" s="131">
        <f>'Mladí jazdci'!EI19</f>
        <v>0</v>
      </c>
      <c r="EJ43" s="131">
        <f>'Mladí jazdci'!EJ19</f>
        <v>0</v>
      </c>
      <c r="EK43" s="131">
        <f>'Mladí jazdci'!EK19</f>
        <v>0</v>
      </c>
      <c r="EL43" s="131">
        <f>'Mladí jazdci'!EL19</f>
        <v>0</v>
      </c>
      <c r="EM43" s="131">
        <f>'Mladí jazdci'!EM19</f>
        <v>0</v>
      </c>
      <c r="EN43" s="131">
        <f>'Mladí jazdci'!EN19</f>
        <v>0</v>
      </c>
      <c r="EO43" s="131">
        <f>'Mladí jazdci'!EO19</f>
        <v>0</v>
      </c>
      <c r="EP43" s="131">
        <f>'Mladí jazdci'!EP19</f>
        <v>0</v>
      </c>
      <c r="EQ43" s="131">
        <f>'Mladí jazdci'!EQ19</f>
        <v>0</v>
      </c>
      <c r="ER43" s="131">
        <f>'Mladí jazdci'!ER19</f>
        <v>0</v>
      </c>
      <c r="ES43" s="131">
        <f>'Mladí jazdci'!ES19</f>
        <v>0</v>
      </c>
      <c r="ET43" s="131">
        <f>'Mladí jazdci'!ET19</f>
        <v>0</v>
      </c>
      <c r="EU43" s="131">
        <f>'Mladí jazdci'!EU19</f>
        <v>0</v>
      </c>
      <c r="EV43" s="131">
        <f>'Mladí jazdci'!EV19</f>
        <v>0</v>
      </c>
      <c r="EW43" s="131">
        <f>'Mladí jazdci'!EW19</f>
        <v>0</v>
      </c>
      <c r="EX43" s="131">
        <f>'Mladí jazdci'!EX19</f>
        <v>0</v>
      </c>
      <c r="EY43" s="131">
        <f>'Mladí jazdci'!EY19</f>
        <v>0</v>
      </c>
      <c r="EZ43" s="131">
        <f>'Mladí jazdci'!EZ19</f>
        <v>0</v>
      </c>
      <c r="FA43" s="131">
        <f>'Mladí jazdci'!FA19</f>
        <v>0</v>
      </c>
      <c r="FB43" s="131">
        <f>'Mladí jazdci'!FB19</f>
        <v>0</v>
      </c>
      <c r="FC43" s="131">
        <f>'Mladí jazdci'!FC19</f>
        <v>0</v>
      </c>
      <c r="FD43" s="131">
        <f>'Mladí jazdci'!FD19</f>
        <v>0</v>
      </c>
      <c r="FE43" s="131">
        <f>'Mladí jazdci'!FE19</f>
        <v>0</v>
      </c>
      <c r="FF43" s="131">
        <f>'Mladí jazdci'!FF19</f>
        <v>0</v>
      </c>
      <c r="FG43" s="131">
        <f>'Mladí jazdci'!FG19</f>
        <v>0</v>
      </c>
      <c r="FH43" s="131">
        <f>'Mladí jazdci'!FH19</f>
        <v>0</v>
      </c>
      <c r="FI43" s="131">
        <f>'Mladí jazdci'!FI19</f>
        <v>0</v>
      </c>
      <c r="FJ43" s="131">
        <f>'Mladí jazdci'!FJ19</f>
        <v>0</v>
      </c>
      <c r="FK43" s="131">
        <f>'Mladí jazdci'!FK19</f>
        <v>0</v>
      </c>
      <c r="FL43" s="131">
        <f>'Mladí jazdci'!FL19</f>
        <v>0</v>
      </c>
      <c r="FM43" s="131">
        <f>'Mladí jazdci'!FM19</f>
        <v>0</v>
      </c>
      <c r="FN43" s="131">
        <f>'Mladí jazdci'!FN19</f>
        <v>0</v>
      </c>
      <c r="FO43" s="131">
        <f>'Mladí jazdci'!FO19</f>
        <v>0</v>
      </c>
      <c r="FP43" s="131">
        <f>'Mladí jazdci'!FP19</f>
        <v>0</v>
      </c>
      <c r="FQ43" s="131">
        <f>'Mladí jazdci'!FQ19</f>
        <v>0</v>
      </c>
      <c r="FR43" s="131">
        <f>'Mladí jazdci'!FR19</f>
        <v>0</v>
      </c>
      <c r="FS43" s="131">
        <f>'Mladí jazdci'!FS19</f>
        <v>0</v>
      </c>
      <c r="FT43" s="131">
        <f>'Mladí jazdci'!FT19</f>
        <v>0</v>
      </c>
      <c r="FU43" s="131">
        <f>'Mladí jazdci'!FU19</f>
        <v>0</v>
      </c>
      <c r="FV43" s="131">
        <f>'Mladí jazdci'!FV19</f>
        <v>0</v>
      </c>
      <c r="FW43" s="131">
        <f>'Mladí jazdci'!FW19</f>
        <v>0</v>
      </c>
      <c r="FX43" s="131">
        <f>'Mladí jazdci'!FX19</f>
        <v>0</v>
      </c>
      <c r="FY43" s="131">
        <f>'Mladí jazdci'!FY19</f>
        <v>0</v>
      </c>
      <c r="FZ43" s="131">
        <f>'Mladí jazdci'!FZ19</f>
        <v>0</v>
      </c>
      <c r="GA43" s="131">
        <f>'Mladí jazdci'!GA19</f>
        <v>0</v>
      </c>
      <c r="GB43" s="131">
        <f>'Mladí jazdci'!GB19</f>
        <v>0</v>
      </c>
      <c r="GC43" s="131">
        <f>'Mladí jazdci'!GC19</f>
        <v>0</v>
      </c>
      <c r="GD43" s="131">
        <f>'Mladí jazdci'!GD19</f>
        <v>0</v>
      </c>
      <c r="GE43" s="131">
        <f>'Mladí jazdci'!GE19</f>
        <v>0</v>
      </c>
      <c r="GF43" s="131">
        <f>'Mladí jazdci'!GF19</f>
        <v>0</v>
      </c>
      <c r="GG43" s="131">
        <f>'Mladí jazdci'!GG19</f>
        <v>0</v>
      </c>
      <c r="GH43" s="131">
        <f>'Mladí jazdci'!GH19</f>
        <v>0</v>
      </c>
      <c r="GI43" s="131">
        <f>'Mladí jazdci'!GI19</f>
        <v>0</v>
      </c>
      <c r="GJ43" s="131">
        <f>'Mladí jazdci'!GJ19</f>
        <v>0</v>
      </c>
      <c r="GK43" s="131">
        <f>'Mladí jazdci'!GK19</f>
        <v>0</v>
      </c>
      <c r="GL43" s="131">
        <f>'Mladí jazdci'!GL19</f>
        <v>0</v>
      </c>
      <c r="GM43" s="131">
        <f>'Mladí jazdci'!GM19</f>
        <v>0</v>
      </c>
      <c r="GN43" s="131">
        <f>'Mladí jazdci'!GN19</f>
        <v>0</v>
      </c>
      <c r="GO43" s="131">
        <f>'Mladí jazdci'!GO19</f>
        <v>0</v>
      </c>
      <c r="GP43" s="131">
        <f>'Mladí jazdci'!GP19</f>
        <v>0</v>
      </c>
      <c r="GQ43" s="131">
        <f>'Mladí jazdci'!GQ19</f>
        <v>0</v>
      </c>
      <c r="GR43" s="131">
        <f>'Mladí jazdci'!GR19</f>
        <v>0</v>
      </c>
      <c r="GS43" s="131">
        <f>'Mladí jazdci'!GS19</f>
        <v>0</v>
      </c>
      <c r="GT43" s="131">
        <f>'Mladí jazdci'!GT19</f>
        <v>0</v>
      </c>
      <c r="GU43" s="131">
        <f>'Mladí jazdci'!GU19</f>
        <v>0</v>
      </c>
      <c r="GV43" s="131">
        <f>'Mladí jazdci'!GV19</f>
        <v>0</v>
      </c>
      <c r="GW43" s="131">
        <f>'Mladí jazdci'!GW19</f>
        <v>0</v>
      </c>
      <c r="GX43" s="131">
        <f>'Mladí jazdci'!GX19</f>
        <v>0</v>
      </c>
      <c r="GY43" s="131">
        <f>'Mladí jazdci'!GY19</f>
        <v>0</v>
      </c>
      <c r="GZ43" s="131">
        <f>'Mladí jazdci'!GZ19</f>
        <v>0</v>
      </c>
      <c r="HA43" s="131">
        <f>'Mladí jazdci'!HA19</f>
        <v>0</v>
      </c>
      <c r="HB43" s="131">
        <f>'Mladí jazdci'!HB19</f>
        <v>0</v>
      </c>
      <c r="HC43" s="131">
        <f>'Mladí jazdci'!HC19</f>
        <v>0</v>
      </c>
      <c r="HD43" s="131">
        <f>'Mladí jazdci'!HD19</f>
        <v>0</v>
      </c>
      <c r="HE43" s="131">
        <f>'Mladí jazdci'!HE19</f>
        <v>0</v>
      </c>
      <c r="HF43" s="131">
        <f>'Mladí jazdci'!HF19</f>
        <v>0</v>
      </c>
      <c r="HG43" s="131">
        <f>'Mladí jazdci'!HG19</f>
        <v>0</v>
      </c>
      <c r="HH43" s="131">
        <f>'Mladí jazdci'!HH19</f>
        <v>0</v>
      </c>
      <c r="HI43" s="131">
        <f>'Mladí jazdci'!HI19</f>
        <v>0</v>
      </c>
      <c r="HJ43" s="131">
        <f>'Mladí jazdci'!HJ19</f>
        <v>0</v>
      </c>
      <c r="HK43" s="131">
        <f>'Mladí jazdci'!HK19</f>
        <v>0</v>
      </c>
      <c r="HL43" s="131">
        <f>'Mladí jazdci'!HL19</f>
        <v>0</v>
      </c>
      <c r="HM43" s="131">
        <f>'Mladí jazdci'!HM19</f>
        <v>0</v>
      </c>
      <c r="HN43" s="131">
        <f>'Mladí jazdci'!HN19</f>
        <v>0</v>
      </c>
      <c r="HO43" s="131">
        <f>'Mladí jazdci'!HO19</f>
        <v>0</v>
      </c>
      <c r="HP43" s="131">
        <f>'Mladí jazdci'!HP19</f>
        <v>0</v>
      </c>
      <c r="HQ43" s="131">
        <f>'Mladí jazdci'!HQ19</f>
        <v>0</v>
      </c>
      <c r="HR43" s="131">
        <f>'Mladí jazdci'!HR19</f>
        <v>0</v>
      </c>
      <c r="HS43" s="131">
        <f>'Mladí jazdci'!HS19</f>
        <v>0</v>
      </c>
      <c r="HT43" s="131">
        <f>'Mladí jazdci'!HT19</f>
        <v>0</v>
      </c>
      <c r="HU43" s="131">
        <f>'Mladí jazdci'!HU19</f>
        <v>0</v>
      </c>
      <c r="HV43" s="131">
        <f>'Mladí jazdci'!HV19</f>
        <v>0</v>
      </c>
      <c r="HW43" s="131">
        <f>'Mladí jazdci'!HW19</f>
        <v>0</v>
      </c>
      <c r="HX43" s="131">
        <f>'Mladí jazdci'!HX19</f>
        <v>0</v>
      </c>
      <c r="HY43" s="131">
        <f>'Mladí jazdci'!HY19</f>
        <v>0</v>
      </c>
      <c r="HZ43" s="131">
        <f>'Mladí jazdci'!HZ19</f>
        <v>0</v>
      </c>
      <c r="IA43" s="131">
        <f>'Mladí jazdci'!IA19</f>
        <v>0</v>
      </c>
      <c r="IB43" s="131">
        <f>'Mladí jazdci'!IB19</f>
        <v>0</v>
      </c>
      <c r="IC43" s="131">
        <f>'Mladí jazdci'!IC19</f>
        <v>0</v>
      </c>
      <c r="ID43" s="131">
        <f>'Mladí jazdci'!ID19</f>
        <v>0</v>
      </c>
      <c r="IE43" s="131">
        <f>'Mladí jazdci'!IE19</f>
        <v>0</v>
      </c>
      <c r="IF43" s="131">
        <f>'Mladí jazdci'!IF19</f>
        <v>0</v>
      </c>
      <c r="IG43" s="131">
        <f>'Mladí jazdci'!IG19</f>
        <v>0</v>
      </c>
      <c r="IH43" s="131">
        <f>'Mladí jazdci'!IH19</f>
        <v>0</v>
      </c>
      <c r="II43" s="131">
        <f>'Mladí jazdci'!II19</f>
        <v>0</v>
      </c>
      <c r="IJ43" s="131">
        <f>'Mladí jazdci'!IJ19</f>
        <v>0</v>
      </c>
      <c r="IK43" s="131">
        <f>'Mladí jazdci'!IK19</f>
        <v>0</v>
      </c>
      <c r="IL43" s="131">
        <f>'Mladí jazdci'!IL19</f>
        <v>0</v>
      </c>
      <c r="IM43" s="131">
        <f>'Mladí jazdci'!IM19</f>
        <v>0</v>
      </c>
      <c r="IN43" s="131">
        <f>'Mladí jazdci'!IN19</f>
        <v>0</v>
      </c>
      <c r="IO43" s="131">
        <f>'Mladí jazdci'!IO19</f>
        <v>0</v>
      </c>
      <c r="IP43" s="131">
        <f>'Mladí jazdci'!IP19</f>
        <v>0</v>
      </c>
      <c r="IQ43" s="131">
        <f>'Mladí jazdci'!IQ19</f>
        <v>0</v>
      </c>
      <c r="IR43" s="131">
        <f>'Mladí jazdci'!IR19</f>
        <v>0</v>
      </c>
      <c r="IS43" s="131">
        <f>'Mladí jazdci'!IS19</f>
        <v>0</v>
      </c>
      <c r="IT43" s="131">
        <f>'Mladí jazdci'!IT19</f>
        <v>0</v>
      </c>
      <c r="IU43" s="131">
        <f>'Mladí jazdci'!IU19</f>
        <v>0</v>
      </c>
      <c r="IV43" s="131">
        <f>'Mladí jazdci'!IV19</f>
        <v>0</v>
      </c>
      <c r="IW43" s="131">
        <f>'Mladí jazdci'!IW19</f>
        <v>0</v>
      </c>
      <c r="IX43" s="131">
        <f>'Mladí jazdci'!IX19</f>
        <v>0</v>
      </c>
      <c r="IY43" s="131">
        <f>'Mladí jazdci'!IY19</f>
        <v>0</v>
      </c>
      <c r="IZ43" s="131">
        <f>'Mladí jazdci'!IZ19</f>
        <v>0</v>
      </c>
      <c r="JA43" s="131">
        <f>'Mladí jazdci'!JA19</f>
        <v>0</v>
      </c>
      <c r="JB43" s="131">
        <f>'Mladí jazdci'!JB19</f>
        <v>0</v>
      </c>
      <c r="JC43" s="131">
        <f>'Mladí jazdci'!JC19</f>
        <v>0</v>
      </c>
      <c r="JD43" s="131">
        <f>'Mladí jazdci'!JD19</f>
        <v>0</v>
      </c>
      <c r="JE43" s="131">
        <f>'Mladí jazdci'!JE19</f>
        <v>0</v>
      </c>
      <c r="JF43" s="131">
        <f>'Mladí jazdci'!JF19</f>
        <v>0</v>
      </c>
      <c r="JG43" s="131">
        <f>'Mladí jazdci'!JG19</f>
        <v>0</v>
      </c>
      <c r="JH43" s="131">
        <f>'Mladí jazdci'!JH19</f>
        <v>0</v>
      </c>
      <c r="JI43" s="131">
        <f>'Mladí jazdci'!JI19</f>
        <v>0</v>
      </c>
      <c r="JJ43" s="131">
        <f>'Mladí jazdci'!JJ19</f>
        <v>0</v>
      </c>
      <c r="JK43" s="131">
        <f>'Mladí jazdci'!JK19</f>
        <v>0</v>
      </c>
      <c r="JL43" s="131">
        <f>'Mladí jazdci'!JL19</f>
        <v>0</v>
      </c>
      <c r="JM43" s="131">
        <f>'Mladí jazdci'!JM19</f>
        <v>0</v>
      </c>
      <c r="JN43" s="131">
        <f>'Mladí jazdci'!JN19</f>
        <v>0</v>
      </c>
      <c r="JO43" s="131">
        <f>'Mladí jazdci'!JO19</f>
        <v>0</v>
      </c>
      <c r="JP43" s="131">
        <f>'Mladí jazdci'!JP19</f>
        <v>0</v>
      </c>
      <c r="JQ43" s="131">
        <f>'Mladí jazdci'!JQ19</f>
        <v>0</v>
      </c>
      <c r="JR43" s="131">
        <f>'Mladí jazdci'!JR19</f>
        <v>0</v>
      </c>
      <c r="JS43" s="131">
        <f>'Mladí jazdci'!JS19</f>
        <v>0</v>
      </c>
      <c r="JT43" s="131">
        <f>'Mladí jazdci'!JT19</f>
        <v>0</v>
      </c>
      <c r="JU43" s="131">
        <f>'Mladí jazdci'!JU19</f>
        <v>0</v>
      </c>
      <c r="JV43" s="131">
        <f>'Mladí jazdci'!JV19</f>
        <v>0</v>
      </c>
      <c r="JW43" s="131">
        <f>'Mladí jazdci'!JW19</f>
        <v>0</v>
      </c>
      <c r="JX43" s="131">
        <f>'Mladí jazdci'!JX19</f>
        <v>0</v>
      </c>
      <c r="JY43" s="131">
        <f>'Mladí jazdci'!JY19</f>
        <v>0</v>
      </c>
      <c r="JZ43" s="131">
        <f>'Mladí jazdci'!JZ19</f>
        <v>0</v>
      </c>
      <c r="KA43" s="131">
        <f>'Mladí jazdci'!KA19</f>
        <v>0</v>
      </c>
      <c r="KB43" s="131">
        <f>'Mladí jazdci'!KB19</f>
        <v>0</v>
      </c>
      <c r="KC43" s="131">
        <f>'Mladí jazdci'!KC19</f>
        <v>0</v>
      </c>
      <c r="KD43" s="131">
        <f>'Mladí jazdci'!KD19</f>
        <v>0</v>
      </c>
      <c r="KE43" s="131">
        <f>'Mladí jazdci'!KE19</f>
        <v>0</v>
      </c>
      <c r="KF43" s="131">
        <f>'Mladí jazdci'!KF19</f>
        <v>0</v>
      </c>
      <c r="KG43" s="131">
        <f>'Mladí jazdci'!KG19</f>
        <v>0</v>
      </c>
      <c r="KH43" s="131">
        <f>'Mladí jazdci'!KH19</f>
        <v>0</v>
      </c>
      <c r="KI43" s="131">
        <f>'Mladí jazdci'!KI19</f>
        <v>0</v>
      </c>
      <c r="KJ43" s="131">
        <f>'Mladí jazdci'!KJ19</f>
        <v>0</v>
      </c>
      <c r="KK43" s="131">
        <f>'Mladí jazdci'!KK19</f>
        <v>0</v>
      </c>
      <c r="KL43" s="131">
        <f>'Mladí jazdci'!KL19</f>
        <v>0</v>
      </c>
      <c r="KM43" s="131">
        <f>'Mladí jazdci'!KM19</f>
        <v>0</v>
      </c>
      <c r="KN43" s="131">
        <f>'Mladí jazdci'!KN19</f>
        <v>0</v>
      </c>
      <c r="KO43" s="131" t="str">
        <f>'Mladí jazdci'!KO19</f>
        <v>x</v>
      </c>
      <c r="KP43" s="131"/>
      <c r="KQ43" s="131">
        <f>'Mladí jazdci'!KQ19</f>
        <v>0</v>
      </c>
      <c r="KR43" s="131">
        <f>'Mladí jazdci'!KR19</f>
        <v>0</v>
      </c>
      <c r="KS43" s="131">
        <f>'Mladí jazdci'!KS19</f>
        <v>0</v>
      </c>
      <c r="KT43" s="131">
        <f>'Mladí jazdci'!KT19</f>
        <v>0</v>
      </c>
      <c r="KU43" s="131">
        <f>'Mladí jazdci'!KU19</f>
        <v>0</v>
      </c>
      <c r="KV43" s="131">
        <f>'Mladí jazdci'!KV19</f>
        <v>2</v>
      </c>
      <c r="KW43" s="131"/>
      <c r="KX43" s="131">
        <f>'Mladí jazdci'!KX19</f>
        <v>0</v>
      </c>
      <c r="KY43" s="131">
        <f>'Mladí jazdci'!KY19</f>
        <v>0</v>
      </c>
      <c r="KZ43" s="131">
        <f>'Mladí jazdci'!KZ19</f>
        <v>0</v>
      </c>
      <c r="LA43" s="131">
        <f>'Mladí jazdci'!LA19</f>
        <v>0</v>
      </c>
      <c r="LB43" s="131">
        <f>'Mladí jazdci'!LB19</f>
        <v>0</v>
      </c>
      <c r="LC43" s="131">
        <f>'Mladí jazdci'!LC19</f>
        <v>0</v>
      </c>
      <c r="LD43" s="131">
        <f>'Mladí jazdci'!LD19</f>
        <v>0</v>
      </c>
      <c r="LE43" s="131">
        <f>'Mladí jazdci'!LE19</f>
        <v>0</v>
      </c>
      <c r="LF43" s="131">
        <f>'Mladí jazdci'!LF19</f>
        <v>0</v>
      </c>
      <c r="LG43" s="131">
        <f>'Mladí jazdci'!LG19</f>
        <v>0</v>
      </c>
      <c r="LH43" s="131">
        <f>'Mladí jazdci'!LH19</f>
        <v>0</v>
      </c>
      <c r="LI43" s="131">
        <f>'Mladí jazdci'!LI19</f>
        <v>0</v>
      </c>
      <c r="LJ43" s="131">
        <f>'Mladí jazdci'!LJ19</f>
        <v>0</v>
      </c>
      <c r="LK43" s="131">
        <f>'Mladí jazdci'!LK19</f>
        <v>0</v>
      </c>
      <c r="LL43" s="131">
        <f>'Mladí jazdci'!LL19</f>
        <v>0</v>
      </c>
      <c r="LM43" s="131">
        <f>'Mladí jazdci'!LM19</f>
        <v>0</v>
      </c>
      <c r="LN43" s="131">
        <f>'Mladí jazdci'!LN19</f>
        <v>0</v>
      </c>
      <c r="LO43" s="131"/>
      <c r="LP43" s="131">
        <f>'Mladí jazdci'!LP19</f>
        <v>0</v>
      </c>
      <c r="LQ43" s="131"/>
      <c r="LR43" s="131"/>
      <c r="LS43" s="131"/>
      <c r="LT43" s="131"/>
      <c r="LU43" s="131"/>
      <c r="LV43" s="131"/>
      <c r="LW43" s="131"/>
      <c r="LX43" s="131"/>
      <c r="LY43" s="131"/>
      <c r="LZ43" s="131">
        <f>'Mladí jazdci'!LZ19</f>
        <v>0</v>
      </c>
      <c r="MA43" s="131">
        <f>'Mladí jazdci'!MA19</f>
        <v>0</v>
      </c>
      <c r="MB43" s="131">
        <f>'Mladí jazdci'!MB19</f>
        <v>0</v>
      </c>
      <c r="MC43" s="131">
        <f>'Mladí jazdci'!MC19</f>
        <v>0</v>
      </c>
      <c r="MD43" s="131">
        <f>'Mladí jazdci'!MD19</f>
        <v>0</v>
      </c>
      <c r="ME43" s="131">
        <f>'Mladí jazdci'!ME19</f>
        <v>0</v>
      </c>
    </row>
    <row r="44" spans="1:343" s="1" customFormat="1" ht="18" customHeight="1" x14ac:dyDescent="0.2">
      <c r="A44" s="12">
        <v>37</v>
      </c>
      <c r="B44" s="11" t="s">
        <v>503</v>
      </c>
      <c r="C44" s="1">
        <v>12047</v>
      </c>
      <c r="D44" s="1">
        <v>2017</v>
      </c>
      <c r="E44" s="4" t="s">
        <v>502</v>
      </c>
      <c r="F44" s="1">
        <v>9378</v>
      </c>
      <c r="G44" s="9" t="s">
        <v>222</v>
      </c>
      <c r="H44" s="4" t="s">
        <v>83</v>
      </c>
      <c r="I44" s="1">
        <f t="shared" si="4"/>
        <v>1</v>
      </c>
      <c r="J44" s="12">
        <f>Tabuľka311[[#This Row],[Stĺpec9]]</f>
        <v>1</v>
      </c>
      <c r="K44" s="131">
        <f>Seniori!K93</f>
        <v>0</v>
      </c>
      <c r="L44" s="131">
        <f>Seniori!L93</f>
        <v>0</v>
      </c>
      <c r="M44" s="131">
        <f>Seniori!M93</f>
        <v>0</v>
      </c>
      <c r="N44" s="131">
        <f>Seniori!N93</f>
        <v>0</v>
      </c>
      <c r="O44" s="131">
        <f>Seniori!O93</f>
        <v>0</v>
      </c>
      <c r="P44" s="131">
        <f>Seniori!P93</f>
        <v>0</v>
      </c>
      <c r="Q44" s="131">
        <f>Seniori!Q93</f>
        <v>0</v>
      </c>
      <c r="R44" s="131">
        <f>Seniori!R93</f>
        <v>0</v>
      </c>
      <c r="S44" s="131">
        <f>Seniori!S93</f>
        <v>0</v>
      </c>
      <c r="T44" s="131">
        <f>Seniori!T93</f>
        <v>0</v>
      </c>
      <c r="U44" s="131">
        <f>Seniori!U93</f>
        <v>0</v>
      </c>
      <c r="V44" s="131">
        <f>Seniori!V93</f>
        <v>0</v>
      </c>
      <c r="W44" s="131">
        <f>Seniori!W93</f>
        <v>0</v>
      </c>
      <c r="X44" s="131">
        <f>Seniori!X93</f>
        <v>0</v>
      </c>
      <c r="Y44" s="131">
        <f>Seniori!Y93</f>
        <v>0</v>
      </c>
      <c r="Z44" s="131">
        <f>Seniori!Z93</f>
        <v>0</v>
      </c>
      <c r="AA44" s="131">
        <f>Seniori!AA93</f>
        <v>0</v>
      </c>
      <c r="AB44" s="131">
        <f>Seniori!AB93</f>
        <v>0</v>
      </c>
      <c r="AC44" s="131">
        <f>Seniori!AC93</f>
        <v>0</v>
      </c>
      <c r="AD44" s="131">
        <f>Seniori!AD93</f>
        <v>0</v>
      </c>
      <c r="AE44" s="131">
        <f>Seniori!AE93</f>
        <v>0</v>
      </c>
      <c r="AF44" s="131">
        <f>Seniori!AF93</f>
        <v>0</v>
      </c>
      <c r="AG44" s="131">
        <f>Seniori!AG93</f>
        <v>0</v>
      </c>
      <c r="AH44" s="131">
        <f>Seniori!AH93</f>
        <v>0</v>
      </c>
      <c r="AI44" s="131">
        <f>Seniori!AI93</f>
        <v>0</v>
      </c>
      <c r="AJ44" s="131">
        <f>Seniori!AJ93</f>
        <v>0</v>
      </c>
      <c r="AK44" s="131">
        <f>Seniori!AK93</f>
        <v>0</v>
      </c>
      <c r="AL44" s="131">
        <f>Seniori!AL93</f>
        <v>0</v>
      </c>
      <c r="AM44" s="131">
        <f>Seniori!AM93</f>
        <v>0</v>
      </c>
      <c r="AN44" s="131">
        <f>Seniori!AN93</f>
        <v>0</v>
      </c>
      <c r="AO44" s="131">
        <f>Seniori!AO93</f>
        <v>0</v>
      </c>
      <c r="AP44" s="131">
        <f>Seniori!AP93</f>
        <v>0</v>
      </c>
      <c r="AQ44" s="131">
        <f>Seniori!AQ93</f>
        <v>0</v>
      </c>
      <c r="AR44" s="131">
        <f>Seniori!AR93</f>
        <v>0</v>
      </c>
      <c r="AS44" s="131">
        <f>Seniori!AS93</f>
        <v>0</v>
      </c>
      <c r="AT44" s="131">
        <f>Seniori!AT93</f>
        <v>0</v>
      </c>
      <c r="AU44" s="131">
        <f>Seniori!AU93</f>
        <v>0</v>
      </c>
      <c r="AV44" s="131">
        <f>Seniori!AV93</f>
        <v>0</v>
      </c>
      <c r="AW44" s="131">
        <f>Seniori!AW93</f>
        <v>0</v>
      </c>
      <c r="AX44" s="131">
        <f>Seniori!AX93</f>
        <v>0</v>
      </c>
      <c r="AY44" s="131">
        <f>Seniori!AY93</f>
        <v>0</v>
      </c>
      <c r="AZ44" s="131">
        <f>Seniori!AZ93</f>
        <v>0</v>
      </c>
      <c r="BA44" s="131">
        <f>Seniori!BA93</f>
        <v>0</v>
      </c>
      <c r="BB44" s="131">
        <f>Seniori!BB93</f>
        <v>0</v>
      </c>
      <c r="BC44" s="131">
        <f>Seniori!BC93</f>
        <v>0</v>
      </c>
      <c r="BD44" s="131">
        <f>Seniori!BD93</f>
        <v>0</v>
      </c>
      <c r="BE44" s="131">
        <f>Seniori!BE93</f>
        <v>0</v>
      </c>
      <c r="BF44" s="131">
        <f>Seniori!BF93</f>
        <v>0</v>
      </c>
      <c r="BG44" s="131">
        <f>Seniori!BG93</f>
        <v>0</v>
      </c>
      <c r="BH44" s="131">
        <f>Seniori!BH93</f>
        <v>0</v>
      </c>
      <c r="BI44" s="131">
        <f>Seniori!BI93</f>
        <v>0</v>
      </c>
      <c r="BJ44" s="131">
        <f>Seniori!BJ93</f>
        <v>0</v>
      </c>
      <c r="BK44" s="131">
        <f>Seniori!BK93</f>
        <v>0</v>
      </c>
      <c r="BL44" s="131">
        <f>Seniori!BL93</f>
        <v>0</v>
      </c>
      <c r="BM44" s="131">
        <f>Seniori!BM93</f>
        <v>0</v>
      </c>
      <c r="BN44" s="131">
        <f>Seniori!BN93</f>
        <v>0</v>
      </c>
      <c r="BO44" s="131">
        <f>Seniori!BO93</f>
        <v>0</v>
      </c>
      <c r="BP44" s="131">
        <f>Seniori!BP93</f>
        <v>0</v>
      </c>
      <c r="BQ44" s="131">
        <f>Seniori!BQ93</f>
        <v>0</v>
      </c>
      <c r="BR44" s="131">
        <f>Seniori!BR93</f>
        <v>0</v>
      </c>
      <c r="BS44" s="131">
        <f>Seniori!BS93</f>
        <v>0</v>
      </c>
      <c r="BT44" s="131">
        <f>Seniori!BT93</f>
        <v>0</v>
      </c>
      <c r="BU44" s="131">
        <f>Seniori!BU93</f>
        <v>0</v>
      </c>
      <c r="BV44" s="131">
        <f>Seniori!BV93</f>
        <v>0</v>
      </c>
      <c r="BW44" s="131">
        <f>Seniori!BW93</f>
        <v>0</v>
      </c>
      <c r="BX44" s="131">
        <f>Seniori!BX93</f>
        <v>0</v>
      </c>
      <c r="BY44" s="131">
        <f>Seniori!BY93</f>
        <v>0</v>
      </c>
      <c r="BZ44" s="131">
        <f>Seniori!BZ93</f>
        <v>0</v>
      </c>
      <c r="CA44" s="131">
        <f>Seniori!CA93</f>
        <v>0</v>
      </c>
      <c r="CB44" s="131">
        <f>Seniori!CB93</f>
        <v>0</v>
      </c>
      <c r="CC44" s="131">
        <f>Seniori!CC93</f>
        <v>0</v>
      </c>
      <c r="CD44" s="131">
        <f>Seniori!CD93</f>
        <v>0</v>
      </c>
      <c r="CE44" s="131">
        <f>Seniori!CE93</f>
        <v>0</v>
      </c>
      <c r="CF44" s="131">
        <f>Seniori!CF93</f>
        <v>0</v>
      </c>
      <c r="CG44" s="131">
        <f>Seniori!CG93</f>
        <v>0</v>
      </c>
      <c r="CH44" s="131">
        <f>Seniori!CH93</f>
        <v>0</v>
      </c>
      <c r="CI44" s="131">
        <f>Seniori!CI93</f>
        <v>0</v>
      </c>
      <c r="CJ44" s="131">
        <f>Seniori!CJ93</f>
        <v>0</v>
      </c>
      <c r="CK44" s="131">
        <f>Seniori!CK93</f>
        <v>0</v>
      </c>
      <c r="CL44" s="131">
        <f>Seniori!CL93</f>
        <v>0</v>
      </c>
      <c r="CM44" s="131">
        <f>Seniori!CM93</f>
        <v>0</v>
      </c>
      <c r="CN44" s="131">
        <f>Seniori!CN93</f>
        <v>0</v>
      </c>
      <c r="CO44" s="131">
        <f>Seniori!CO93</f>
        <v>0</v>
      </c>
      <c r="CP44" s="131">
        <f>Seniori!CP93</f>
        <v>0</v>
      </c>
      <c r="CQ44" s="131">
        <f>Seniori!CQ93</f>
        <v>0</v>
      </c>
      <c r="CR44" s="131">
        <f>Seniori!CR93</f>
        <v>0</v>
      </c>
      <c r="CS44" s="131">
        <f>Seniori!CS93</f>
        <v>0</v>
      </c>
      <c r="CT44" s="131">
        <f>Seniori!CT93</f>
        <v>0</v>
      </c>
      <c r="CU44" s="131">
        <f>Seniori!CU93</f>
        <v>0</v>
      </c>
      <c r="CV44" s="131">
        <f>Seniori!CV93</f>
        <v>0</v>
      </c>
      <c r="CW44" s="131">
        <f>Seniori!CW93</f>
        <v>0</v>
      </c>
      <c r="CX44" s="131">
        <f>Seniori!CX93</f>
        <v>0</v>
      </c>
      <c r="CY44" s="131">
        <f>Seniori!CY93</f>
        <v>0</v>
      </c>
      <c r="CZ44" s="131">
        <f>Seniori!CZ93</f>
        <v>0</v>
      </c>
      <c r="DA44" s="131">
        <f>Seniori!DA93</f>
        <v>0</v>
      </c>
      <c r="DB44" s="131">
        <f>Seniori!DB93</f>
        <v>0</v>
      </c>
      <c r="DC44" s="131">
        <f>Seniori!DC93</f>
        <v>0</v>
      </c>
      <c r="DD44" s="131">
        <f>Seniori!DD93</f>
        <v>0</v>
      </c>
      <c r="DE44" s="131">
        <f>Seniori!DE93</f>
        <v>0</v>
      </c>
      <c r="DF44" s="131">
        <f>Seniori!DF93</f>
        <v>0</v>
      </c>
      <c r="DG44" s="131">
        <f>Seniori!DG93</f>
        <v>0</v>
      </c>
      <c r="DH44" s="131">
        <f>Seniori!DH93</f>
        <v>0</v>
      </c>
      <c r="DI44" s="131">
        <f>Seniori!DI93</f>
        <v>0</v>
      </c>
      <c r="DJ44" s="131">
        <f>Seniori!DJ93</f>
        <v>0</v>
      </c>
      <c r="DK44" s="131">
        <f>Seniori!DK93</f>
        <v>0</v>
      </c>
      <c r="DL44" s="131">
        <f>Seniori!DL93</f>
        <v>0</v>
      </c>
      <c r="DM44" s="131">
        <f>Seniori!DM93</f>
        <v>0</v>
      </c>
      <c r="DN44" s="131">
        <f>Seniori!DN93</f>
        <v>0</v>
      </c>
      <c r="DO44" s="131">
        <f>Seniori!DO93</f>
        <v>0</v>
      </c>
      <c r="DP44" s="131">
        <f>Seniori!DP93</f>
        <v>0</v>
      </c>
      <c r="DQ44" s="131">
        <f>Seniori!DQ93</f>
        <v>0</v>
      </c>
      <c r="DR44" s="131">
        <f>Seniori!DR93</f>
        <v>0</v>
      </c>
      <c r="DS44" s="131">
        <f>Seniori!DS93</f>
        <v>0</v>
      </c>
      <c r="DT44" s="131">
        <f>Seniori!DT93</f>
        <v>0</v>
      </c>
      <c r="DU44" s="131">
        <f>Seniori!DU93</f>
        <v>0</v>
      </c>
      <c r="DV44" s="131">
        <f>Seniori!DV93</f>
        <v>0</v>
      </c>
      <c r="DW44" s="131">
        <f>Seniori!DW93</f>
        <v>0</v>
      </c>
      <c r="DX44" s="131">
        <f>Seniori!DX93</f>
        <v>0</v>
      </c>
      <c r="DY44" s="131">
        <f>Seniori!DY93</f>
        <v>0</v>
      </c>
      <c r="DZ44" s="131">
        <f>Seniori!DZ93</f>
        <v>0</v>
      </c>
      <c r="EA44" s="131">
        <f>Seniori!EA93</f>
        <v>0</v>
      </c>
      <c r="EB44" s="131">
        <f>Seniori!EB93</f>
        <v>0</v>
      </c>
      <c r="EC44" s="131">
        <f>Seniori!EC93</f>
        <v>0</v>
      </c>
      <c r="ED44" s="131">
        <f>Seniori!ED93</f>
        <v>0</v>
      </c>
      <c r="EE44" s="131">
        <f>Seniori!EE93</f>
        <v>0</v>
      </c>
      <c r="EF44" s="131">
        <f>Seniori!EF93</f>
        <v>0</v>
      </c>
      <c r="EG44" s="131">
        <f>Seniori!EG93</f>
        <v>0</v>
      </c>
      <c r="EH44" s="131">
        <f>Seniori!EH93</f>
        <v>0</v>
      </c>
      <c r="EI44" s="131">
        <f>Seniori!EI93</f>
        <v>0</v>
      </c>
      <c r="EJ44" s="131">
        <f>Seniori!EJ93</f>
        <v>0</v>
      </c>
      <c r="EK44" s="131">
        <f>Seniori!EK93</f>
        <v>0</v>
      </c>
      <c r="EL44" s="131">
        <f>Seniori!EL93</f>
        <v>0</v>
      </c>
      <c r="EM44" s="131">
        <f>Seniori!EM93</f>
        <v>0</v>
      </c>
      <c r="EN44" s="131">
        <f>Seniori!EN93</f>
        <v>0</v>
      </c>
      <c r="EO44" s="131">
        <f>Seniori!EO93</f>
        <v>0</v>
      </c>
      <c r="EP44" s="131">
        <f>Seniori!EP93</f>
        <v>0</v>
      </c>
      <c r="EQ44" s="131">
        <f>Seniori!EQ93</f>
        <v>0</v>
      </c>
      <c r="ER44" s="131">
        <f>Seniori!ER93</f>
        <v>0</v>
      </c>
      <c r="ES44" s="131">
        <f>Seniori!ES93</f>
        <v>0</v>
      </c>
      <c r="ET44" s="131">
        <f>Seniori!ET93</f>
        <v>0</v>
      </c>
      <c r="EU44" s="131">
        <f>Seniori!EU93</f>
        <v>0</v>
      </c>
      <c r="EV44" s="131">
        <f>Seniori!EV93</f>
        <v>0</v>
      </c>
      <c r="EW44" s="131">
        <f>Seniori!EW93</f>
        <v>0</v>
      </c>
      <c r="EX44" s="131">
        <f>Seniori!EX93</f>
        <v>0</v>
      </c>
      <c r="EY44" s="131">
        <f>Seniori!EY93</f>
        <v>0</v>
      </c>
      <c r="EZ44" s="131">
        <f>Seniori!EZ93</f>
        <v>0</v>
      </c>
      <c r="FA44" s="131">
        <f>Seniori!FA93</f>
        <v>0</v>
      </c>
      <c r="FB44" s="131">
        <f>Seniori!FB93</f>
        <v>0</v>
      </c>
      <c r="FC44" s="131">
        <f>Seniori!FC93</f>
        <v>0</v>
      </c>
      <c r="FD44" s="131">
        <f>Seniori!FD93</f>
        <v>0</v>
      </c>
      <c r="FE44" s="131">
        <f>Seniori!FE93</f>
        <v>0</v>
      </c>
      <c r="FF44" s="131">
        <f>Seniori!FF93</f>
        <v>0</v>
      </c>
      <c r="FG44" s="131">
        <f>Seniori!FG93</f>
        <v>0</v>
      </c>
      <c r="FH44" s="131">
        <f>Seniori!FH93</f>
        <v>0</v>
      </c>
      <c r="FI44" s="131">
        <f>Seniori!FI93</f>
        <v>0</v>
      </c>
      <c r="FJ44" s="131">
        <f>Seniori!FJ93</f>
        <v>0</v>
      </c>
      <c r="FK44" s="131">
        <f>Seniori!FK93</f>
        <v>0</v>
      </c>
      <c r="FL44" s="131">
        <f>Seniori!FL93</f>
        <v>0</v>
      </c>
      <c r="FM44" s="131">
        <f>Seniori!FM93</f>
        <v>0</v>
      </c>
      <c r="FN44" s="131">
        <f>Seniori!FN93</f>
        <v>0</v>
      </c>
      <c r="FO44" s="131">
        <f>Seniori!FO93</f>
        <v>0</v>
      </c>
      <c r="FP44" s="131">
        <f>Seniori!FP93</f>
        <v>0</v>
      </c>
      <c r="FQ44" s="131">
        <f>Seniori!FQ93</f>
        <v>0</v>
      </c>
      <c r="FR44" s="131">
        <f>Seniori!FR93</f>
        <v>0</v>
      </c>
      <c r="FS44" s="131">
        <f>Seniori!FS93</f>
        <v>0</v>
      </c>
      <c r="FT44" s="131">
        <f>Seniori!FT93</f>
        <v>0</v>
      </c>
      <c r="FU44" s="131">
        <f>Seniori!FU93</f>
        <v>0</v>
      </c>
      <c r="FV44" s="131">
        <f>Seniori!FV93</f>
        <v>0</v>
      </c>
      <c r="FW44" s="131">
        <f>Seniori!FW93</f>
        <v>0</v>
      </c>
      <c r="FX44" s="131">
        <f>Seniori!FX93</f>
        <v>0</v>
      </c>
      <c r="FY44" s="131">
        <f>Seniori!FY93</f>
        <v>0</v>
      </c>
      <c r="FZ44" s="131">
        <f>Seniori!FZ93</f>
        <v>0</v>
      </c>
      <c r="GA44" s="131">
        <f>Seniori!GA93</f>
        <v>0</v>
      </c>
      <c r="GB44" s="131">
        <f>Seniori!GB93</f>
        <v>0</v>
      </c>
      <c r="GC44" s="131">
        <f>Seniori!GC93</f>
        <v>0</v>
      </c>
      <c r="GD44" s="131">
        <f>Seniori!GD93</f>
        <v>0</v>
      </c>
      <c r="GE44" s="131">
        <f>Seniori!GE93</f>
        <v>0</v>
      </c>
      <c r="GF44" s="131">
        <f>Seniori!GF93</f>
        <v>0</v>
      </c>
      <c r="GG44" s="131">
        <f>Seniori!GG93</f>
        <v>0</v>
      </c>
      <c r="GH44" s="131">
        <f>Seniori!GH93</f>
        <v>0</v>
      </c>
      <c r="GI44" s="131">
        <f>Seniori!GI93</f>
        <v>0</v>
      </c>
      <c r="GJ44" s="131">
        <f>Seniori!GJ93</f>
        <v>0</v>
      </c>
      <c r="GK44" s="131">
        <f>Seniori!GK93</f>
        <v>0</v>
      </c>
      <c r="GL44" s="131">
        <f>Seniori!GL93</f>
        <v>0</v>
      </c>
      <c r="GM44" s="131">
        <f>Seniori!GM93</f>
        <v>0</v>
      </c>
      <c r="GN44" s="131">
        <f>Seniori!GN93</f>
        <v>0</v>
      </c>
      <c r="GO44" s="131">
        <f>Seniori!GO93</f>
        <v>0</v>
      </c>
      <c r="GP44" s="131">
        <f>Seniori!GP93</f>
        <v>0</v>
      </c>
      <c r="GQ44" s="131">
        <f>Seniori!GQ93</f>
        <v>0</v>
      </c>
      <c r="GR44" s="131">
        <f>Seniori!GR93</f>
        <v>0</v>
      </c>
      <c r="GS44" s="131">
        <f>Seniori!GS93</f>
        <v>0</v>
      </c>
      <c r="GT44" s="131">
        <f>Seniori!GT93</f>
        <v>0</v>
      </c>
      <c r="GU44" s="131">
        <f>Seniori!GU93</f>
        <v>0</v>
      </c>
      <c r="GV44" s="131">
        <f>Seniori!GV93</f>
        <v>0</v>
      </c>
      <c r="GW44" s="131">
        <f>Seniori!GW93</f>
        <v>0</v>
      </c>
      <c r="GX44" s="131">
        <f>Seniori!GX93</f>
        <v>0</v>
      </c>
      <c r="GY44" s="131">
        <f>Seniori!GY93</f>
        <v>0</v>
      </c>
      <c r="GZ44" s="131">
        <f>Seniori!GZ93</f>
        <v>0</v>
      </c>
      <c r="HA44" s="131">
        <f>Seniori!HA93</f>
        <v>0</v>
      </c>
      <c r="HB44" s="131">
        <f>Seniori!HB93</f>
        <v>0</v>
      </c>
      <c r="HC44" s="131">
        <f>Seniori!HC93</f>
        <v>0</v>
      </c>
      <c r="HD44" s="131">
        <f>Seniori!HD93</f>
        <v>0</v>
      </c>
      <c r="HE44" s="131">
        <f>Seniori!HE93</f>
        <v>0</v>
      </c>
      <c r="HF44" s="131">
        <f>Seniori!HF93</f>
        <v>0</v>
      </c>
      <c r="HG44" s="131">
        <f>Seniori!HG93</f>
        <v>0</v>
      </c>
      <c r="HH44" s="131">
        <f>Seniori!HH93</f>
        <v>0</v>
      </c>
      <c r="HI44" s="131">
        <f>Seniori!HI93</f>
        <v>0</v>
      </c>
      <c r="HJ44" s="131">
        <f>Seniori!HJ93</f>
        <v>0</v>
      </c>
      <c r="HK44" s="131">
        <f>Seniori!HK93</f>
        <v>0</v>
      </c>
      <c r="HL44" s="131">
        <f>Seniori!HL93</f>
        <v>0</v>
      </c>
      <c r="HM44" s="131">
        <f>Seniori!HM93</f>
        <v>0</v>
      </c>
      <c r="HN44" s="131">
        <f>Seniori!HN93</f>
        <v>0</v>
      </c>
      <c r="HO44" s="131">
        <f>Seniori!HO93</f>
        <v>0</v>
      </c>
      <c r="HP44" s="131">
        <f>Seniori!HP93</f>
        <v>0</v>
      </c>
      <c r="HQ44" s="131">
        <f>Seniori!HQ93</f>
        <v>0</v>
      </c>
      <c r="HR44" s="131">
        <f>Seniori!HR93</f>
        <v>0</v>
      </c>
      <c r="HS44" s="131">
        <f>Seniori!HS93</f>
        <v>0</v>
      </c>
      <c r="HT44" s="131">
        <f>Seniori!HT93</f>
        <v>0</v>
      </c>
      <c r="HU44" s="131">
        <f>Seniori!HU93</f>
        <v>0</v>
      </c>
      <c r="HV44" s="131">
        <f>Seniori!HV93</f>
        <v>0</v>
      </c>
      <c r="HW44" s="131">
        <f>Seniori!HW93</f>
        <v>0</v>
      </c>
      <c r="HX44" s="131">
        <f>Seniori!HX93</f>
        <v>0</v>
      </c>
      <c r="HY44" s="131">
        <f>Seniori!HY93</f>
        <v>0</v>
      </c>
      <c r="HZ44" s="131">
        <f>Seniori!HZ93</f>
        <v>0</v>
      </c>
      <c r="IA44" s="131">
        <f>Seniori!IA93</f>
        <v>0</v>
      </c>
      <c r="IB44" s="131">
        <f>Seniori!IB93</f>
        <v>0</v>
      </c>
      <c r="IC44" s="131">
        <f>Seniori!IC93</f>
        <v>0</v>
      </c>
      <c r="ID44" s="131">
        <f>Seniori!ID93</f>
        <v>0</v>
      </c>
      <c r="IE44" s="131">
        <f>Seniori!IE93</f>
        <v>0</v>
      </c>
      <c r="IF44" s="131">
        <f>Seniori!IF93</f>
        <v>0</v>
      </c>
      <c r="IG44" s="131">
        <f>Seniori!IG93</f>
        <v>0</v>
      </c>
      <c r="IH44" s="131">
        <f>Seniori!IH93</f>
        <v>0</v>
      </c>
      <c r="II44" s="131">
        <f>Seniori!II93</f>
        <v>0</v>
      </c>
      <c r="IJ44" s="131"/>
      <c r="IK44" s="131">
        <f>Seniori!IK93</f>
        <v>0</v>
      </c>
      <c r="IL44" s="131">
        <f>Seniori!IL93</f>
        <v>0</v>
      </c>
      <c r="IM44" s="131">
        <f>Seniori!IM93</f>
        <v>0</v>
      </c>
      <c r="IN44" s="131">
        <f>Seniori!IN93</f>
        <v>1</v>
      </c>
      <c r="IO44" s="131"/>
      <c r="IP44" s="131">
        <f>Seniori!IP93</f>
        <v>0</v>
      </c>
      <c r="IQ44" s="131">
        <f>Seniori!IQ93</f>
        <v>0</v>
      </c>
      <c r="IR44" s="131">
        <f>Seniori!IR93</f>
        <v>0</v>
      </c>
      <c r="IS44" s="131">
        <f>Seniori!IS93</f>
        <v>0</v>
      </c>
      <c r="IT44" s="131">
        <f>Seniori!IT93</f>
        <v>0</v>
      </c>
      <c r="IU44" s="131" t="str">
        <f>Seniori!IU93</f>
        <v>x</v>
      </c>
      <c r="IV44" s="131">
        <f>Seniori!IV93</f>
        <v>0</v>
      </c>
      <c r="IW44" s="131">
        <f>Seniori!IW93</f>
        <v>0</v>
      </c>
      <c r="IX44" s="131">
        <f>Seniori!IX93</f>
        <v>0</v>
      </c>
      <c r="IY44" s="131">
        <f>Seniori!IY93</f>
        <v>0</v>
      </c>
      <c r="IZ44" s="131">
        <f>Seniori!IZ93</f>
        <v>0</v>
      </c>
      <c r="JA44" s="131">
        <f>Seniori!JA93</f>
        <v>0</v>
      </c>
      <c r="JB44" s="131">
        <f>Seniori!JB93</f>
        <v>0</v>
      </c>
      <c r="JC44" s="131">
        <f>Seniori!JC93</f>
        <v>0</v>
      </c>
      <c r="JD44" s="131">
        <f>Seniori!JD93</f>
        <v>0</v>
      </c>
      <c r="JE44" s="131">
        <f>Seniori!JE93</f>
        <v>0</v>
      </c>
      <c r="JF44" s="131">
        <f>Seniori!JF93</f>
        <v>0</v>
      </c>
      <c r="JG44" s="131">
        <f>Seniori!JG93</f>
        <v>0</v>
      </c>
      <c r="JH44" s="131">
        <f>Seniori!JH93</f>
        <v>0</v>
      </c>
      <c r="JI44" s="131">
        <f>Seniori!JI93</f>
        <v>0</v>
      </c>
      <c r="JJ44" s="131">
        <f>Seniori!JJ93</f>
        <v>0</v>
      </c>
      <c r="JK44" s="131">
        <f>Seniori!JK93</f>
        <v>0</v>
      </c>
      <c r="JL44" s="131">
        <f>Seniori!JL93</f>
        <v>0</v>
      </c>
      <c r="JM44" s="131">
        <f>Seniori!JM93</f>
        <v>0</v>
      </c>
      <c r="JN44" s="131">
        <f>Seniori!JN93</f>
        <v>0</v>
      </c>
      <c r="JO44" s="131">
        <f>Seniori!JO93</f>
        <v>0</v>
      </c>
      <c r="JP44" s="131">
        <f>Seniori!JP93</f>
        <v>0</v>
      </c>
      <c r="JQ44" s="131">
        <f>Seniori!JQ93</f>
        <v>0</v>
      </c>
      <c r="JR44" s="131">
        <f>Seniori!JR93</f>
        <v>0</v>
      </c>
      <c r="JS44" s="131">
        <f>Seniori!JS93</f>
        <v>0</v>
      </c>
      <c r="JT44" s="131">
        <f>Seniori!JT93</f>
        <v>0</v>
      </c>
      <c r="JU44" s="131">
        <f>Seniori!JU93</f>
        <v>0</v>
      </c>
      <c r="JV44" s="131">
        <f>Seniori!JV93</f>
        <v>0</v>
      </c>
      <c r="JW44" s="131">
        <f>Seniori!JW93</f>
        <v>0</v>
      </c>
      <c r="JX44" s="131">
        <f>Seniori!JX93</f>
        <v>0</v>
      </c>
      <c r="JY44" s="131">
        <f>Seniori!JY93</f>
        <v>0</v>
      </c>
      <c r="JZ44" s="131">
        <f>Seniori!JZ93</f>
        <v>0</v>
      </c>
      <c r="KA44" s="131">
        <f>Seniori!KA93</f>
        <v>0</v>
      </c>
      <c r="KB44" s="131">
        <f>Seniori!KB93</f>
        <v>0</v>
      </c>
      <c r="KC44" s="131">
        <f>Seniori!KC93</f>
        <v>0</v>
      </c>
      <c r="KD44" s="131">
        <f>Seniori!KD93</f>
        <v>0</v>
      </c>
      <c r="KE44" s="131">
        <f>Seniori!KE93</f>
        <v>0</v>
      </c>
      <c r="KF44" s="131">
        <f>Seniori!KF93</f>
        <v>0</v>
      </c>
      <c r="KG44" s="131">
        <f>Seniori!KG93</f>
        <v>0</v>
      </c>
      <c r="KH44" s="131">
        <f>Seniori!KH93</f>
        <v>0</v>
      </c>
      <c r="KI44" s="131">
        <f>Seniori!KI93</f>
        <v>0</v>
      </c>
      <c r="KJ44" s="131">
        <f>Seniori!KJ93</f>
        <v>0</v>
      </c>
      <c r="KK44" s="131">
        <f>Seniori!KK93</f>
        <v>0</v>
      </c>
      <c r="KL44" s="131">
        <f>Seniori!KL93</f>
        <v>0</v>
      </c>
      <c r="KM44" s="131">
        <f>Seniori!KM93</f>
        <v>0</v>
      </c>
      <c r="KN44" s="131">
        <f>Seniori!KN93</f>
        <v>0</v>
      </c>
      <c r="KO44" s="131">
        <f>Seniori!KO93</f>
        <v>0</v>
      </c>
      <c r="KP44" s="131"/>
      <c r="KQ44" s="131">
        <f>Seniori!KQ93</f>
        <v>0</v>
      </c>
      <c r="KR44" s="131">
        <f>Seniori!KR93</f>
        <v>0</v>
      </c>
      <c r="KS44" s="131">
        <f>Seniori!KS93</f>
        <v>0</v>
      </c>
      <c r="KT44" s="131">
        <f>Seniori!KT93</f>
        <v>0</v>
      </c>
      <c r="KU44" s="131">
        <f>Seniori!KU93</f>
        <v>0</v>
      </c>
      <c r="KV44" s="131">
        <f>Seniori!KV93</f>
        <v>0</v>
      </c>
      <c r="KW44" s="131"/>
      <c r="KX44" s="131">
        <f>Seniori!KX93</f>
        <v>0</v>
      </c>
      <c r="KY44" s="131">
        <f>Seniori!KY93</f>
        <v>0</v>
      </c>
      <c r="KZ44" s="131">
        <f>Seniori!KZ93</f>
        <v>0</v>
      </c>
      <c r="LA44" s="131">
        <f>Seniori!LA93</f>
        <v>0</v>
      </c>
      <c r="LB44" s="131">
        <f>Seniori!LB93</f>
        <v>0</v>
      </c>
      <c r="LC44" s="131">
        <f>Seniori!LC93</f>
        <v>0</v>
      </c>
      <c r="LD44" s="131">
        <f>Seniori!LD93</f>
        <v>0</v>
      </c>
      <c r="LE44" s="131">
        <f>Seniori!LE93</f>
        <v>0</v>
      </c>
      <c r="LF44" s="131">
        <f>Seniori!LF93</f>
        <v>0</v>
      </c>
      <c r="LG44" s="131">
        <f>Seniori!LG93</f>
        <v>0</v>
      </c>
      <c r="LH44" s="131">
        <f>Seniori!LH93</f>
        <v>0</v>
      </c>
      <c r="LI44" s="131">
        <f>Seniori!LI93</f>
        <v>0</v>
      </c>
      <c r="LJ44" s="131">
        <f>Seniori!LJ93</f>
        <v>0</v>
      </c>
      <c r="LK44" s="131">
        <f>Seniori!LK93</f>
        <v>0</v>
      </c>
      <c r="LL44" s="131">
        <f>Seniori!LL93</f>
        <v>0</v>
      </c>
      <c r="LM44" s="131">
        <f>Seniori!LM93</f>
        <v>0</v>
      </c>
      <c r="LN44" s="131">
        <f>Seniori!LN93</f>
        <v>0</v>
      </c>
      <c r="LO44" s="131"/>
      <c r="LP44" s="131">
        <f>Seniori!LP93</f>
        <v>0</v>
      </c>
      <c r="LQ44" s="131"/>
      <c r="LR44" s="131"/>
      <c r="LS44" s="131"/>
      <c r="LT44" s="131"/>
      <c r="LU44" s="131"/>
      <c r="LV44" s="131"/>
      <c r="LW44" s="131"/>
      <c r="LX44" s="131"/>
      <c r="LY44" s="131"/>
      <c r="LZ44" s="131">
        <f>Seniori!LZ93</f>
        <v>0</v>
      </c>
      <c r="MA44" s="131">
        <f>Seniori!MA93</f>
        <v>0</v>
      </c>
      <c r="MB44" s="131">
        <f>Seniori!MB93</f>
        <v>0</v>
      </c>
      <c r="MC44" s="131">
        <f>Seniori!MC93</f>
        <v>0</v>
      </c>
      <c r="MD44" s="131">
        <f>Seniori!MD93</f>
        <v>0</v>
      </c>
      <c r="ME44" s="131">
        <f>Seniori!ME93</f>
        <v>0</v>
      </c>
    </row>
    <row r="45" spans="1:343" s="1" customFormat="1" ht="18" customHeight="1" x14ac:dyDescent="0.2">
      <c r="A45" s="12">
        <v>37</v>
      </c>
      <c r="B45" s="11" t="s">
        <v>254</v>
      </c>
      <c r="C45" s="1">
        <v>10992</v>
      </c>
      <c r="E45" s="4" t="s">
        <v>255</v>
      </c>
      <c r="F45" s="1">
        <v>9133</v>
      </c>
      <c r="G45" s="9" t="s">
        <v>225</v>
      </c>
      <c r="H45" s="4" t="s">
        <v>34</v>
      </c>
      <c r="I45" s="1">
        <f>SUM(K45:ME45)</f>
        <v>1</v>
      </c>
      <c r="J45" s="12">
        <f>Tabuľka311[[#This Row],[Stĺpec9]]</f>
        <v>1</v>
      </c>
      <c r="K45" s="131">
        <f>'Kôň roka'!K158</f>
        <v>0</v>
      </c>
      <c r="L45" s="131">
        <f>'Kôň roka'!L158</f>
        <v>0</v>
      </c>
      <c r="M45" s="131">
        <f>'Kôň roka'!M158</f>
        <v>0</v>
      </c>
      <c r="N45" s="131">
        <f>'Kôň roka'!N158</f>
        <v>0</v>
      </c>
      <c r="O45" s="131">
        <f>'Kôň roka'!O158</f>
        <v>0</v>
      </c>
      <c r="P45" s="131">
        <f>'Kôň roka'!P158</f>
        <v>0</v>
      </c>
      <c r="Q45" s="131">
        <f>'Kôň roka'!Q158</f>
        <v>0</v>
      </c>
      <c r="R45" s="131">
        <f>'Kôň roka'!R158</f>
        <v>0</v>
      </c>
      <c r="S45" s="131" t="str">
        <f>'Kôň roka'!S158</f>
        <v>x</v>
      </c>
      <c r="T45" s="131">
        <f>'Kôň roka'!T158</f>
        <v>0</v>
      </c>
      <c r="U45" s="131">
        <f>'Kôň roka'!U158</f>
        <v>0</v>
      </c>
      <c r="V45" s="131">
        <f>'Kôň roka'!V158</f>
        <v>0</v>
      </c>
      <c r="W45" s="131">
        <f>'Kôň roka'!W158</f>
        <v>0</v>
      </c>
      <c r="X45" s="131">
        <f>'Kôň roka'!X158</f>
        <v>0</v>
      </c>
      <c r="Y45" s="131">
        <f>'Kôň roka'!Y158</f>
        <v>0</v>
      </c>
      <c r="Z45" s="131">
        <f>'Kôň roka'!Z158</f>
        <v>0</v>
      </c>
      <c r="AA45" s="131">
        <f>'Kôň roka'!AA158</f>
        <v>0</v>
      </c>
      <c r="AB45" s="131">
        <f>'Kôň roka'!AB158</f>
        <v>0</v>
      </c>
      <c r="AC45" s="131">
        <f>'Kôň roka'!AC158</f>
        <v>0</v>
      </c>
      <c r="AD45" s="131">
        <f>'Kôň roka'!AD158</f>
        <v>0</v>
      </c>
      <c r="AE45" s="131">
        <f>'Kôň roka'!AE158</f>
        <v>0</v>
      </c>
      <c r="AF45" s="131">
        <f>'Kôň roka'!AF158</f>
        <v>0</v>
      </c>
      <c r="AG45" s="131">
        <f>'Kôň roka'!AG158</f>
        <v>0</v>
      </c>
      <c r="AH45" s="131">
        <f>'Kôň roka'!AH158</f>
        <v>0</v>
      </c>
      <c r="AI45" s="131">
        <f>'Kôň roka'!AI158</f>
        <v>0</v>
      </c>
      <c r="AJ45" s="131">
        <f>'Kôň roka'!AJ158</f>
        <v>0</v>
      </c>
      <c r="AK45" s="131">
        <f>'Kôň roka'!AK158</f>
        <v>0</v>
      </c>
      <c r="AL45" s="131">
        <f>'Kôň roka'!AL158</f>
        <v>0</v>
      </c>
      <c r="AM45" s="131">
        <f>'Kôň roka'!AM158</f>
        <v>0</v>
      </c>
      <c r="AN45" s="131">
        <f>'Kôň roka'!AN158</f>
        <v>0</v>
      </c>
      <c r="AO45" s="131">
        <f>'Kôň roka'!AO158</f>
        <v>0</v>
      </c>
      <c r="AP45" s="131">
        <f>'Kôň roka'!AP158</f>
        <v>0</v>
      </c>
      <c r="AQ45" s="131">
        <f>'Kôň roka'!AQ158</f>
        <v>0</v>
      </c>
      <c r="AR45" s="131">
        <f>'Kôň roka'!AR158</f>
        <v>0</v>
      </c>
      <c r="AS45" s="131">
        <f>'Kôň roka'!AS158</f>
        <v>0</v>
      </c>
      <c r="AT45" s="131">
        <f>'Kôň roka'!AT158</f>
        <v>0</v>
      </c>
      <c r="AU45" s="131">
        <f>'Kôň roka'!AU158</f>
        <v>0</v>
      </c>
      <c r="AV45" s="131">
        <f>'Kôň roka'!AV158</f>
        <v>0</v>
      </c>
      <c r="AW45" s="131">
        <f>'Kôň roka'!AW158</f>
        <v>0</v>
      </c>
      <c r="AX45" s="131">
        <f>'Kôň roka'!AX158</f>
        <v>0</v>
      </c>
      <c r="AY45" s="131">
        <f>'Kôň roka'!AY158</f>
        <v>0</v>
      </c>
      <c r="AZ45" s="131">
        <f>'Kôň roka'!AZ158</f>
        <v>0</v>
      </c>
      <c r="BA45" s="131">
        <f>'Kôň roka'!BA158</f>
        <v>0</v>
      </c>
      <c r="BB45" s="131">
        <f>'Kôň roka'!BB158</f>
        <v>0</v>
      </c>
      <c r="BC45" s="131">
        <f>'Kôň roka'!BC158</f>
        <v>0</v>
      </c>
      <c r="BD45" s="131">
        <f>'Kôň roka'!BD158</f>
        <v>0</v>
      </c>
      <c r="BE45" s="131">
        <f>'Kôň roka'!BE158</f>
        <v>0</v>
      </c>
      <c r="BF45" s="131">
        <f>'Kôň roka'!BF158</f>
        <v>0</v>
      </c>
      <c r="BG45" s="131">
        <f>'Kôň roka'!BG158</f>
        <v>0</v>
      </c>
      <c r="BH45" s="131">
        <f>'Kôň roka'!BH158</f>
        <v>0</v>
      </c>
      <c r="BI45" s="131">
        <f>'Kôň roka'!BI158</f>
        <v>0</v>
      </c>
      <c r="BJ45" s="131">
        <f>'Kôň roka'!BJ158</f>
        <v>0</v>
      </c>
      <c r="BK45" s="131">
        <f>'Kôň roka'!BK158</f>
        <v>0</v>
      </c>
      <c r="BL45" s="131">
        <f>'Kôň roka'!BL158</f>
        <v>0</v>
      </c>
      <c r="BM45" s="131">
        <f>'Kôň roka'!BM158</f>
        <v>0</v>
      </c>
      <c r="BN45" s="131">
        <f>'Kôň roka'!BN158</f>
        <v>0</v>
      </c>
      <c r="BO45" s="131">
        <f>'Kôň roka'!BO158</f>
        <v>0</v>
      </c>
      <c r="BP45" s="131">
        <f>'Kôň roka'!BP158</f>
        <v>0</v>
      </c>
      <c r="BQ45" s="131">
        <f>'Kôň roka'!BQ158</f>
        <v>0</v>
      </c>
      <c r="BR45" s="131">
        <f>'Kôň roka'!BR158</f>
        <v>0</v>
      </c>
      <c r="BS45" s="131">
        <f>'Kôň roka'!BS158</f>
        <v>0</v>
      </c>
      <c r="BT45" s="131">
        <f>'Kôň roka'!BT158</f>
        <v>0</v>
      </c>
      <c r="BU45" s="131">
        <f>'Kôň roka'!BU158</f>
        <v>0</v>
      </c>
      <c r="BV45" s="131">
        <f>'Kôň roka'!BV158</f>
        <v>0</v>
      </c>
      <c r="BW45" s="131">
        <f>'Kôň roka'!BW158</f>
        <v>0</v>
      </c>
      <c r="BX45" s="131">
        <f>'Kôň roka'!BX158</f>
        <v>0</v>
      </c>
      <c r="BY45" s="131">
        <f>'Kôň roka'!BY158</f>
        <v>0</v>
      </c>
      <c r="BZ45" s="131">
        <f>'Kôň roka'!BZ158</f>
        <v>0</v>
      </c>
      <c r="CA45" s="131">
        <f>'Kôň roka'!CA158</f>
        <v>0</v>
      </c>
      <c r="CB45" s="131">
        <f>'Kôň roka'!CB158</f>
        <v>0</v>
      </c>
      <c r="CC45" s="131">
        <f>'Kôň roka'!CC158</f>
        <v>0</v>
      </c>
      <c r="CD45" s="131">
        <f>'Kôň roka'!CD158</f>
        <v>0</v>
      </c>
      <c r="CE45" s="131">
        <f>'Kôň roka'!CE158</f>
        <v>0</v>
      </c>
      <c r="CF45" s="131">
        <f>'Kôň roka'!CF158</f>
        <v>0</v>
      </c>
      <c r="CG45" s="131">
        <f>'Kôň roka'!CG158</f>
        <v>0</v>
      </c>
      <c r="CH45" s="131">
        <f>'Kôň roka'!CH158</f>
        <v>0</v>
      </c>
      <c r="CI45" s="131">
        <f>'Kôň roka'!CI158</f>
        <v>0</v>
      </c>
      <c r="CJ45" s="131">
        <f>'Kôň roka'!CJ158</f>
        <v>0</v>
      </c>
      <c r="CK45" s="131">
        <f>'Kôň roka'!CK158</f>
        <v>0</v>
      </c>
      <c r="CL45" s="131">
        <f>'Kôň roka'!CL158</f>
        <v>0</v>
      </c>
      <c r="CM45" s="131">
        <f>'Kôň roka'!CM158</f>
        <v>0</v>
      </c>
      <c r="CN45" s="131">
        <f>'Kôň roka'!CN158</f>
        <v>0</v>
      </c>
      <c r="CO45" s="131">
        <f>'Kôň roka'!CO158</f>
        <v>0</v>
      </c>
      <c r="CP45" s="131">
        <f>'Kôň roka'!CP158</f>
        <v>0</v>
      </c>
      <c r="CQ45" s="131">
        <f>'Kôň roka'!CQ158</f>
        <v>0</v>
      </c>
      <c r="CR45" s="131">
        <f>'Kôň roka'!CR158</f>
        <v>0</v>
      </c>
      <c r="CS45" s="131">
        <f>'Kôň roka'!CS158</f>
        <v>0</v>
      </c>
      <c r="CT45" s="131">
        <f>'Kôň roka'!CT158</f>
        <v>0</v>
      </c>
      <c r="CU45" s="131">
        <f>'Kôň roka'!CU158</f>
        <v>0</v>
      </c>
      <c r="CV45" s="131">
        <f>'Kôň roka'!CV158</f>
        <v>0</v>
      </c>
      <c r="CW45" s="131">
        <f>'Kôň roka'!CW158</f>
        <v>0</v>
      </c>
      <c r="CX45" s="131">
        <f>'Kôň roka'!CX158</f>
        <v>0</v>
      </c>
      <c r="CY45" s="131">
        <f>'Kôň roka'!CY158</f>
        <v>0</v>
      </c>
      <c r="CZ45" s="131">
        <f>'Kôň roka'!CZ158</f>
        <v>0</v>
      </c>
      <c r="DA45" s="131">
        <f>'Kôň roka'!DA158</f>
        <v>0</v>
      </c>
      <c r="DB45" s="131">
        <f>'Kôň roka'!DB158</f>
        <v>0</v>
      </c>
      <c r="DC45" s="131">
        <f>'Kôň roka'!DC158</f>
        <v>0</v>
      </c>
      <c r="DD45" s="131">
        <f>'Kôň roka'!DD158</f>
        <v>0</v>
      </c>
      <c r="DE45" s="131">
        <f>'Kôň roka'!DE158</f>
        <v>0</v>
      </c>
      <c r="DF45" s="131">
        <f>'Kôň roka'!DF158</f>
        <v>0</v>
      </c>
      <c r="DG45" s="131">
        <f>'Kôň roka'!DG158</f>
        <v>0</v>
      </c>
      <c r="DH45" s="131">
        <f>'Kôň roka'!DH158</f>
        <v>0</v>
      </c>
      <c r="DI45" s="131">
        <f>'Kôň roka'!DI158</f>
        <v>0</v>
      </c>
      <c r="DJ45" s="131">
        <f>'Kôň roka'!DJ158</f>
        <v>0</v>
      </c>
      <c r="DK45" s="131">
        <f>'Kôň roka'!DK158</f>
        <v>0</v>
      </c>
      <c r="DL45" s="131">
        <f>'Kôň roka'!DL158</f>
        <v>0</v>
      </c>
      <c r="DM45" s="131">
        <f>'Kôň roka'!DM158</f>
        <v>0</v>
      </c>
      <c r="DN45" s="131">
        <f>'Kôň roka'!DN158</f>
        <v>0</v>
      </c>
      <c r="DO45" s="131">
        <f>'Kôň roka'!DO158</f>
        <v>0</v>
      </c>
      <c r="DP45" s="131">
        <f>'Kôň roka'!DP158</f>
        <v>0</v>
      </c>
      <c r="DQ45" s="131">
        <f>'Kôň roka'!DQ158</f>
        <v>0</v>
      </c>
      <c r="DR45" s="131">
        <f>'Kôň roka'!DR158</f>
        <v>0</v>
      </c>
      <c r="DS45" s="131">
        <f>'Kôň roka'!DS158</f>
        <v>0</v>
      </c>
      <c r="DT45" s="131">
        <f>'Kôň roka'!DT158</f>
        <v>0</v>
      </c>
      <c r="DU45" s="131">
        <f>'Kôň roka'!DU158</f>
        <v>0</v>
      </c>
      <c r="DV45" s="131">
        <f>'Kôň roka'!DV158</f>
        <v>0</v>
      </c>
      <c r="DW45" s="131">
        <f>'Kôň roka'!DW158</f>
        <v>0</v>
      </c>
      <c r="DX45" s="131">
        <f>'Kôň roka'!DX158</f>
        <v>0</v>
      </c>
      <c r="DY45" s="131">
        <f>'Kôň roka'!DY158</f>
        <v>0</v>
      </c>
      <c r="DZ45" s="131">
        <f>'Kôň roka'!DZ158</f>
        <v>0</v>
      </c>
      <c r="EA45" s="131">
        <f>'Kôň roka'!EA158</f>
        <v>0</v>
      </c>
      <c r="EB45" s="131">
        <f>'Kôň roka'!EB158</f>
        <v>0</v>
      </c>
      <c r="EC45" s="131">
        <f>'Kôň roka'!EC158</f>
        <v>0</v>
      </c>
      <c r="ED45" s="131">
        <f>'Kôň roka'!ED158</f>
        <v>0</v>
      </c>
      <c r="EE45" s="131">
        <f>'Kôň roka'!EE158</f>
        <v>0</v>
      </c>
      <c r="EF45" s="131">
        <f>'Kôň roka'!EF158</f>
        <v>0</v>
      </c>
      <c r="EG45" s="131">
        <f>'Kôň roka'!EG158</f>
        <v>0</v>
      </c>
      <c r="EH45" s="131">
        <f>'Kôň roka'!EH158</f>
        <v>0</v>
      </c>
      <c r="EI45" s="131">
        <f>'Kôň roka'!EI158</f>
        <v>0</v>
      </c>
      <c r="EJ45" s="131">
        <f>'Kôň roka'!EJ158</f>
        <v>0</v>
      </c>
      <c r="EK45" s="131">
        <f>'Kôň roka'!EK158</f>
        <v>0</v>
      </c>
      <c r="EL45" s="131">
        <f>'Kôň roka'!EL158</f>
        <v>0</v>
      </c>
      <c r="EM45" s="131">
        <f>'Kôň roka'!EM158</f>
        <v>0</v>
      </c>
      <c r="EN45" s="131">
        <f>'Kôň roka'!EN158</f>
        <v>0</v>
      </c>
      <c r="EO45" s="131">
        <f>'Kôň roka'!EO158</f>
        <v>0</v>
      </c>
      <c r="EP45" s="131">
        <f>'Kôň roka'!EP158</f>
        <v>0</v>
      </c>
      <c r="EQ45" s="131">
        <f>'Kôň roka'!EQ158</f>
        <v>0</v>
      </c>
      <c r="ER45" s="131">
        <f>'Kôň roka'!ER158</f>
        <v>0</v>
      </c>
      <c r="ES45" s="131">
        <f>'Kôň roka'!ES158</f>
        <v>0</v>
      </c>
      <c r="ET45" s="131">
        <f>'Kôň roka'!ET158</f>
        <v>0</v>
      </c>
      <c r="EU45" s="131">
        <f>'Kôň roka'!EU158</f>
        <v>0</v>
      </c>
      <c r="EV45" s="131">
        <f>'Kôň roka'!EV158</f>
        <v>0</v>
      </c>
      <c r="EW45" s="131">
        <f>'Kôň roka'!EW158</f>
        <v>0</v>
      </c>
      <c r="EX45" s="131">
        <f>'Kôň roka'!EX158</f>
        <v>0</v>
      </c>
      <c r="EY45" s="131">
        <f>'Kôň roka'!EY158</f>
        <v>0</v>
      </c>
      <c r="EZ45" s="131">
        <f>'Kôň roka'!EZ158</f>
        <v>0</v>
      </c>
      <c r="FA45" s="131">
        <f>'Kôň roka'!FA158</f>
        <v>0</v>
      </c>
      <c r="FB45" s="131">
        <f>'Kôň roka'!FB158</f>
        <v>0</v>
      </c>
      <c r="FC45" s="131">
        <f>'Kôň roka'!FC158</f>
        <v>0</v>
      </c>
      <c r="FD45" s="131">
        <f>'Kôň roka'!FD158</f>
        <v>0</v>
      </c>
      <c r="FE45" s="131">
        <f>'Kôň roka'!FE158</f>
        <v>0</v>
      </c>
      <c r="FF45" s="131">
        <f>'Kôň roka'!FF158</f>
        <v>0</v>
      </c>
      <c r="FG45" s="131">
        <f>'Kôň roka'!FG158</f>
        <v>0</v>
      </c>
      <c r="FH45" s="131">
        <f>'Kôň roka'!FH158</f>
        <v>0</v>
      </c>
      <c r="FI45" s="131">
        <f>'Kôň roka'!FI158</f>
        <v>0</v>
      </c>
      <c r="FJ45" s="131">
        <f>'Kôň roka'!FJ158</f>
        <v>0</v>
      </c>
      <c r="FK45" s="131">
        <f>'Kôň roka'!FK158</f>
        <v>0</v>
      </c>
      <c r="FL45" s="131">
        <f>'Kôň roka'!FL158</f>
        <v>0</v>
      </c>
      <c r="FM45" s="131">
        <f>'Kôň roka'!FM158</f>
        <v>0</v>
      </c>
      <c r="FN45" s="131">
        <f>'Kôň roka'!FN158</f>
        <v>0</v>
      </c>
      <c r="FO45" s="131">
        <f>'Kôň roka'!FO158</f>
        <v>0</v>
      </c>
      <c r="FP45" s="131">
        <f>'Kôň roka'!FP158</f>
        <v>0</v>
      </c>
      <c r="FQ45" s="131">
        <f>'Kôň roka'!FQ158</f>
        <v>0</v>
      </c>
      <c r="FR45" s="131">
        <f>'Kôň roka'!FR158</f>
        <v>0</v>
      </c>
      <c r="FS45" s="131">
        <f>'Kôň roka'!FS158</f>
        <v>0</v>
      </c>
      <c r="FT45" s="131">
        <f>'Kôň roka'!FT158</f>
        <v>0</v>
      </c>
      <c r="FU45" s="131">
        <f>'Kôň roka'!FU158</f>
        <v>0</v>
      </c>
      <c r="FV45" s="131">
        <f>'Kôň roka'!FV158</f>
        <v>0</v>
      </c>
      <c r="FW45" s="131">
        <f>'Kôň roka'!FW158</f>
        <v>0</v>
      </c>
      <c r="FX45" s="131">
        <f>'Kôň roka'!FX158</f>
        <v>0</v>
      </c>
      <c r="FY45" s="131">
        <f>'Kôň roka'!FY158</f>
        <v>0</v>
      </c>
      <c r="FZ45" s="131">
        <f>'Kôň roka'!FZ158</f>
        <v>0</v>
      </c>
      <c r="GA45" s="131">
        <f>'Kôň roka'!GA158</f>
        <v>0</v>
      </c>
      <c r="GB45" s="131">
        <f>'Kôň roka'!GB158</f>
        <v>0</v>
      </c>
      <c r="GC45" s="131">
        <f>'Kôň roka'!GC158</f>
        <v>0</v>
      </c>
      <c r="GD45" s="131">
        <f>'Kôň roka'!GD158</f>
        <v>0</v>
      </c>
      <c r="GE45" s="131">
        <f>'Kôň roka'!GE158</f>
        <v>0</v>
      </c>
      <c r="GF45" s="131">
        <f>'Kôň roka'!GF158</f>
        <v>0</v>
      </c>
      <c r="GG45" s="131">
        <f>'Kôň roka'!GG158</f>
        <v>0</v>
      </c>
      <c r="GH45" s="131">
        <f>'Kôň roka'!GH158</f>
        <v>0</v>
      </c>
      <c r="GI45" s="131">
        <f>'Kôň roka'!GI158</f>
        <v>0</v>
      </c>
      <c r="GJ45" s="131">
        <f>'Kôň roka'!GJ158</f>
        <v>0</v>
      </c>
      <c r="GK45" s="131">
        <f>'Kôň roka'!GK158</f>
        <v>0</v>
      </c>
      <c r="GL45" s="131">
        <f>'Kôň roka'!GL158</f>
        <v>0</v>
      </c>
      <c r="GM45" s="131">
        <f>'Kôň roka'!GM158</f>
        <v>0</v>
      </c>
      <c r="GN45" s="131">
        <f>'Kôň roka'!GN158</f>
        <v>0</v>
      </c>
      <c r="GO45" s="131">
        <f>'Kôň roka'!GO158</f>
        <v>0</v>
      </c>
      <c r="GP45" s="131">
        <f>'Kôň roka'!GP158</f>
        <v>0</v>
      </c>
      <c r="GQ45" s="131">
        <f>'Kôň roka'!GQ158</f>
        <v>0</v>
      </c>
      <c r="GR45" s="131">
        <f>'Kôň roka'!GR158</f>
        <v>0</v>
      </c>
      <c r="GS45" s="131">
        <f>'Kôň roka'!GS158</f>
        <v>0</v>
      </c>
      <c r="GT45" s="131">
        <f>'Kôň roka'!GT158</f>
        <v>0</v>
      </c>
      <c r="GU45" s="131">
        <f>'Kôň roka'!GU158</f>
        <v>0</v>
      </c>
      <c r="GV45" s="131">
        <f>'Kôň roka'!GV158</f>
        <v>0</v>
      </c>
      <c r="GW45" s="131">
        <f>'Kôň roka'!GW158</f>
        <v>0</v>
      </c>
      <c r="GX45" s="131">
        <f>'Kôň roka'!GX158</f>
        <v>0</v>
      </c>
      <c r="GY45" s="131">
        <f>'Kôň roka'!GY158</f>
        <v>0</v>
      </c>
      <c r="GZ45" s="131">
        <f>'Kôň roka'!GZ158</f>
        <v>0</v>
      </c>
      <c r="HA45" s="131">
        <f>'Kôň roka'!HA158</f>
        <v>0</v>
      </c>
      <c r="HB45" s="131">
        <f>'Kôň roka'!HB158</f>
        <v>0</v>
      </c>
      <c r="HC45" s="131">
        <f>'Kôň roka'!HC158</f>
        <v>0</v>
      </c>
      <c r="HD45" s="131">
        <f>'Kôň roka'!HD158</f>
        <v>0</v>
      </c>
      <c r="HE45" s="131">
        <f>'Kôň roka'!HE158</f>
        <v>0</v>
      </c>
      <c r="HF45" s="131">
        <f>'Kôň roka'!HF158</f>
        <v>0</v>
      </c>
      <c r="HG45" s="131">
        <f>'Kôň roka'!HG158</f>
        <v>0</v>
      </c>
      <c r="HH45" s="131">
        <f>'Kôň roka'!HH158</f>
        <v>0</v>
      </c>
      <c r="HI45" s="131">
        <f>'Kôň roka'!HI158</f>
        <v>0</v>
      </c>
      <c r="HJ45" s="131">
        <f>'Kôň roka'!HJ158</f>
        <v>0</v>
      </c>
      <c r="HK45" s="131">
        <f>'Kôň roka'!HK158</f>
        <v>0</v>
      </c>
      <c r="HL45" s="131">
        <f>'Kôň roka'!HL158</f>
        <v>0</v>
      </c>
      <c r="HM45" s="131">
        <f>'Kôň roka'!HM158</f>
        <v>0</v>
      </c>
      <c r="HN45" s="131">
        <f>'Kôň roka'!HN158</f>
        <v>0</v>
      </c>
      <c r="HO45" s="131">
        <f>'Kôň roka'!HO158</f>
        <v>0</v>
      </c>
      <c r="HP45" s="131">
        <f>'Kôň roka'!HP158</f>
        <v>0</v>
      </c>
      <c r="HQ45" s="131">
        <f>'Kôň roka'!HQ158</f>
        <v>0</v>
      </c>
      <c r="HR45" s="131">
        <f>'Kôň roka'!HR158</f>
        <v>0</v>
      </c>
      <c r="HS45" s="131">
        <f>'Kôň roka'!HS158</f>
        <v>0</v>
      </c>
      <c r="HT45" s="131">
        <f>'Kôň roka'!HT158</f>
        <v>0</v>
      </c>
      <c r="HU45" s="131">
        <f>'Kôň roka'!HU158</f>
        <v>0</v>
      </c>
      <c r="HV45" s="131">
        <f>'Kôň roka'!HV158</f>
        <v>0</v>
      </c>
      <c r="HW45" s="131">
        <f>'Kôň roka'!HW158</f>
        <v>0</v>
      </c>
      <c r="HX45" s="131">
        <f>'Kôň roka'!HX158</f>
        <v>0</v>
      </c>
      <c r="HY45" s="131">
        <f>'Kôň roka'!HY158</f>
        <v>0</v>
      </c>
      <c r="HZ45" s="131">
        <f>'Kôň roka'!HZ158</f>
        <v>0</v>
      </c>
      <c r="IA45" s="131">
        <f>'Kôň roka'!IA158</f>
        <v>0</v>
      </c>
      <c r="IB45" s="131">
        <f>'Kôň roka'!IB158</f>
        <v>0</v>
      </c>
      <c r="IC45" s="131">
        <f>'Kôň roka'!IC158</f>
        <v>0</v>
      </c>
      <c r="ID45" s="131">
        <f>'Kôň roka'!ID158</f>
        <v>0</v>
      </c>
      <c r="IE45" s="131">
        <f>'Kôň roka'!IE158</f>
        <v>0</v>
      </c>
      <c r="IF45" s="131">
        <f>'Kôň roka'!IF158</f>
        <v>0</v>
      </c>
      <c r="IG45" s="131">
        <f>'Kôň roka'!IG158</f>
        <v>0</v>
      </c>
      <c r="IH45" s="131">
        <f>'Kôň roka'!IH158</f>
        <v>0</v>
      </c>
      <c r="II45" s="131">
        <f>'Kôň roka'!II158</f>
        <v>0</v>
      </c>
      <c r="IJ45" s="131">
        <f>'Kôň roka'!IJ158</f>
        <v>0</v>
      </c>
      <c r="IK45" s="131">
        <f>'Kôň roka'!IK158</f>
        <v>0</v>
      </c>
      <c r="IL45" s="131">
        <f>'Kôň roka'!IL158</f>
        <v>0</v>
      </c>
      <c r="IM45" s="131">
        <f>'Kôň roka'!IM158</f>
        <v>0</v>
      </c>
      <c r="IN45" s="131">
        <f>'Kôň roka'!IN158</f>
        <v>0</v>
      </c>
      <c r="IO45" s="131">
        <f>'Kôň roka'!IO158</f>
        <v>0</v>
      </c>
      <c r="IP45" s="131">
        <f>'Kôň roka'!IP158</f>
        <v>0</v>
      </c>
      <c r="IQ45" s="131">
        <f>'Kôň roka'!IQ158</f>
        <v>0</v>
      </c>
      <c r="IR45" s="131">
        <f>'Kôň roka'!IR158</f>
        <v>0</v>
      </c>
      <c r="IS45" s="131">
        <f>'Kôň roka'!IS158</f>
        <v>0</v>
      </c>
      <c r="IT45" s="131">
        <f>'Kôň roka'!IT158</f>
        <v>0</v>
      </c>
      <c r="IU45" s="131">
        <f>'Kôň roka'!IU158</f>
        <v>0</v>
      </c>
      <c r="IV45" s="131">
        <f>'Kôň roka'!IV158</f>
        <v>0</v>
      </c>
      <c r="IW45" s="131">
        <f>'Kôň roka'!IW158</f>
        <v>0</v>
      </c>
      <c r="IX45" s="131">
        <f>'Kôň roka'!IX158</f>
        <v>0</v>
      </c>
      <c r="IY45" s="131">
        <f>'Kôň roka'!IY158</f>
        <v>0</v>
      </c>
      <c r="IZ45" s="131">
        <f>'Kôň roka'!IZ158</f>
        <v>0</v>
      </c>
      <c r="JA45" s="131">
        <f>'Kôň roka'!JA158</f>
        <v>0</v>
      </c>
      <c r="JB45" s="131">
        <f>'Kôň roka'!JB158</f>
        <v>0</v>
      </c>
      <c r="JC45" s="131">
        <f>'Kôň roka'!JC158</f>
        <v>0</v>
      </c>
      <c r="JD45" s="131">
        <f>'Kôň roka'!JD158</f>
        <v>0</v>
      </c>
      <c r="JE45" s="131">
        <f>'Kôň roka'!JE158</f>
        <v>0</v>
      </c>
      <c r="JF45" s="131">
        <f>'Kôň roka'!JF158</f>
        <v>0</v>
      </c>
      <c r="JG45" s="131">
        <f>'Kôň roka'!JG158</f>
        <v>0</v>
      </c>
      <c r="JH45" s="131">
        <f>'Kôň roka'!JH158</f>
        <v>0</v>
      </c>
      <c r="JI45" s="131">
        <f>'Kôň roka'!JI158</f>
        <v>0</v>
      </c>
      <c r="JJ45" s="131">
        <f>'Kôň roka'!JJ158</f>
        <v>0</v>
      </c>
      <c r="JK45" s="131">
        <f>'Kôň roka'!JK158</f>
        <v>0</v>
      </c>
      <c r="JL45" s="131">
        <f>'Kôň roka'!JL158</f>
        <v>0</v>
      </c>
      <c r="JM45" s="131" t="str">
        <f>'Kôň roka'!JM158</f>
        <v>x</v>
      </c>
      <c r="JN45" s="131">
        <f>'Kôň roka'!JN158</f>
        <v>0</v>
      </c>
      <c r="JO45" s="131" t="str">
        <f>'Kôň roka'!JO158</f>
        <v>x</v>
      </c>
      <c r="JP45" s="131">
        <f>'Kôň roka'!JP158</f>
        <v>0</v>
      </c>
      <c r="JQ45" s="131">
        <f>'Kôň roka'!JQ158</f>
        <v>0</v>
      </c>
      <c r="JR45" s="131">
        <f>'Kôň roka'!JR158</f>
        <v>0</v>
      </c>
      <c r="JS45" s="131">
        <f>'Kôň roka'!JS158</f>
        <v>0</v>
      </c>
      <c r="JT45" s="131">
        <f>'Kôň roka'!JT158</f>
        <v>0</v>
      </c>
      <c r="JU45" s="131">
        <f>'Kôň roka'!JU158</f>
        <v>0</v>
      </c>
      <c r="JV45" s="131">
        <f>'Kôň roka'!JV158</f>
        <v>0</v>
      </c>
      <c r="JW45" s="131">
        <f>'Kôň roka'!JW158</f>
        <v>0</v>
      </c>
      <c r="JX45" s="131">
        <f>'Kôň roka'!JX158</f>
        <v>0</v>
      </c>
      <c r="JY45" s="131">
        <f>'Kôň roka'!JY158</f>
        <v>0</v>
      </c>
      <c r="JZ45" s="131">
        <f>'Kôň roka'!JZ158</f>
        <v>0</v>
      </c>
      <c r="KA45" s="131">
        <f>'Kôň roka'!KA158</f>
        <v>0</v>
      </c>
      <c r="KB45" s="131">
        <f>'Kôň roka'!KB158</f>
        <v>0</v>
      </c>
      <c r="KC45" s="131">
        <f>'Kôň roka'!KC158</f>
        <v>0</v>
      </c>
      <c r="KD45" s="131">
        <f>'Kôň roka'!KD158</f>
        <v>0</v>
      </c>
      <c r="KE45" s="131">
        <f>'Kôň roka'!KE158</f>
        <v>0</v>
      </c>
      <c r="KF45" s="131">
        <f>'Kôň roka'!KF158</f>
        <v>0</v>
      </c>
      <c r="KG45" s="131">
        <f>'Kôň roka'!KG158</f>
        <v>0</v>
      </c>
      <c r="KH45" s="131">
        <f>'Kôň roka'!KH158</f>
        <v>0</v>
      </c>
      <c r="KI45" s="131">
        <f>'Kôň roka'!KI158</f>
        <v>0</v>
      </c>
      <c r="KJ45" s="131">
        <f>'Kôň roka'!KJ158</f>
        <v>0</v>
      </c>
      <c r="KK45" s="131">
        <f>'Kôň roka'!KK158</f>
        <v>0</v>
      </c>
      <c r="KL45" s="131">
        <f>'Kôň roka'!KL158</f>
        <v>0</v>
      </c>
      <c r="KM45" s="131">
        <f>'Kôň roka'!KM158</f>
        <v>0</v>
      </c>
      <c r="KN45" s="131">
        <f>'Kôň roka'!KN158</f>
        <v>0</v>
      </c>
      <c r="KO45" s="131">
        <f>'Kôň roka'!KO158</f>
        <v>0</v>
      </c>
      <c r="KP45" s="131">
        <f>'Kôň roka'!KP158</f>
        <v>0</v>
      </c>
      <c r="KQ45" s="131">
        <f>'Kôň roka'!KQ158</f>
        <v>0</v>
      </c>
      <c r="KR45" s="131">
        <f>'Kôň roka'!KR158</f>
        <v>0</v>
      </c>
      <c r="KS45" s="131">
        <f>'Kôň roka'!KS158</f>
        <v>0</v>
      </c>
      <c r="KT45" s="131">
        <f>'Kôň roka'!KT158</f>
        <v>0</v>
      </c>
      <c r="KU45" s="131">
        <f>'Kôň roka'!KU158</f>
        <v>0</v>
      </c>
      <c r="KV45" s="131">
        <f>'Kôň roka'!KV158</f>
        <v>0</v>
      </c>
      <c r="KW45" s="131">
        <f>'Kôň roka'!KW158</f>
        <v>0</v>
      </c>
      <c r="KX45" s="131">
        <f>'Kôň roka'!KX158</f>
        <v>0</v>
      </c>
      <c r="KY45" s="131">
        <f>'Kôň roka'!KY158</f>
        <v>0</v>
      </c>
      <c r="KZ45" s="131">
        <f>'Kôň roka'!KZ158</f>
        <v>0</v>
      </c>
      <c r="LA45" s="131">
        <f>'Kôň roka'!LA158</f>
        <v>0</v>
      </c>
      <c r="LB45" s="131">
        <f>'Kôň roka'!LB158</f>
        <v>0</v>
      </c>
      <c r="LC45" s="131">
        <f>'Kôň roka'!LC158</f>
        <v>0</v>
      </c>
      <c r="LD45" s="131">
        <f>'Kôň roka'!LD158</f>
        <v>0</v>
      </c>
      <c r="LE45" s="131">
        <f>'Kôň roka'!LE158</f>
        <v>0</v>
      </c>
      <c r="LF45" s="131">
        <f>'Kôň roka'!LF158</f>
        <v>0</v>
      </c>
      <c r="LG45" s="131">
        <f>'Kôň roka'!LG158</f>
        <v>0</v>
      </c>
      <c r="LH45" s="131">
        <f>'Kôň roka'!LH158</f>
        <v>0</v>
      </c>
      <c r="LI45" s="131">
        <f>'Kôň roka'!LI158</f>
        <v>0</v>
      </c>
      <c r="LJ45" s="131">
        <f>'Kôň roka'!LJ158</f>
        <v>0</v>
      </c>
      <c r="LK45" s="131">
        <f>'Kôň roka'!LK158</f>
        <v>0</v>
      </c>
      <c r="LL45" s="131">
        <f>'Kôň roka'!LL158</f>
        <v>0</v>
      </c>
      <c r="LM45" s="131">
        <f>'Kôň roka'!LM158</f>
        <v>0</v>
      </c>
      <c r="LN45" s="131">
        <f>'Kôň roka'!LN158</f>
        <v>0</v>
      </c>
      <c r="LO45" s="131"/>
      <c r="LP45" s="131">
        <f>'Kôň roka'!LP158</f>
        <v>1</v>
      </c>
      <c r="LQ45" s="131"/>
      <c r="LR45" s="131"/>
      <c r="LS45" s="131"/>
      <c r="LT45" s="131"/>
      <c r="LU45" s="131"/>
      <c r="LV45" s="131"/>
      <c r="LW45" s="131"/>
      <c r="LX45" s="131"/>
      <c r="LY45" s="131"/>
      <c r="LZ45" s="131">
        <f>'Kôň roka'!LZ158</f>
        <v>0</v>
      </c>
      <c r="MA45" s="131">
        <f>'Kôň roka'!MA158</f>
        <v>0</v>
      </c>
      <c r="MB45" s="131">
        <f>'Kôň roka'!MB158</f>
        <v>0</v>
      </c>
      <c r="MC45" s="131">
        <f>'Kôň roka'!MC158</f>
        <v>0</v>
      </c>
      <c r="MD45" s="131">
        <f>'Kôň roka'!MD158</f>
        <v>0</v>
      </c>
      <c r="ME45" s="131">
        <f>'Kôň roka'!ME158</f>
        <v>0</v>
      </c>
    </row>
    <row r="46" spans="1:343" s="10" customFormat="1" ht="18" customHeight="1" x14ac:dyDescent="0.2">
      <c r="A46" s="12">
        <v>39</v>
      </c>
      <c r="B46" s="11" t="s">
        <v>297</v>
      </c>
      <c r="C46" s="1">
        <v>11741</v>
      </c>
      <c r="D46" s="1">
        <v>2018</v>
      </c>
      <c r="E46" s="4" t="s">
        <v>296</v>
      </c>
      <c r="F46" s="1">
        <v>8997</v>
      </c>
      <c r="G46" s="9" t="s">
        <v>222</v>
      </c>
      <c r="H46" s="4" t="s">
        <v>281</v>
      </c>
      <c r="I46" s="1">
        <f t="shared" si="4"/>
        <v>0</v>
      </c>
      <c r="J46" s="12">
        <f>Tabuľka311[[#This Row],[Stĺpec9]]</f>
        <v>0</v>
      </c>
      <c r="K46" s="131">
        <f>Seniori!K103</f>
        <v>0</v>
      </c>
      <c r="L46" s="131">
        <f>Seniori!L103</f>
        <v>0</v>
      </c>
      <c r="M46" s="131">
        <f>Seniori!M103</f>
        <v>0</v>
      </c>
      <c r="N46" s="131">
        <f>Seniori!N103</f>
        <v>0</v>
      </c>
      <c r="O46" s="131">
        <f>Seniori!O103</f>
        <v>0</v>
      </c>
      <c r="P46" s="131">
        <f>Seniori!P103</f>
        <v>0</v>
      </c>
      <c r="Q46" s="131">
        <f>Seniori!Q103</f>
        <v>0</v>
      </c>
      <c r="R46" s="131">
        <f>Seniori!R103</f>
        <v>0</v>
      </c>
      <c r="S46" s="131">
        <f>Seniori!S103</f>
        <v>0</v>
      </c>
      <c r="T46" s="131">
        <f>Seniori!T103</f>
        <v>0</v>
      </c>
      <c r="U46" s="131">
        <f>Seniori!U103</f>
        <v>0</v>
      </c>
      <c r="V46" s="131">
        <f>Seniori!V103</f>
        <v>0</v>
      </c>
      <c r="W46" s="131">
        <f>Seniori!W103</f>
        <v>0</v>
      </c>
      <c r="X46" s="131">
        <f>Seniori!X103</f>
        <v>0</v>
      </c>
      <c r="Y46" s="131">
        <f>Seniori!Y103</f>
        <v>0</v>
      </c>
      <c r="Z46" s="131">
        <f>Seniori!Z103</f>
        <v>0</v>
      </c>
      <c r="AA46" s="131">
        <f>Seniori!AA103</f>
        <v>0</v>
      </c>
      <c r="AB46" s="131">
        <f>Seniori!AB103</f>
        <v>0</v>
      </c>
      <c r="AC46" s="131">
        <f>Seniori!AC103</f>
        <v>0</v>
      </c>
      <c r="AD46" s="131">
        <f>Seniori!AD103</f>
        <v>0</v>
      </c>
      <c r="AE46" s="131">
        <f>Seniori!AE103</f>
        <v>0</v>
      </c>
      <c r="AF46" s="131">
        <f>Seniori!AF103</f>
        <v>0</v>
      </c>
      <c r="AG46" s="131">
        <f>Seniori!AG103</f>
        <v>0</v>
      </c>
      <c r="AH46" s="131">
        <f>Seniori!AH103</f>
        <v>0</v>
      </c>
      <c r="AI46" s="131">
        <f>Seniori!AI103</f>
        <v>0</v>
      </c>
      <c r="AJ46" s="131" t="str">
        <f>Seniori!AJ103</f>
        <v>x</v>
      </c>
      <c r="AK46" s="131">
        <f>Seniori!AK103</f>
        <v>0</v>
      </c>
      <c r="AL46" s="131">
        <f>Seniori!AL103</f>
        <v>0</v>
      </c>
      <c r="AM46" s="131">
        <f>Seniori!AM103</f>
        <v>0</v>
      </c>
      <c r="AN46" s="131">
        <f>Seniori!AN103</f>
        <v>0</v>
      </c>
      <c r="AO46" s="131">
        <f>Seniori!AO103</f>
        <v>0</v>
      </c>
      <c r="AP46" s="131">
        <f>Seniori!AP103</f>
        <v>0</v>
      </c>
      <c r="AQ46" s="131">
        <f>Seniori!AQ103</f>
        <v>0</v>
      </c>
      <c r="AR46" s="131">
        <f>Seniori!AR103</f>
        <v>0</v>
      </c>
      <c r="AS46" s="131">
        <f>Seniori!AS103</f>
        <v>0</v>
      </c>
      <c r="AT46" s="131">
        <f>Seniori!AT103</f>
        <v>0</v>
      </c>
      <c r="AU46" s="131">
        <f>Seniori!AU103</f>
        <v>0</v>
      </c>
      <c r="AV46" s="131">
        <f>Seniori!AV103</f>
        <v>0</v>
      </c>
      <c r="AW46" s="131">
        <f>Seniori!AW103</f>
        <v>0</v>
      </c>
      <c r="AX46" s="131">
        <f>Seniori!AX103</f>
        <v>0</v>
      </c>
      <c r="AY46" s="131">
        <f>Seniori!AY103</f>
        <v>0</v>
      </c>
      <c r="AZ46" s="131">
        <f>Seniori!AZ103</f>
        <v>0</v>
      </c>
      <c r="BA46" s="131">
        <f>Seniori!BA103</f>
        <v>0</v>
      </c>
      <c r="BB46" s="131">
        <f>Seniori!BB103</f>
        <v>0</v>
      </c>
      <c r="BC46" s="131">
        <f>Seniori!BC103</f>
        <v>0</v>
      </c>
      <c r="BD46" s="131">
        <f>Seniori!BD103</f>
        <v>0</v>
      </c>
      <c r="BE46" s="131">
        <f>Seniori!BE103</f>
        <v>0</v>
      </c>
      <c r="BF46" s="131">
        <f>Seniori!BF103</f>
        <v>0</v>
      </c>
      <c r="BG46" s="131">
        <f>Seniori!BG103</f>
        <v>0</v>
      </c>
      <c r="BH46" s="131">
        <f>Seniori!BH103</f>
        <v>0</v>
      </c>
      <c r="BI46" s="131">
        <f>Seniori!BI103</f>
        <v>0</v>
      </c>
      <c r="BJ46" s="131">
        <f>Seniori!BJ103</f>
        <v>0</v>
      </c>
      <c r="BK46" s="131">
        <f>Seniori!BK103</f>
        <v>0</v>
      </c>
      <c r="BL46" s="131">
        <f>Seniori!BL103</f>
        <v>0</v>
      </c>
      <c r="BM46" s="131">
        <f>Seniori!BM103</f>
        <v>0</v>
      </c>
      <c r="BN46" s="131">
        <f>Seniori!BN103</f>
        <v>0</v>
      </c>
      <c r="BO46" s="131">
        <f>Seniori!BO103</f>
        <v>0</v>
      </c>
      <c r="BP46" s="131">
        <f>Seniori!BP103</f>
        <v>0</v>
      </c>
      <c r="BQ46" s="131">
        <f>Seniori!BQ103</f>
        <v>0</v>
      </c>
      <c r="BR46" s="131">
        <f>Seniori!BR103</f>
        <v>0</v>
      </c>
      <c r="BS46" s="131">
        <f>Seniori!BS103</f>
        <v>0</v>
      </c>
      <c r="BT46" s="131">
        <f>Seniori!BT103</f>
        <v>0</v>
      </c>
      <c r="BU46" s="131">
        <f>Seniori!BU103</f>
        <v>0</v>
      </c>
      <c r="BV46" s="131">
        <f>Seniori!BV103</f>
        <v>0</v>
      </c>
      <c r="BW46" s="131">
        <f>Seniori!BW103</f>
        <v>0</v>
      </c>
      <c r="BX46" s="131">
        <f>Seniori!BX103</f>
        <v>0</v>
      </c>
      <c r="BY46" s="131">
        <f>Seniori!BY103</f>
        <v>0</v>
      </c>
      <c r="BZ46" s="131">
        <f>Seniori!BZ103</f>
        <v>0</v>
      </c>
      <c r="CA46" s="131">
        <f>Seniori!CA103</f>
        <v>0</v>
      </c>
      <c r="CB46" s="131">
        <f>Seniori!CB103</f>
        <v>0</v>
      </c>
      <c r="CC46" s="131">
        <f>Seniori!CC103</f>
        <v>0</v>
      </c>
      <c r="CD46" s="131">
        <f>Seniori!CD103</f>
        <v>0</v>
      </c>
      <c r="CE46" s="131">
        <f>Seniori!CE103</f>
        <v>0</v>
      </c>
      <c r="CF46" s="131">
        <f>Seniori!CF103</f>
        <v>0</v>
      </c>
      <c r="CG46" s="131">
        <f>Seniori!CG103</f>
        <v>0</v>
      </c>
      <c r="CH46" s="131">
        <f>Seniori!CH103</f>
        <v>0</v>
      </c>
      <c r="CI46" s="131">
        <f>Seniori!CI103</f>
        <v>0</v>
      </c>
      <c r="CJ46" s="131">
        <f>Seniori!CJ103</f>
        <v>0</v>
      </c>
      <c r="CK46" s="131">
        <f>Seniori!CK103</f>
        <v>0</v>
      </c>
      <c r="CL46" s="131">
        <f>Seniori!CL103</f>
        <v>0</v>
      </c>
      <c r="CM46" s="131">
        <f>Seniori!CM103</f>
        <v>0</v>
      </c>
      <c r="CN46" s="131">
        <f>Seniori!CN103</f>
        <v>0</v>
      </c>
      <c r="CO46" s="131">
        <f>Seniori!CO103</f>
        <v>0</v>
      </c>
      <c r="CP46" s="131">
        <f>Seniori!CP103</f>
        <v>0</v>
      </c>
      <c r="CQ46" s="131">
        <f>Seniori!CQ103</f>
        <v>0</v>
      </c>
      <c r="CR46" s="131">
        <f>Seniori!CR103</f>
        <v>0</v>
      </c>
      <c r="CS46" s="131">
        <f>Seniori!CS103</f>
        <v>0</v>
      </c>
      <c r="CT46" s="131">
        <f>Seniori!CT103</f>
        <v>0</v>
      </c>
      <c r="CU46" s="131">
        <f>Seniori!CU103</f>
        <v>0</v>
      </c>
      <c r="CV46" s="131">
        <f>Seniori!CV103</f>
        <v>0</v>
      </c>
      <c r="CW46" s="131">
        <f>Seniori!CW103</f>
        <v>0</v>
      </c>
      <c r="CX46" s="131">
        <f>Seniori!CX103</f>
        <v>0</v>
      </c>
      <c r="CY46" s="131">
        <f>Seniori!CY103</f>
        <v>0</v>
      </c>
      <c r="CZ46" s="131">
        <f>Seniori!CZ103</f>
        <v>0</v>
      </c>
      <c r="DA46" s="131">
        <f>Seniori!DA103</f>
        <v>0</v>
      </c>
      <c r="DB46" s="131">
        <f>Seniori!DB103</f>
        <v>0</v>
      </c>
      <c r="DC46" s="131">
        <f>Seniori!DC103</f>
        <v>0</v>
      </c>
      <c r="DD46" s="131">
        <f>Seniori!DD103</f>
        <v>0</v>
      </c>
      <c r="DE46" s="131">
        <f>Seniori!DE103</f>
        <v>0</v>
      </c>
      <c r="DF46" s="131">
        <f>Seniori!DF103</f>
        <v>0</v>
      </c>
      <c r="DG46" s="131">
        <f>Seniori!DG103</f>
        <v>0</v>
      </c>
      <c r="DH46" s="131">
        <f>Seniori!DH103</f>
        <v>0</v>
      </c>
      <c r="DI46" s="131">
        <f>Seniori!DI103</f>
        <v>0</v>
      </c>
      <c r="DJ46" s="131">
        <f>Seniori!DJ103</f>
        <v>0</v>
      </c>
      <c r="DK46" s="131">
        <f>Seniori!DK103</f>
        <v>0</v>
      </c>
      <c r="DL46" s="131">
        <f>Seniori!DL103</f>
        <v>0</v>
      </c>
      <c r="DM46" s="131">
        <f>Seniori!DM103</f>
        <v>0</v>
      </c>
      <c r="DN46" s="131">
        <f>Seniori!DN103</f>
        <v>0</v>
      </c>
      <c r="DO46" s="131">
        <f>Seniori!DO103</f>
        <v>0</v>
      </c>
      <c r="DP46" s="131">
        <f>Seniori!DP103</f>
        <v>0</v>
      </c>
      <c r="DQ46" s="131">
        <f>Seniori!DQ103</f>
        <v>0</v>
      </c>
      <c r="DR46" s="131">
        <f>Seniori!DR103</f>
        <v>0</v>
      </c>
      <c r="DS46" s="131">
        <f>Seniori!DS103</f>
        <v>0</v>
      </c>
      <c r="DT46" s="131">
        <f>Seniori!DT103</f>
        <v>0</v>
      </c>
      <c r="DU46" s="131">
        <f>Seniori!DU103</f>
        <v>0</v>
      </c>
      <c r="DV46" s="131">
        <f>Seniori!DV103</f>
        <v>0</v>
      </c>
      <c r="DW46" s="131">
        <f>Seniori!DW103</f>
        <v>0</v>
      </c>
      <c r="DX46" s="131">
        <f>Seniori!DX103</f>
        <v>0</v>
      </c>
      <c r="DY46" s="131">
        <f>Seniori!DY103</f>
        <v>0</v>
      </c>
      <c r="DZ46" s="131">
        <f>Seniori!DZ103</f>
        <v>0</v>
      </c>
      <c r="EA46" s="131">
        <f>Seniori!EA103</f>
        <v>0</v>
      </c>
      <c r="EB46" s="131">
        <f>Seniori!EB103</f>
        <v>0</v>
      </c>
      <c r="EC46" s="131">
        <f>Seniori!EC103</f>
        <v>0</v>
      </c>
      <c r="ED46" s="131">
        <f>Seniori!ED103</f>
        <v>0</v>
      </c>
      <c r="EE46" s="131">
        <f>Seniori!EE103</f>
        <v>0</v>
      </c>
      <c r="EF46" s="131">
        <f>Seniori!EF103</f>
        <v>0</v>
      </c>
      <c r="EG46" s="131">
        <f>Seniori!EG103</f>
        <v>0</v>
      </c>
      <c r="EH46" s="131">
        <f>Seniori!EH103</f>
        <v>0</v>
      </c>
      <c r="EI46" s="131">
        <f>Seniori!EI103</f>
        <v>0</v>
      </c>
      <c r="EJ46" s="131">
        <f>Seniori!EJ103</f>
        <v>0</v>
      </c>
      <c r="EK46" s="131">
        <f>Seniori!EK103</f>
        <v>0</v>
      </c>
      <c r="EL46" s="131">
        <f>Seniori!EL103</f>
        <v>0</v>
      </c>
      <c r="EM46" s="131">
        <f>Seniori!EM103</f>
        <v>0</v>
      </c>
      <c r="EN46" s="131">
        <f>Seniori!EN103</f>
        <v>0</v>
      </c>
      <c r="EO46" s="131">
        <f>Seniori!EO103</f>
        <v>0</v>
      </c>
      <c r="EP46" s="131">
        <f>Seniori!EP103</f>
        <v>0</v>
      </c>
      <c r="EQ46" s="131">
        <f>Seniori!EQ103</f>
        <v>0</v>
      </c>
      <c r="ER46" s="131">
        <f>Seniori!ER103</f>
        <v>0</v>
      </c>
      <c r="ES46" s="131">
        <f>Seniori!ES103</f>
        <v>0</v>
      </c>
      <c r="ET46" s="131">
        <f>Seniori!ET103</f>
        <v>0</v>
      </c>
      <c r="EU46" s="131">
        <f>Seniori!EU103</f>
        <v>0</v>
      </c>
      <c r="EV46" s="131">
        <f>Seniori!EV103</f>
        <v>0</v>
      </c>
      <c r="EW46" s="131">
        <f>Seniori!EW103</f>
        <v>0</v>
      </c>
      <c r="EX46" s="131">
        <f>Seniori!EX103</f>
        <v>0</v>
      </c>
      <c r="EY46" s="131">
        <f>Seniori!EY103</f>
        <v>0</v>
      </c>
      <c r="EZ46" s="131">
        <f>Seniori!EZ103</f>
        <v>0</v>
      </c>
      <c r="FA46" s="131">
        <f>Seniori!FA103</f>
        <v>0</v>
      </c>
      <c r="FB46" s="131">
        <f>Seniori!FB103</f>
        <v>0</v>
      </c>
      <c r="FC46" s="131">
        <f>Seniori!FC103</f>
        <v>0</v>
      </c>
      <c r="FD46" s="131">
        <f>Seniori!FD103</f>
        <v>0</v>
      </c>
      <c r="FE46" s="131">
        <f>Seniori!FE103</f>
        <v>0</v>
      </c>
      <c r="FF46" s="131">
        <f>Seniori!FF103</f>
        <v>0</v>
      </c>
      <c r="FG46" s="131">
        <f>Seniori!FG103</f>
        <v>0</v>
      </c>
      <c r="FH46" s="131">
        <f>Seniori!FH103</f>
        <v>0</v>
      </c>
      <c r="FI46" s="131">
        <f>Seniori!FI103</f>
        <v>0</v>
      </c>
      <c r="FJ46" s="131">
        <f>Seniori!FJ103</f>
        <v>0</v>
      </c>
      <c r="FK46" s="131">
        <f>Seniori!FK103</f>
        <v>0</v>
      </c>
      <c r="FL46" s="131">
        <f>Seniori!FL103</f>
        <v>0</v>
      </c>
      <c r="FM46" s="131">
        <f>Seniori!FM103</f>
        <v>0</v>
      </c>
      <c r="FN46" s="131">
        <f>Seniori!FN103</f>
        <v>0</v>
      </c>
      <c r="FO46" s="131">
        <f>Seniori!FO103</f>
        <v>0</v>
      </c>
      <c r="FP46" s="131">
        <f>Seniori!FP103</f>
        <v>0</v>
      </c>
      <c r="FQ46" s="131">
        <f>Seniori!FQ103</f>
        <v>0</v>
      </c>
      <c r="FR46" s="131">
        <f>Seniori!FR103</f>
        <v>0</v>
      </c>
      <c r="FS46" s="131">
        <f>Seniori!FS103</f>
        <v>0</v>
      </c>
      <c r="FT46" s="131">
        <f>Seniori!FT103</f>
        <v>0</v>
      </c>
      <c r="FU46" s="131">
        <f>Seniori!FU103</f>
        <v>0</v>
      </c>
      <c r="FV46" s="131">
        <f>Seniori!FV103</f>
        <v>0</v>
      </c>
      <c r="FW46" s="131">
        <f>Seniori!FW103</f>
        <v>0</v>
      </c>
      <c r="FX46" s="131">
        <f>Seniori!FX103</f>
        <v>0</v>
      </c>
      <c r="FY46" s="131">
        <f>Seniori!FY103</f>
        <v>0</v>
      </c>
      <c r="FZ46" s="131">
        <f>Seniori!FZ103</f>
        <v>0</v>
      </c>
      <c r="GA46" s="131">
        <f>Seniori!GA103</f>
        <v>0</v>
      </c>
      <c r="GB46" s="131">
        <f>Seniori!GB103</f>
        <v>0</v>
      </c>
      <c r="GC46" s="131">
        <f>Seniori!GC103</f>
        <v>0</v>
      </c>
      <c r="GD46" s="131">
        <f>Seniori!GD103</f>
        <v>0</v>
      </c>
      <c r="GE46" s="131">
        <f>Seniori!GE103</f>
        <v>0</v>
      </c>
      <c r="GF46" s="131">
        <f>Seniori!GF103</f>
        <v>0</v>
      </c>
      <c r="GG46" s="131">
        <f>Seniori!GG103</f>
        <v>0</v>
      </c>
      <c r="GH46" s="131">
        <f>Seniori!GH103</f>
        <v>0</v>
      </c>
      <c r="GI46" s="131">
        <f>Seniori!GI103</f>
        <v>0</v>
      </c>
      <c r="GJ46" s="131">
        <f>Seniori!GJ103</f>
        <v>0</v>
      </c>
      <c r="GK46" s="131">
        <f>Seniori!GK103</f>
        <v>0</v>
      </c>
      <c r="GL46" s="131">
        <f>Seniori!GL103</f>
        <v>0</v>
      </c>
      <c r="GM46" s="131">
        <f>Seniori!GM103</f>
        <v>0</v>
      </c>
      <c r="GN46" s="131">
        <f>Seniori!GN103</f>
        <v>0</v>
      </c>
      <c r="GO46" s="131">
        <f>Seniori!GO103</f>
        <v>0</v>
      </c>
      <c r="GP46" s="131">
        <f>Seniori!GP103</f>
        <v>0</v>
      </c>
      <c r="GQ46" s="131">
        <f>Seniori!GQ103</f>
        <v>0</v>
      </c>
      <c r="GR46" s="131">
        <f>Seniori!GR103</f>
        <v>0</v>
      </c>
      <c r="GS46" s="131">
        <f>Seniori!GS103</f>
        <v>0</v>
      </c>
      <c r="GT46" s="131">
        <f>Seniori!GT103</f>
        <v>0</v>
      </c>
      <c r="GU46" s="131">
        <f>Seniori!GU103</f>
        <v>0</v>
      </c>
      <c r="GV46" s="131">
        <f>Seniori!GV103</f>
        <v>0</v>
      </c>
      <c r="GW46" s="131">
        <f>Seniori!GW103</f>
        <v>0</v>
      </c>
      <c r="GX46" s="131">
        <f>Seniori!GX103</f>
        <v>0</v>
      </c>
      <c r="GY46" s="131">
        <f>Seniori!GY103</f>
        <v>0</v>
      </c>
      <c r="GZ46" s="131">
        <f>Seniori!GZ103</f>
        <v>0</v>
      </c>
      <c r="HA46" s="131">
        <f>Seniori!HA103</f>
        <v>0</v>
      </c>
      <c r="HB46" s="131">
        <f>Seniori!HB103</f>
        <v>0</v>
      </c>
      <c r="HC46" s="131">
        <f>Seniori!HC103</f>
        <v>0</v>
      </c>
      <c r="HD46" s="131">
        <f>Seniori!HD103</f>
        <v>0</v>
      </c>
      <c r="HE46" s="131">
        <f>Seniori!HE103</f>
        <v>0</v>
      </c>
      <c r="HF46" s="131">
        <f>Seniori!HF103</f>
        <v>0</v>
      </c>
      <c r="HG46" s="131">
        <f>Seniori!HG103</f>
        <v>0</v>
      </c>
      <c r="HH46" s="131">
        <f>Seniori!HH103</f>
        <v>0</v>
      </c>
      <c r="HI46" s="131">
        <f>Seniori!HI103</f>
        <v>0</v>
      </c>
      <c r="HJ46" s="131">
        <f>Seniori!HJ103</f>
        <v>0</v>
      </c>
      <c r="HK46" s="131">
        <f>Seniori!HK103</f>
        <v>0</v>
      </c>
      <c r="HL46" s="131">
        <f>Seniori!HL103</f>
        <v>0</v>
      </c>
      <c r="HM46" s="131">
        <f>Seniori!HM103</f>
        <v>0</v>
      </c>
      <c r="HN46" s="131">
        <f>Seniori!HN103</f>
        <v>0</v>
      </c>
      <c r="HO46" s="131">
        <f>Seniori!HO103</f>
        <v>0</v>
      </c>
      <c r="HP46" s="131">
        <f>Seniori!HP103</f>
        <v>0</v>
      </c>
      <c r="HQ46" s="131">
        <f>Seniori!HQ103</f>
        <v>0</v>
      </c>
      <c r="HR46" s="131">
        <f>Seniori!HR103</f>
        <v>0</v>
      </c>
      <c r="HS46" s="131">
        <f>Seniori!HS103</f>
        <v>0</v>
      </c>
      <c r="HT46" s="131">
        <f>Seniori!HT103</f>
        <v>0</v>
      </c>
      <c r="HU46" s="131">
        <f>Seniori!HU103</f>
        <v>0</v>
      </c>
      <c r="HV46" s="131">
        <f>Seniori!HV103</f>
        <v>0</v>
      </c>
      <c r="HW46" s="131">
        <f>Seniori!HW103</f>
        <v>0</v>
      </c>
      <c r="HX46" s="131">
        <f>Seniori!HX103</f>
        <v>0</v>
      </c>
      <c r="HY46" s="131">
        <f>Seniori!HY103</f>
        <v>0</v>
      </c>
      <c r="HZ46" s="131">
        <f>Seniori!HZ103</f>
        <v>0</v>
      </c>
      <c r="IA46" s="131">
        <f>Seniori!IA103</f>
        <v>0</v>
      </c>
      <c r="IB46" s="131">
        <f>Seniori!IB103</f>
        <v>0</v>
      </c>
      <c r="IC46" s="131">
        <f>Seniori!IC103</f>
        <v>0</v>
      </c>
      <c r="ID46" s="131">
        <f>Seniori!ID103</f>
        <v>0</v>
      </c>
      <c r="IE46" s="131">
        <f>Seniori!IE103</f>
        <v>0</v>
      </c>
      <c r="IF46" s="131">
        <f>Seniori!IF103</f>
        <v>0</v>
      </c>
      <c r="IG46" s="131">
        <f>Seniori!IG103</f>
        <v>0</v>
      </c>
      <c r="IH46" s="131">
        <f>Seniori!IH103</f>
        <v>0</v>
      </c>
      <c r="II46" s="131">
        <f>Seniori!II103</f>
        <v>0</v>
      </c>
      <c r="IJ46" s="131">
        <f>Seniori!IJ103</f>
        <v>0</v>
      </c>
      <c r="IK46" s="131">
        <f>Seniori!IK103</f>
        <v>0</v>
      </c>
      <c r="IL46" s="131">
        <f>Seniori!IL103</f>
        <v>0</v>
      </c>
      <c r="IM46" s="131">
        <f>Seniori!IM103</f>
        <v>0</v>
      </c>
      <c r="IN46" s="131">
        <f>Seniori!IN103</f>
        <v>0</v>
      </c>
      <c r="IO46" s="131">
        <f>Seniori!IO103</f>
        <v>0</v>
      </c>
      <c r="IP46" s="131">
        <f>Seniori!IP103</f>
        <v>0</v>
      </c>
      <c r="IQ46" s="131">
        <f>Seniori!IQ103</f>
        <v>0</v>
      </c>
      <c r="IR46" s="131">
        <f>Seniori!IR103</f>
        <v>0</v>
      </c>
      <c r="IS46" s="131">
        <f>Seniori!IS103</f>
        <v>0</v>
      </c>
      <c r="IT46" s="131">
        <f>Seniori!IT103</f>
        <v>0</v>
      </c>
      <c r="IU46" s="131">
        <f>Seniori!IU103</f>
        <v>0</v>
      </c>
      <c r="IV46" s="131">
        <f>Seniori!IV103</f>
        <v>0</v>
      </c>
      <c r="IW46" s="131">
        <f>Seniori!IW103</f>
        <v>0</v>
      </c>
      <c r="IX46" s="131">
        <f>Seniori!IX103</f>
        <v>0</v>
      </c>
      <c r="IY46" s="131">
        <f>Seniori!IY103</f>
        <v>0</v>
      </c>
      <c r="IZ46" s="131">
        <f>Seniori!IZ103</f>
        <v>0</v>
      </c>
      <c r="JA46" s="131">
        <f>Seniori!JA103</f>
        <v>0</v>
      </c>
      <c r="JB46" s="131">
        <f>Seniori!JB103</f>
        <v>0</v>
      </c>
      <c r="JC46" s="131">
        <f>Seniori!JC103</f>
        <v>0</v>
      </c>
      <c r="JD46" s="131">
        <f>Seniori!JD103</f>
        <v>0</v>
      </c>
      <c r="JE46" s="131">
        <f>Seniori!JE103</f>
        <v>0</v>
      </c>
      <c r="JF46" s="131">
        <f>Seniori!JF103</f>
        <v>0</v>
      </c>
      <c r="JG46" s="131">
        <f>Seniori!JG103</f>
        <v>0</v>
      </c>
      <c r="JH46" s="131">
        <f>Seniori!JH103</f>
        <v>0</v>
      </c>
      <c r="JI46" s="131">
        <f>Seniori!JI103</f>
        <v>0</v>
      </c>
      <c r="JJ46" s="131">
        <f>Seniori!JJ103</f>
        <v>0</v>
      </c>
      <c r="JK46" s="131">
        <f>Seniori!JK103</f>
        <v>0</v>
      </c>
      <c r="JL46" s="131">
        <f>Seniori!JL103</f>
        <v>0</v>
      </c>
      <c r="JM46" s="131">
        <f>Seniori!JM103</f>
        <v>0</v>
      </c>
      <c r="JN46" s="131">
        <f>Seniori!JN103</f>
        <v>0</v>
      </c>
      <c r="JO46" s="131">
        <f>Seniori!JO103</f>
        <v>0</v>
      </c>
      <c r="JP46" s="131">
        <f>Seniori!JP103</f>
        <v>0</v>
      </c>
      <c r="JQ46" s="131">
        <f>Seniori!JQ103</f>
        <v>0</v>
      </c>
      <c r="JR46" s="131">
        <f>Seniori!JR103</f>
        <v>0</v>
      </c>
      <c r="JS46" s="131">
        <f>Seniori!JS103</f>
        <v>0</v>
      </c>
      <c r="JT46" s="131">
        <f>Seniori!JT103</f>
        <v>0</v>
      </c>
      <c r="JU46" s="131">
        <f>Seniori!JU103</f>
        <v>0</v>
      </c>
      <c r="JV46" s="131">
        <f>Seniori!JV103</f>
        <v>0</v>
      </c>
      <c r="JW46" s="131">
        <f>Seniori!JW103</f>
        <v>0</v>
      </c>
      <c r="JX46" s="131">
        <f>Seniori!JX103</f>
        <v>0</v>
      </c>
      <c r="JY46" s="131">
        <f>Seniori!JY103</f>
        <v>0</v>
      </c>
      <c r="JZ46" s="131">
        <f>Seniori!JZ103</f>
        <v>0</v>
      </c>
      <c r="KA46" s="131">
        <f>Seniori!KA103</f>
        <v>0</v>
      </c>
      <c r="KB46" s="131">
        <f>Seniori!KB103</f>
        <v>0</v>
      </c>
      <c r="KC46" s="131">
        <f>Seniori!KC103</f>
        <v>0</v>
      </c>
      <c r="KD46" s="131">
        <f>Seniori!KD103</f>
        <v>0</v>
      </c>
      <c r="KE46" s="131">
        <f>Seniori!KE103</f>
        <v>0</v>
      </c>
      <c r="KF46" s="131">
        <f>Seniori!KF103</f>
        <v>0</v>
      </c>
      <c r="KG46" s="131">
        <f>Seniori!KG103</f>
        <v>0</v>
      </c>
      <c r="KH46" s="131">
        <f>Seniori!KH103</f>
        <v>0</v>
      </c>
      <c r="KI46" s="131">
        <f>Seniori!KI103</f>
        <v>0</v>
      </c>
      <c r="KJ46" s="131">
        <f>Seniori!KJ103</f>
        <v>0</v>
      </c>
      <c r="KK46" s="131">
        <f>Seniori!KK103</f>
        <v>0</v>
      </c>
      <c r="KL46" s="131">
        <f>Seniori!KL103</f>
        <v>0</v>
      </c>
      <c r="KM46" s="131">
        <f>Seniori!KM103</f>
        <v>0</v>
      </c>
      <c r="KN46" s="131">
        <f>Seniori!KN103</f>
        <v>0</v>
      </c>
      <c r="KO46" s="131">
        <f>Seniori!KO103</f>
        <v>0</v>
      </c>
      <c r="KP46" s="131"/>
      <c r="KQ46" s="131">
        <f>Seniori!KQ103</f>
        <v>0</v>
      </c>
      <c r="KR46" s="131">
        <f>Seniori!KR103</f>
        <v>0</v>
      </c>
      <c r="KS46" s="131">
        <f>Seniori!KS103</f>
        <v>0</v>
      </c>
      <c r="KT46" s="131">
        <f>Seniori!KT103</f>
        <v>0</v>
      </c>
      <c r="KU46" s="131">
        <f>Seniori!KU103</f>
        <v>0</v>
      </c>
      <c r="KV46" s="131">
        <f>Seniori!KV103</f>
        <v>0</v>
      </c>
      <c r="KW46" s="131"/>
      <c r="KX46" s="131">
        <f>Seniori!KX103</f>
        <v>0</v>
      </c>
      <c r="KY46" s="131">
        <f>Seniori!KY103</f>
        <v>0</v>
      </c>
      <c r="KZ46" s="131">
        <f>Seniori!KZ103</f>
        <v>0</v>
      </c>
      <c r="LA46" s="131">
        <f>Seniori!LA103</f>
        <v>0</v>
      </c>
      <c r="LB46" s="131">
        <f>Seniori!LB103</f>
        <v>0</v>
      </c>
      <c r="LC46" s="131">
        <f>Seniori!LC103</f>
        <v>0</v>
      </c>
      <c r="LD46" s="131">
        <f>Seniori!LD103</f>
        <v>0</v>
      </c>
      <c r="LE46" s="131">
        <f>Seniori!LE103</f>
        <v>0</v>
      </c>
      <c r="LF46" s="131">
        <f>Seniori!LF103</f>
        <v>0</v>
      </c>
      <c r="LG46" s="131">
        <f>Seniori!LG103</f>
        <v>0</v>
      </c>
      <c r="LH46" s="131">
        <f>Seniori!LH103</f>
        <v>0</v>
      </c>
      <c r="LI46" s="131">
        <f>Seniori!LI103</f>
        <v>0</v>
      </c>
      <c r="LJ46" s="131">
        <f>Seniori!LJ103</f>
        <v>0</v>
      </c>
      <c r="LK46" s="131">
        <f>Seniori!LK103</f>
        <v>0</v>
      </c>
      <c r="LL46" s="131">
        <f>Seniori!LL103</f>
        <v>0</v>
      </c>
      <c r="LM46" s="131">
        <f>Seniori!LM103</f>
        <v>0</v>
      </c>
      <c r="LN46" s="131">
        <f>Seniori!LN103</f>
        <v>0</v>
      </c>
      <c r="LO46" s="131"/>
      <c r="LP46" s="131">
        <f>Seniori!LP103</f>
        <v>0</v>
      </c>
      <c r="LQ46" s="131"/>
      <c r="LR46" s="131"/>
      <c r="LS46" s="131"/>
      <c r="LT46" s="131"/>
      <c r="LU46" s="131"/>
      <c r="LV46" s="131"/>
      <c r="LW46" s="131"/>
      <c r="LX46" s="131"/>
      <c r="LY46" s="131"/>
      <c r="LZ46" s="131">
        <f>Seniori!LZ103</f>
        <v>0</v>
      </c>
      <c r="MA46" s="131">
        <f>Seniori!MA103</f>
        <v>0</v>
      </c>
      <c r="MB46" s="131">
        <f>Seniori!MB103</f>
        <v>0</v>
      </c>
      <c r="MC46" s="131">
        <f>Seniori!MC103</f>
        <v>0</v>
      </c>
      <c r="MD46" s="131">
        <f>Seniori!MD103</f>
        <v>0</v>
      </c>
      <c r="ME46" s="131">
        <f>Seniori!ME103</f>
        <v>0</v>
      </c>
    </row>
    <row r="47" spans="1:343" s="1" customFormat="1" ht="18" customHeight="1" x14ac:dyDescent="0.2">
      <c r="A47" s="12">
        <v>39</v>
      </c>
      <c r="B47" s="11" t="s">
        <v>425</v>
      </c>
      <c r="D47" s="1">
        <v>2018</v>
      </c>
      <c r="E47" s="4" t="s">
        <v>31</v>
      </c>
      <c r="F47" s="1">
        <v>48</v>
      </c>
      <c r="G47" s="9" t="s">
        <v>222</v>
      </c>
      <c r="H47" s="4" t="s">
        <v>34</v>
      </c>
      <c r="I47" s="1">
        <f t="shared" si="4"/>
        <v>0</v>
      </c>
      <c r="J47" s="12">
        <f>Tabuľka311[[#This Row],[Stĺpec9]]</f>
        <v>0</v>
      </c>
      <c r="K47" s="131">
        <f>Seniori!K17</f>
        <v>0</v>
      </c>
      <c r="L47" s="131">
        <f>Seniori!L17</f>
        <v>0</v>
      </c>
      <c r="M47" s="131">
        <f>Seniori!M17</f>
        <v>0</v>
      </c>
      <c r="N47" s="131">
        <f>Seniori!N17</f>
        <v>0</v>
      </c>
      <c r="O47" s="131">
        <f>Seniori!O17</f>
        <v>0</v>
      </c>
      <c r="P47" s="131">
        <f>Seniori!P17</f>
        <v>0</v>
      </c>
      <c r="Q47" s="131">
        <f>Seniori!Q17</f>
        <v>0</v>
      </c>
      <c r="R47" s="131">
        <f>Seniori!R17</f>
        <v>0</v>
      </c>
      <c r="S47" s="131">
        <f>Seniori!S17</f>
        <v>0</v>
      </c>
      <c r="T47" s="131">
        <f>Seniori!T17</f>
        <v>0</v>
      </c>
      <c r="U47" s="131">
        <f>Seniori!U17</f>
        <v>0</v>
      </c>
      <c r="V47" s="131">
        <f>Seniori!V17</f>
        <v>0</v>
      </c>
      <c r="W47" s="131">
        <f>Seniori!W17</f>
        <v>0</v>
      </c>
      <c r="X47" s="131">
        <f>Seniori!X17</f>
        <v>0</v>
      </c>
      <c r="Y47" s="131">
        <f>Seniori!Y17</f>
        <v>0</v>
      </c>
      <c r="Z47" s="131">
        <f>Seniori!Z17</f>
        <v>0</v>
      </c>
      <c r="AA47" s="131">
        <f>Seniori!AA17</f>
        <v>0</v>
      </c>
      <c r="AB47" s="131">
        <f>Seniori!AB17</f>
        <v>0</v>
      </c>
      <c r="AC47" s="131">
        <f>Seniori!AC17</f>
        <v>0</v>
      </c>
      <c r="AD47" s="131">
        <f>Seniori!AD17</f>
        <v>0</v>
      </c>
      <c r="AE47" s="131">
        <f>Seniori!AE17</f>
        <v>0</v>
      </c>
      <c r="AF47" s="131">
        <f>Seniori!AF17</f>
        <v>0</v>
      </c>
      <c r="AG47" s="131">
        <f>Seniori!AG17</f>
        <v>0</v>
      </c>
      <c r="AH47" s="131">
        <f>Seniori!AH17</f>
        <v>0</v>
      </c>
      <c r="AI47" s="131">
        <f>Seniori!AI17</f>
        <v>0</v>
      </c>
      <c r="AJ47" s="131">
        <f>Seniori!AJ17</f>
        <v>0</v>
      </c>
      <c r="AK47" s="131">
        <f>Seniori!AK17</f>
        <v>0</v>
      </c>
      <c r="AL47" s="131">
        <f>Seniori!AL17</f>
        <v>0</v>
      </c>
      <c r="AM47" s="131">
        <f>Seniori!AM17</f>
        <v>0</v>
      </c>
      <c r="AN47" s="131">
        <f>Seniori!AN17</f>
        <v>0</v>
      </c>
      <c r="AO47" s="131">
        <f>Seniori!AO17</f>
        <v>0</v>
      </c>
      <c r="AP47" s="131">
        <f>Seniori!AP17</f>
        <v>0</v>
      </c>
      <c r="AQ47" s="131">
        <f>Seniori!AQ17</f>
        <v>0</v>
      </c>
      <c r="AR47" s="131">
        <f>Seniori!AR17</f>
        <v>0</v>
      </c>
      <c r="AS47" s="131">
        <f>Seniori!AS17</f>
        <v>0</v>
      </c>
      <c r="AT47" s="131">
        <f>Seniori!AT17</f>
        <v>0</v>
      </c>
      <c r="AU47" s="131">
        <f>Seniori!AU17</f>
        <v>0</v>
      </c>
      <c r="AV47" s="131">
        <f>Seniori!AV17</f>
        <v>0</v>
      </c>
      <c r="AW47" s="131">
        <f>Seniori!AW17</f>
        <v>0</v>
      </c>
      <c r="AX47" s="131">
        <f>Seniori!AX17</f>
        <v>0</v>
      </c>
      <c r="AY47" s="131">
        <f>Seniori!AY17</f>
        <v>0</v>
      </c>
      <c r="AZ47" s="131">
        <f>Seniori!AZ17</f>
        <v>0</v>
      </c>
      <c r="BA47" s="131">
        <f>Seniori!BA17</f>
        <v>0</v>
      </c>
      <c r="BB47" s="131">
        <f>Seniori!BB17</f>
        <v>0</v>
      </c>
      <c r="BC47" s="131">
        <f>Seniori!BC17</f>
        <v>0</v>
      </c>
      <c r="BD47" s="131">
        <f>Seniori!BD17</f>
        <v>0</v>
      </c>
      <c r="BE47" s="131">
        <f>Seniori!BE17</f>
        <v>0</v>
      </c>
      <c r="BF47" s="131">
        <f>Seniori!BF17</f>
        <v>0</v>
      </c>
      <c r="BG47" s="131">
        <f>Seniori!BG17</f>
        <v>0</v>
      </c>
      <c r="BH47" s="131">
        <f>Seniori!BH17</f>
        <v>0</v>
      </c>
      <c r="BI47" s="131">
        <f>Seniori!BI17</f>
        <v>0</v>
      </c>
      <c r="BJ47" s="131">
        <f>Seniori!BJ17</f>
        <v>0</v>
      </c>
      <c r="BK47" s="131">
        <f>Seniori!BK17</f>
        <v>0</v>
      </c>
      <c r="BL47" s="131">
        <f>Seniori!BL17</f>
        <v>0</v>
      </c>
      <c r="BM47" s="131">
        <f>Seniori!BM17</f>
        <v>0</v>
      </c>
      <c r="BN47" s="131">
        <f>Seniori!BN17</f>
        <v>0</v>
      </c>
      <c r="BO47" s="131">
        <f>Seniori!BO17</f>
        <v>0</v>
      </c>
      <c r="BP47" s="131">
        <f>Seniori!BP17</f>
        <v>0</v>
      </c>
      <c r="BQ47" s="131">
        <f>Seniori!BQ17</f>
        <v>0</v>
      </c>
      <c r="BR47" s="131">
        <f>Seniori!BR17</f>
        <v>0</v>
      </c>
      <c r="BS47" s="131">
        <f>Seniori!BS17</f>
        <v>0</v>
      </c>
      <c r="BT47" s="131">
        <f>Seniori!BT17</f>
        <v>0</v>
      </c>
      <c r="BU47" s="131">
        <f>Seniori!BU17</f>
        <v>0</v>
      </c>
      <c r="BV47" s="131">
        <f>Seniori!BV17</f>
        <v>0</v>
      </c>
      <c r="BW47" s="131">
        <f>Seniori!BW17</f>
        <v>0</v>
      </c>
      <c r="BX47" s="131">
        <f>Seniori!BX17</f>
        <v>0</v>
      </c>
      <c r="BY47" s="131">
        <f>Seniori!BY17</f>
        <v>0</v>
      </c>
      <c r="BZ47" s="131">
        <f>Seniori!BZ17</f>
        <v>0</v>
      </c>
      <c r="CA47" s="131">
        <f>Seniori!CA17</f>
        <v>0</v>
      </c>
      <c r="CB47" s="131">
        <f>Seniori!CB17</f>
        <v>0</v>
      </c>
      <c r="CC47" s="131">
        <f>Seniori!CC17</f>
        <v>0</v>
      </c>
      <c r="CD47" s="131">
        <f>Seniori!CD17</f>
        <v>0</v>
      </c>
      <c r="CE47" s="131">
        <f>Seniori!CE17</f>
        <v>0</v>
      </c>
      <c r="CF47" s="131">
        <f>Seniori!CF17</f>
        <v>0</v>
      </c>
      <c r="CG47" s="131">
        <f>Seniori!CG17</f>
        <v>0</v>
      </c>
      <c r="CH47" s="131">
        <f>Seniori!CH17</f>
        <v>0</v>
      </c>
      <c r="CI47" s="131">
        <f>Seniori!CI17</f>
        <v>0</v>
      </c>
      <c r="CJ47" s="131">
        <f>Seniori!CJ17</f>
        <v>0</v>
      </c>
      <c r="CK47" s="131">
        <f>Seniori!CK17</f>
        <v>0</v>
      </c>
      <c r="CL47" s="131">
        <f>Seniori!CL17</f>
        <v>0</v>
      </c>
      <c r="CM47" s="131">
        <f>Seniori!CM17</f>
        <v>0</v>
      </c>
      <c r="CN47" s="131">
        <f>Seniori!CN17</f>
        <v>0</v>
      </c>
      <c r="CO47" s="131">
        <f>Seniori!CO17</f>
        <v>0</v>
      </c>
      <c r="CP47" s="131">
        <f>Seniori!CP17</f>
        <v>0</v>
      </c>
      <c r="CQ47" s="131">
        <f>Seniori!CQ17</f>
        <v>0</v>
      </c>
      <c r="CR47" s="131">
        <f>Seniori!CR17</f>
        <v>0</v>
      </c>
      <c r="CS47" s="131">
        <f>Seniori!CS17</f>
        <v>0</v>
      </c>
      <c r="CT47" s="131">
        <f>Seniori!CT17</f>
        <v>0</v>
      </c>
      <c r="CU47" s="131">
        <f>Seniori!CU17</f>
        <v>0</v>
      </c>
      <c r="CV47" s="131">
        <f>Seniori!CV17</f>
        <v>0</v>
      </c>
      <c r="CW47" s="131">
        <f>Seniori!CW17</f>
        <v>0</v>
      </c>
      <c r="CX47" s="131">
        <f>Seniori!CX17</f>
        <v>0</v>
      </c>
      <c r="CY47" s="131">
        <f>Seniori!CY17</f>
        <v>0</v>
      </c>
      <c r="CZ47" s="131">
        <f>Seniori!CZ17</f>
        <v>0</v>
      </c>
      <c r="DA47" s="131" t="str">
        <f>Seniori!DA17</f>
        <v>x</v>
      </c>
      <c r="DB47" s="131">
        <f>Seniori!DB17</f>
        <v>0</v>
      </c>
      <c r="DC47" s="131">
        <f>Seniori!DC17</f>
        <v>0</v>
      </c>
      <c r="DD47" s="131">
        <f>Seniori!DD17</f>
        <v>0</v>
      </c>
      <c r="DE47" s="131">
        <f>Seniori!DE17</f>
        <v>0</v>
      </c>
      <c r="DF47" s="131">
        <f>Seniori!DF17</f>
        <v>0</v>
      </c>
      <c r="DG47" s="131">
        <f>Seniori!DG17</f>
        <v>0</v>
      </c>
      <c r="DH47" s="131">
        <f>Seniori!DH17</f>
        <v>0</v>
      </c>
      <c r="DI47" s="131">
        <f>Seniori!DI17</f>
        <v>0</v>
      </c>
      <c r="DJ47" s="131">
        <f>Seniori!DJ17</f>
        <v>0</v>
      </c>
      <c r="DK47" s="131">
        <f>Seniori!DK17</f>
        <v>0</v>
      </c>
      <c r="DL47" s="131">
        <f>Seniori!DL17</f>
        <v>0</v>
      </c>
      <c r="DM47" s="131">
        <f>Seniori!DM17</f>
        <v>0</v>
      </c>
      <c r="DN47" s="131">
        <f>Seniori!DN17</f>
        <v>0</v>
      </c>
      <c r="DO47" s="131">
        <f>Seniori!DO17</f>
        <v>0</v>
      </c>
      <c r="DP47" s="131">
        <f>Seniori!DP17</f>
        <v>0</v>
      </c>
      <c r="DQ47" s="131">
        <f>Seniori!DQ17</f>
        <v>0</v>
      </c>
      <c r="DR47" s="131">
        <f>Seniori!DR17</f>
        <v>0</v>
      </c>
      <c r="DS47" s="131">
        <f>Seniori!DS17</f>
        <v>0</v>
      </c>
      <c r="DT47" s="131">
        <f>Seniori!DT17</f>
        <v>0</v>
      </c>
      <c r="DU47" s="131">
        <f>Seniori!DU17</f>
        <v>0</v>
      </c>
      <c r="DV47" s="131">
        <f>Seniori!DV17</f>
        <v>0</v>
      </c>
      <c r="DW47" s="131">
        <f>Seniori!DW17</f>
        <v>0</v>
      </c>
      <c r="DX47" s="131">
        <f>Seniori!DX17</f>
        <v>0</v>
      </c>
      <c r="DY47" s="131">
        <f>Seniori!DY17</f>
        <v>0</v>
      </c>
      <c r="DZ47" s="131">
        <f>Seniori!DZ17</f>
        <v>0</v>
      </c>
      <c r="EA47" s="131">
        <f>Seniori!EA17</f>
        <v>0</v>
      </c>
      <c r="EB47" s="131">
        <f>Seniori!EB17</f>
        <v>0</v>
      </c>
      <c r="EC47" s="131">
        <f>Seniori!EC17</f>
        <v>0</v>
      </c>
      <c r="ED47" s="131">
        <f>Seniori!ED17</f>
        <v>0</v>
      </c>
      <c r="EE47" s="131">
        <f>Seniori!EE17</f>
        <v>0</v>
      </c>
      <c r="EF47" s="131">
        <f>Seniori!EF17</f>
        <v>0</v>
      </c>
      <c r="EG47" s="131">
        <f>Seniori!EG17</f>
        <v>0</v>
      </c>
      <c r="EH47" s="131">
        <f>Seniori!EH17</f>
        <v>0</v>
      </c>
      <c r="EI47" s="131">
        <f>Seniori!EI17</f>
        <v>0</v>
      </c>
      <c r="EJ47" s="131">
        <f>Seniori!EJ17</f>
        <v>0</v>
      </c>
      <c r="EK47" s="131">
        <f>Seniori!EK17</f>
        <v>0</v>
      </c>
      <c r="EL47" s="131">
        <f>Seniori!EL17</f>
        <v>0</v>
      </c>
      <c r="EM47" s="131">
        <f>Seniori!EM17</f>
        <v>0</v>
      </c>
      <c r="EN47" s="131">
        <f>Seniori!EN17</f>
        <v>0</v>
      </c>
      <c r="EO47" s="131">
        <f>Seniori!EO17</f>
        <v>0</v>
      </c>
      <c r="EP47" s="131">
        <f>Seniori!EP17</f>
        <v>0</v>
      </c>
      <c r="EQ47" s="131">
        <f>Seniori!EQ17</f>
        <v>0</v>
      </c>
      <c r="ER47" s="131">
        <f>Seniori!ER17</f>
        <v>0</v>
      </c>
      <c r="ES47" s="131">
        <f>Seniori!ES17</f>
        <v>0</v>
      </c>
      <c r="ET47" s="131">
        <f>Seniori!ET17</f>
        <v>0</v>
      </c>
      <c r="EU47" s="131">
        <f>Seniori!EU17</f>
        <v>0</v>
      </c>
      <c r="EV47" s="131">
        <f>Seniori!EV17</f>
        <v>0</v>
      </c>
      <c r="EW47" s="131">
        <f>Seniori!EW17</f>
        <v>0</v>
      </c>
      <c r="EX47" s="131">
        <f>Seniori!EX17</f>
        <v>0</v>
      </c>
      <c r="EY47" s="131">
        <f>Seniori!EY17</f>
        <v>0</v>
      </c>
      <c r="EZ47" s="131">
        <f>Seniori!EZ17</f>
        <v>0</v>
      </c>
      <c r="FA47" s="131">
        <f>Seniori!FA17</f>
        <v>0</v>
      </c>
      <c r="FB47" s="131">
        <f>Seniori!FB17</f>
        <v>0</v>
      </c>
      <c r="FC47" s="131">
        <f>Seniori!FC17</f>
        <v>0</v>
      </c>
      <c r="FD47" s="131">
        <f>Seniori!FD17</f>
        <v>0</v>
      </c>
      <c r="FE47" s="131">
        <f>Seniori!FE17</f>
        <v>0</v>
      </c>
      <c r="FF47" s="131">
        <f>Seniori!FF17</f>
        <v>0</v>
      </c>
      <c r="FG47" s="131">
        <f>Seniori!FG17</f>
        <v>0</v>
      </c>
      <c r="FH47" s="131">
        <f>Seniori!FH17</f>
        <v>0</v>
      </c>
      <c r="FI47" s="131">
        <f>Seniori!FI17</f>
        <v>0</v>
      </c>
      <c r="FJ47" s="131">
        <f>Seniori!FJ17</f>
        <v>0</v>
      </c>
      <c r="FK47" s="131">
        <f>Seniori!FK17</f>
        <v>0</v>
      </c>
      <c r="FL47" s="131">
        <f>Seniori!FL17</f>
        <v>0</v>
      </c>
      <c r="FM47" s="131">
        <f>Seniori!FM17</f>
        <v>0</v>
      </c>
      <c r="FN47" s="131">
        <f>Seniori!FN17</f>
        <v>0</v>
      </c>
      <c r="FO47" s="131">
        <f>Seniori!FO17</f>
        <v>0</v>
      </c>
      <c r="FP47" s="131">
        <f>Seniori!FP17</f>
        <v>0</v>
      </c>
      <c r="FQ47" s="131">
        <f>Seniori!FQ17</f>
        <v>0</v>
      </c>
      <c r="FR47" s="131">
        <f>Seniori!FR17</f>
        <v>0</v>
      </c>
      <c r="FS47" s="131">
        <f>Seniori!FS17</f>
        <v>0</v>
      </c>
      <c r="FT47" s="131">
        <f>Seniori!FT17</f>
        <v>0</v>
      </c>
      <c r="FU47" s="131">
        <f>Seniori!FU17</f>
        <v>0</v>
      </c>
      <c r="FV47" s="131">
        <f>Seniori!FV17</f>
        <v>0</v>
      </c>
      <c r="FW47" s="131">
        <f>Seniori!FW17</f>
        <v>0</v>
      </c>
      <c r="FX47" s="131">
        <f>Seniori!FX17</f>
        <v>0</v>
      </c>
      <c r="FY47" s="131">
        <f>Seniori!FY17</f>
        <v>0</v>
      </c>
      <c r="FZ47" s="131">
        <f>Seniori!FZ17</f>
        <v>0</v>
      </c>
      <c r="GA47" s="131">
        <f>Seniori!GA17</f>
        <v>0</v>
      </c>
      <c r="GB47" s="131">
        <f>Seniori!GB17</f>
        <v>0</v>
      </c>
      <c r="GC47" s="131">
        <f>Seniori!GC17</f>
        <v>0</v>
      </c>
      <c r="GD47" s="131">
        <f>Seniori!GD17</f>
        <v>0</v>
      </c>
      <c r="GE47" s="131">
        <f>Seniori!GE17</f>
        <v>0</v>
      </c>
      <c r="GF47" s="131">
        <f>Seniori!GF17</f>
        <v>0</v>
      </c>
      <c r="GG47" s="131">
        <f>Seniori!GG17</f>
        <v>0</v>
      </c>
      <c r="GH47" s="131">
        <f>Seniori!GH17</f>
        <v>0</v>
      </c>
      <c r="GI47" s="131">
        <f>Seniori!GI17</f>
        <v>0</v>
      </c>
      <c r="GJ47" s="131">
        <f>Seniori!GJ17</f>
        <v>0</v>
      </c>
      <c r="GK47" s="131">
        <f>Seniori!GK17</f>
        <v>0</v>
      </c>
      <c r="GL47" s="131">
        <f>Seniori!GL17</f>
        <v>0</v>
      </c>
      <c r="GM47" s="131">
        <f>Seniori!GM17</f>
        <v>0</v>
      </c>
      <c r="GN47" s="131">
        <f>Seniori!GN17</f>
        <v>0</v>
      </c>
      <c r="GO47" s="131">
        <f>Seniori!GO17</f>
        <v>0</v>
      </c>
      <c r="GP47" s="131">
        <f>Seniori!GP17</f>
        <v>0</v>
      </c>
      <c r="GQ47" s="131">
        <f>Seniori!GQ17</f>
        <v>0</v>
      </c>
      <c r="GR47" s="131">
        <f>Seniori!GR17</f>
        <v>0</v>
      </c>
      <c r="GS47" s="131">
        <f>Seniori!GS17</f>
        <v>0</v>
      </c>
      <c r="GT47" s="131">
        <f>Seniori!GT17</f>
        <v>0</v>
      </c>
      <c r="GU47" s="131">
        <f>Seniori!GU17</f>
        <v>0</v>
      </c>
      <c r="GV47" s="131">
        <f>Seniori!GV17</f>
        <v>0</v>
      </c>
      <c r="GW47" s="131">
        <f>Seniori!GW17</f>
        <v>0</v>
      </c>
      <c r="GX47" s="131">
        <f>Seniori!GX17</f>
        <v>0</v>
      </c>
      <c r="GY47" s="131">
        <f>Seniori!GY17</f>
        <v>0</v>
      </c>
      <c r="GZ47" s="131">
        <f>Seniori!GZ17</f>
        <v>0</v>
      </c>
      <c r="HA47" s="131">
        <f>Seniori!HA17</f>
        <v>0</v>
      </c>
      <c r="HB47" s="131">
        <f>Seniori!HB17</f>
        <v>0</v>
      </c>
      <c r="HC47" s="131">
        <f>Seniori!HC17</f>
        <v>0</v>
      </c>
      <c r="HD47" s="131">
        <f>Seniori!HD17</f>
        <v>0</v>
      </c>
      <c r="HE47" s="131">
        <f>Seniori!HE17</f>
        <v>0</v>
      </c>
      <c r="HF47" s="131">
        <f>Seniori!HF17</f>
        <v>0</v>
      </c>
      <c r="HG47" s="131">
        <f>Seniori!HG17</f>
        <v>0</v>
      </c>
      <c r="HH47" s="131">
        <f>Seniori!HH17</f>
        <v>0</v>
      </c>
      <c r="HI47" s="131">
        <f>Seniori!HI17</f>
        <v>0</v>
      </c>
      <c r="HJ47" s="131">
        <f>Seniori!HJ17</f>
        <v>0</v>
      </c>
      <c r="HK47" s="131">
        <f>Seniori!HK17</f>
        <v>0</v>
      </c>
      <c r="HL47" s="131">
        <f>Seniori!HL17</f>
        <v>0</v>
      </c>
      <c r="HM47" s="131">
        <f>Seniori!HM17</f>
        <v>0</v>
      </c>
      <c r="HN47" s="131">
        <f>Seniori!HN17</f>
        <v>0</v>
      </c>
      <c r="HO47" s="131">
        <f>Seniori!HO17</f>
        <v>0</v>
      </c>
      <c r="HP47" s="131">
        <f>Seniori!HP17</f>
        <v>0</v>
      </c>
      <c r="HQ47" s="131">
        <f>Seniori!HQ17</f>
        <v>0</v>
      </c>
      <c r="HR47" s="131">
        <f>Seniori!HR17</f>
        <v>0</v>
      </c>
      <c r="HS47" s="131">
        <f>Seniori!HS17</f>
        <v>0</v>
      </c>
      <c r="HT47" s="131">
        <f>Seniori!HT17</f>
        <v>0</v>
      </c>
      <c r="HU47" s="131">
        <f>Seniori!HU17</f>
        <v>0</v>
      </c>
      <c r="HV47" s="131">
        <f>Seniori!HV17</f>
        <v>0</v>
      </c>
      <c r="HW47" s="131">
        <f>Seniori!HW17</f>
        <v>0</v>
      </c>
      <c r="HX47" s="131">
        <f>Seniori!HX17</f>
        <v>0</v>
      </c>
      <c r="HY47" s="131">
        <f>Seniori!HY17</f>
        <v>0</v>
      </c>
      <c r="HZ47" s="131">
        <f>Seniori!HZ17</f>
        <v>0</v>
      </c>
      <c r="IA47" s="131">
        <f>Seniori!IA17</f>
        <v>0</v>
      </c>
      <c r="IB47" s="131">
        <f>Seniori!IB17</f>
        <v>0</v>
      </c>
      <c r="IC47" s="131">
        <f>Seniori!IC17</f>
        <v>0</v>
      </c>
      <c r="ID47" s="131">
        <f>Seniori!ID17</f>
        <v>0</v>
      </c>
      <c r="IE47" s="131">
        <f>Seniori!IE17</f>
        <v>0</v>
      </c>
      <c r="IF47" s="131">
        <f>Seniori!IF17</f>
        <v>0</v>
      </c>
      <c r="IG47" s="131">
        <f>Seniori!IG17</f>
        <v>0</v>
      </c>
      <c r="IH47" s="131">
        <f>Seniori!IH17</f>
        <v>0</v>
      </c>
      <c r="II47" s="131">
        <f>Seniori!II17</f>
        <v>0</v>
      </c>
      <c r="IJ47" s="131">
        <f>Seniori!IJ17</f>
        <v>0</v>
      </c>
      <c r="IK47" s="131">
        <f>Seniori!IK17</f>
        <v>0</v>
      </c>
      <c r="IL47" s="131">
        <f>Seniori!IL17</f>
        <v>0</v>
      </c>
      <c r="IM47" s="131">
        <f>Seniori!IM17</f>
        <v>0</v>
      </c>
      <c r="IN47" s="131">
        <f>Seniori!IN17</f>
        <v>0</v>
      </c>
      <c r="IO47" s="131">
        <f>Seniori!IO17</f>
        <v>0</v>
      </c>
      <c r="IP47" s="131">
        <f>Seniori!IP17</f>
        <v>0</v>
      </c>
      <c r="IQ47" s="131">
        <f>Seniori!IQ17</f>
        <v>0</v>
      </c>
      <c r="IR47" s="131">
        <f>Seniori!IR17</f>
        <v>0</v>
      </c>
      <c r="IS47" s="131">
        <f>Seniori!IS17</f>
        <v>0</v>
      </c>
      <c r="IT47" s="131">
        <f>Seniori!IT17</f>
        <v>0</v>
      </c>
      <c r="IU47" s="131">
        <f>Seniori!IU17</f>
        <v>0</v>
      </c>
      <c r="IV47" s="131">
        <f>Seniori!IV17</f>
        <v>0</v>
      </c>
      <c r="IW47" s="131">
        <f>Seniori!IW17</f>
        <v>0</v>
      </c>
      <c r="IX47" s="131">
        <f>Seniori!IX17</f>
        <v>0</v>
      </c>
      <c r="IY47" s="131">
        <f>Seniori!IY17</f>
        <v>0</v>
      </c>
      <c r="IZ47" s="131">
        <f>Seniori!IZ17</f>
        <v>0</v>
      </c>
      <c r="JA47" s="131">
        <f>Seniori!JA17</f>
        <v>0</v>
      </c>
      <c r="JB47" s="131">
        <f>Seniori!JB17</f>
        <v>0</v>
      </c>
      <c r="JC47" s="131">
        <f>Seniori!JC17</f>
        <v>0</v>
      </c>
      <c r="JD47" s="131">
        <f>Seniori!JD17</f>
        <v>0</v>
      </c>
      <c r="JE47" s="131">
        <f>Seniori!JE17</f>
        <v>0</v>
      </c>
      <c r="JF47" s="131">
        <f>Seniori!JF17</f>
        <v>0</v>
      </c>
      <c r="JG47" s="131">
        <f>Seniori!JG17</f>
        <v>0</v>
      </c>
      <c r="JH47" s="131">
        <f>Seniori!JH17</f>
        <v>0</v>
      </c>
      <c r="JI47" s="131">
        <f>Seniori!JI17</f>
        <v>0</v>
      </c>
      <c r="JJ47" s="131">
        <f>Seniori!JJ17</f>
        <v>0</v>
      </c>
      <c r="JK47" s="131">
        <f>Seniori!JK17</f>
        <v>0</v>
      </c>
      <c r="JL47" s="131">
        <f>Seniori!JL17</f>
        <v>0</v>
      </c>
      <c r="JM47" s="131">
        <f>Seniori!JM17</f>
        <v>0</v>
      </c>
      <c r="JN47" s="131">
        <f>Seniori!JN17</f>
        <v>0</v>
      </c>
      <c r="JO47" s="131">
        <f>Seniori!JO17</f>
        <v>0</v>
      </c>
      <c r="JP47" s="131">
        <f>Seniori!JP17</f>
        <v>0</v>
      </c>
      <c r="JQ47" s="131">
        <f>Seniori!JQ17</f>
        <v>0</v>
      </c>
      <c r="JR47" s="131">
        <f>Seniori!JR17</f>
        <v>0</v>
      </c>
      <c r="JS47" s="131">
        <f>Seniori!JS17</f>
        <v>0</v>
      </c>
      <c r="JT47" s="131">
        <f>Seniori!JT17</f>
        <v>0</v>
      </c>
      <c r="JU47" s="131">
        <f>Seniori!JU17</f>
        <v>0</v>
      </c>
      <c r="JV47" s="131">
        <f>Seniori!JV17</f>
        <v>0</v>
      </c>
      <c r="JW47" s="131">
        <f>Seniori!JW17</f>
        <v>0</v>
      </c>
      <c r="JX47" s="131">
        <f>Seniori!JX17</f>
        <v>0</v>
      </c>
      <c r="JY47" s="131">
        <f>Seniori!JY17</f>
        <v>0</v>
      </c>
      <c r="JZ47" s="131">
        <f>Seniori!JZ17</f>
        <v>0</v>
      </c>
      <c r="KA47" s="131">
        <f>Seniori!KA17</f>
        <v>0</v>
      </c>
      <c r="KB47" s="131">
        <f>Seniori!KB17</f>
        <v>0</v>
      </c>
      <c r="KC47" s="131">
        <f>Seniori!KC17</f>
        <v>0</v>
      </c>
      <c r="KD47" s="131">
        <f>Seniori!KD17</f>
        <v>0</v>
      </c>
      <c r="KE47" s="131">
        <f>Seniori!KE17</f>
        <v>0</v>
      </c>
      <c r="KF47" s="131">
        <f>Seniori!KF17</f>
        <v>0</v>
      </c>
      <c r="KG47" s="131">
        <f>Seniori!KG17</f>
        <v>0</v>
      </c>
      <c r="KH47" s="131">
        <f>Seniori!KH17</f>
        <v>0</v>
      </c>
      <c r="KI47" s="131">
        <f>Seniori!KI17</f>
        <v>0</v>
      </c>
      <c r="KJ47" s="131">
        <f>Seniori!KJ17</f>
        <v>0</v>
      </c>
      <c r="KK47" s="131">
        <f>Seniori!KK17</f>
        <v>0</v>
      </c>
      <c r="KL47" s="131">
        <f>Seniori!KL17</f>
        <v>0</v>
      </c>
      <c r="KM47" s="131">
        <f>Seniori!KM17</f>
        <v>0</v>
      </c>
      <c r="KN47" s="131">
        <f>Seniori!KN17</f>
        <v>0</v>
      </c>
      <c r="KO47" s="131">
        <f>Seniori!KO17</f>
        <v>0</v>
      </c>
      <c r="KP47" s="131"/>
      <c r="KQ47" s="131">
        <f>Seniori!KQ17</f>
        <v>0</v>
      </c>
      <c r="KR47" s="131">
        <f>Seniori!KR17</f>
        <v>0</v>
      </c>
      <c r="KS47" s="131">
        <f>Seniori!KS17</f>
        <v>0</v>
      </c>
      <c r="KT47" s="131">
        <f>Seniori!KT17</f>
        <v>0</v>
      </c>
      <c r="KU47" s="131">
        <f>Seniori!KU17</f>
        <v>0</v>
      </c>
      <c r="KV47" s="131">
        <f>Seniori!KV17</f>
        <v>0</v>
      </c>
      <c r="KW47" s="131"/>
      <c r="KX47" s="131">
        <f>Seniori!KX17</f>
        <v>0</v>
      </c>
      <c r="KY47" s="131">
        <f>Seniori!KY17</f>
        <v>0</v>
      </c>
      <c r="KZ47" s="131">
        <f>Seniori!KZ17</f>
        <v>0</v>
      </c>
      <c r="LA47" s="131">
        <f>Seniori!LA17</f>
        <v>0</v>
      </c>
      <c r="LB47" s="131">
        <f>Seniori!LB17</f>
        <v>0</v>
      </c>
      <c r="LC47" s="131">
        <f>Seniori!LC17</f>
        <v>0</v>
      </c>
      <c r="LD47" s="131">
        <f>Seniori!LD17</f>
        <v>0</v>
      </c>
      <c r="LE47" s="131">
        <f>Seniori!LE17</f>
        <v>0</v>
      </c>
      <c r="LF47" s="131">
        <f>Seniori!LF17</f>
        <v>0</v>
      </c>
      <c r="LG47" s="131">
        <f>Seniori!LG17</f>
        <v>0</v>
      </c>
      <c r="LH47" s="131">
        <f>Seniori!LH17</f>
        <v>0</v>
      </c>
      <c r="LI47" s="131">
        <f>Seniori!LI17</f>
        <v>0</v>
      </c>
      <c r="LJ47" s="131">
        <f>Seniori!LJ17</f>
        <v>0</v>
      </c>
      <c r="LK47" s="131">
        <f>Seniori!LK17</f>
        <v>0</v>
      </c>
      <c r="LL47" s="131">
        <f>Seniori!LL17</f>
        <v>0</v>
      </c>
      <c r="LM47" s="131">
        <f>Seniori!LM17</f>
        <v>0</v>
      </c>
      <c r="LN47" s="131">
        <f>Seniori!LN17</f>
        <v>0</v>
      </c>
      <c r="LO47" s="131"/>
      <c r="LP47" s="131">
        <f>Seniori!LP17</f>
        <v>0</v>
      </c>
      <c r="LQ47" s="131"/>
      <c r="LR47" s="131"/>
      <c r="LS47" s="131"/>
      <c r="LT47" s="131"/>
      <c r="LU47" s="131"/>
      <c r="LV47" s="131"/>
      <c r="LW47" s="131"/>
      <c r="LX47" s="131"/>
      <c r="LY47" s="131"/>
      <c r="LZ47" s="131">
        <f>Seniori!LZ17</f>
        <v>0</v>
      </c>
      <c r="MA47" s="131">
        <f>Seniori!MA17</f>
        <v>0</v>
      </c>
      <c r="MB47" s="131">
        <f>Seniori!MB17</f>
        <v>0</v>
      </c>
      <c r="MC47" s="131">
        <f>Seniori!MC17</f>
        <v>0</v>
      </c>
      <c r="MD47" s="131">
        <f>Seniori!MD17</f>
        <v>0</v>
      </c>
      <c r="ME47" s="131">
        <f>Seniori!ME17</f>
        <v>0</v>
      </c>
    </row>
    <row r="48" spans="1:343" s="91" customFormat="1" ht="18" customHeight="1" x14ac:dyDescent="0.2">
      <c r="A48" s="152">
        <v>39</v>
      </c>
      <c r="B48" s="161" t="s">
        <v>553</v>
      </c>
      <c r="C48" s="91">
        <v>12103</v>
      </c>
      <c r="D48" s="91">
        <v>2018</v>
      </c>
      <c r="E48" s="154" t="s">
        <v>552</v>
      </c>
      <c r="F48" s="91">
        <v>4762</v>
      </c>
      <c r="G48" s="156" t="s">
        <v>222</v>
      </c>
      <c r="H48" s="154" t="s">
        <v>554</v>
      </c>
      <c r="I48" s="1">
        <f t="shared" si="4"/>
        <v>0</v>
      </c>
      <c r="J48" s="12">
        <f>Tabuľka311[[#This Row],[Stĺpec9]]</f>
        <v>0</v>
      </c>
      <c r="K48" s="91">
        <f>Seniori!K119</f>
        <v>0</v>
      </c>
      <c r="L48" s="91">
        <f>Seniori!L119</f>
        <v>0</v>
      </c>
      <c r="M48" s="91">
        <f>Seniori!M119</f>
        <v>0</v>
      </c>
      <c r="N48" s="91">
        <f>Seniori!N119</f>
        <v>0</v>
      </c>
      <c r="O48" s="91">
        <f>Seniori!O119</f>
        <v>0</v>
      </c>
      <c r="P48" s="91">
        <f>Seniori!P119</f>
        <v>0</v>
      </c>
      <c r="Q48" s="91">
        <f>Seniori!Q119</f>
        <v>0</v>
      </c>
      <c r="R48" s="91">
        <f>Seniori!R119</f>
        <v>0</v>
      </c>
      <c r="S48" s="91">
        <f>Seniori!S119</f>
        <v>0</v>
      </c>
      <c r="T48" s="91">
        <f>Seniori!T119</f>
        <v>0</v>
      </c>
      <c r="U48" s="91">
        <f>Seniori!U119</f>
        <v>0</v>
      </c>
      <c r="V48" s="91">
        <f>Seniori!V119</f>
        <v>0</v>
      </c>
      <c r="W48" s="91">
        <f>Seniori!W119</f>
        <v>0</v>
      </c>
      <c r="X48" s="91">
        <f>Seniori!X119</f>
        <v>0</v>
      </c>
      <c r="Y48" s="91">
        <f>Seniori!Y119</f>
        <v>0</v>
      </c>
      <c r="Z48" s="91">
        <f>Seniori!Z119</f>
        <v>0</v>
      </c>
      <c r="AA48" s="91">
        <f>Seniori!AA119</f>
        <v>0</v>
      </c>
      <c r="AB48" s="91">
        <f>Seniori!AB119</f>
        <v>0</v>
      </c>
      <c r="AC48" s="91">
        <f>Seniori!AC119</f>
        <v>0</v>
      </c>
      <c r="AD48" s="91">
        <f>Seniori!AD119</f>
        <v>0</v>
      </c>
      <c r="AE48" s="91">
        <f>Seniori!AE119</f>
        <v>0</v>
      </c>
      <c r="AF48" s="91">
        <f>Seniori!AF119</f>
        <v>0</v>
      </c>
      <c r="AG48" s="91">
        <f>Seniori!AG119</f>
        <v>0</v>
      </c>
      <c r="AH48" s="91">
        <f>Seniori!AH119</f>
        <v>0</v>
      </c>
      <c r="AI48" s="91">
        <f>Seniori!AI119</f>
        <v>0</v>
      </c>
      <c r="AJ48" s="91">
        <f>Seniori!AJ119</f>
        <v>0</v>
      </c>
      <c r="AK48" s="91">
        <f>Seniori!AK119</f>
        <v>0</v>
      </c>
      <c r="AL48" s="91">
        <f>Seniori!AL119</f>
        <v>0</v>
      </c>
      <c r="AM48" s="91">
        <f>Seniori!AM119</f>
        <v>0</v>
      </c>
      <c r="AN48" s="91">
        <f>Seniori!AN119</f>
        <v>0</v>
      </c>
      <c r="AO48" s="91">
        <f>Seniori!AO119</f>
        <v>0</v>
      </c>
      <c r="AP48" s="91">
        <f>Seniori!AP119</f>
        <v>0</v>
      </c>
      <c r="AQ48" s="91">
        <f>Seniori!AQ119</f>
        <v>0</v>
      </c>
      <c r="AR48" s="91">
        <f>Seniori!AR119</f>
        <v>0</v>
      </c>
      <c r="AS48" s="91">
        <f>Seniori!AS119</f>
        <v>0</v>
      </c>
      <c r="AT48" s="91">
        <f>Seniori!AT119</f>
        <v>0</v>
      </c>
      <c r="AU48" s="91">
        <f>Seniori!AU119</f>
        <v>0</v>
      </c>
      <c r="AV48" s="91">
        <f>Seniori!AV119</f>
        <v>0</v>
      </c>
      <c r="AW48" s="91">
        <f>Seniori!AW119</f>
        <v>0</v>
      </c>
      <c r="AX48" s="91">
        <f>Seniori!AX119</f>
        <v>0</v>
      </c>
      <c r="AY48" s="91">
        <f>Seniori!AY119</f>
        <v>0</v>
      </c>
      <c r="AZ48" s="91">
        <f>Seniori!AZ119</f>
        <v>0</v>
      </c>
      <c r="BA48" s="91">
        <f>Seniori!BA119</f>
        <v>0</v>
      </c>
      <c r="BB48" s="91">
        <f>Seniori!BB119</f>
        <v>0</v>
      </c>
      <c r="BC48" s="91">
        <f>Seniori!BC119</f>
        <v>0</v>
      </c>
      <c r="BD48" s="91">
        <f>Seniori!BD119</f>
        <v>0</v>
      </c>
      <c r="BE48" s="91">
        <f>Seniori!BE119</f>
        <v>0</v>
      </c>
      <c r="BF48" s="91">
        <f>Seniori!BF119</f>
        <v>0</v>
      </c>
      <c r="BG48" s="91">
        <f>Seniori!BG119</f>
        <v>0</v>
      </c>
      <c r="BH48" s="91">
        <f>Seniori!BH119</f>
        <v>0</v>
      </c>
      <c r="BI48" s="91">
        <f>Seniori!BI119</f>
        <v>0</v>
      </c>
      <c r="BJ48" s="91">
        <f>Seniori!BJ119</f>
        <v>0</v>
      </c>
      <c r="BK48" s="91">
        <f>Seniori!BK119</f>
        <v>0</v>
      </c>
      <c r="BL48" s="91">
        <f>Seniori!BL119</f>
        <v>0</v>
      </c>
      <c r="BM48" s="91">
        <f>Seniori!BM119</f>
        <v>0</v>
      </c>
      <c r="BN48" s="91">
        <f>Seniori!BN119</f>
        <v>0</v>
      </c>
      <c r="BO48" s="91">
        <f>Seniori!BO119</f>
        <v>0</v>
      </c>
      <c r="BP48" s="91">
        <f>Seniori!BP119</f>
        <v>0</v>
      </c>
      <c r="BQ48" s="91">
        <f>Seniori!BQ119</f>
        <v>0</v>
      </c>
      <c r="BR48" s="91">
        <f>Seniori!BR119</f>
        <v>0</v>
      </c>
      <c r="BS48" s="91">
        <f>Seniori!BS119</f>
        <v>0</v>
      </c>
      <c r="BT48" s="91">
        <f>Seniori!BT119</f>
        <v>0</v>
      </c>
      <c r="BU48" s="91">
        <f>Seniori!BU119</f>
        <v>0</v>
      </c>
      <c r="BV48" s="91">
        <f>Seniori!BV119</f>
        <v>0</v>
      </c>
      <c r="BW48" s="91">
        <f>Seniori!BW119</f>
        <v>0</v>
      </c>
      <c r="BX48" s="91">
        <f>Seniori!BX119</f>
        <v>0</v>
      </c>
      <c r="BY48" s="91">
        <f>Seniori!BY119</f>
        <v>0</v>
      </c>
      <c r="BZ48" s="91">
        <f>Seniori!BZ119</f>
        <v>0</v>
      </c>
      <c r="CA48" s="91">
        <f>Seniori!CA119</f>
        <v>0</v>
      </c>
      <c r="CB48" s="91">
        <f>Seniori!CB119</f>
        <v>0</v>
      </c>
      <c r="CC48" s="91">
        <f>Seniori!CC119</f>
        <v>0</v>
      </c>
      <c r="CD48" s="91">
        <f>Seniori!CD119</f>
        <v>0</v>
      </c>
      <c r="CE48" s="91">
        <f>Seniori!CE119</f>
        <v>0</v>
      </c>
      <c r="CF48" s="91">
        <f>Seniori!CF119</f>
        <v>0</v>
      </c>
      <c r="CG48" s="91">
        <f>Seniori!CG119</f>
        <v>0</v>
      </c>
      <c r="CH48" s="91">
        <f>Seniori!CH119</f>
        <v>0</v>
      </c>
      <c r="CI48" s="91">
        <f>Seniori!CI119</f>
        <v>0</v>
      </c>
      <c r="CJ48" s="91">
        <f>Seniori!CJ119</f>
        <v>0</v>
      </c>
      <c r="CK48" s="91">
        <f>Seniori!CK119</f>
        <v>0</v>
      </c>
      <c r="CL48" s="91">
        <f>Seniori!CL119</f>
        <v>0</v>
      </c>
      <c r="CM48" s="91">
        <f>Seniori!CM119</f>
        <v>0</v>
      </c>
      <c r="CN48" s="91">
        <f>Seniori!CN119</f>
        <v>0</v>
      </c>
      <c r="CO48" s="91">
        <f>Seniori!CO119</f>
        <v>0</v>
      </c>
      <c r="CP48" s="91">
        <f>Seniori!CP119</f>
        <v>0</v>
      </c>
      <c r="CQ48" s="91">
        <f>Seniori!CQ119</f>
        <v>0</v>
      </c>
      <c r="CR48" s="91">
        <f>Seniori!CR119</f>
        <v>0</v>
      </c>
      <c r="CS48" s="91">
        <f>Seniori!CS119</f>
        <v>0</v>
      </c>
      <c r="CT48" s="91">
        <f>Seniori!CT119</f>
        <v>0</v>
      </c>
      <c r="CU48" s="91">
        <f>Seniori!CU119</f>
        <v>0</v>
      </c>
      <c r="CV48" s="91">
        <f>Seniori!CV119</f>
        <v>0</v>
      </c>
      <c r="CW48" s="91">
        <f>Seniori!CW119</f>
        <v>0</v>
      </c>
      <c r="CX48" s="91">
        <f>Seniori!CX119</f>
        <v>0</v>
      </c>
      <c r="CY48" s="91">
        <f>Seniori!CY119</f>
        <v>0</v>
      </c>
      <c r="CZ48" s="91">
        <f>Seniori!CZ119</f>
        <v>0</v>
      </c>
      <c r="DA48" s="91">
        <f>Seniori!DA119</f>
        <v>0</v>
      </c>
      <c r="DB48" s="91">
        <f>Seniori!DB119</f>
        <v>0</v>
      </c>
      <c r="DC48" s="91">
        <f>Seniori!DC119</f>
        <v>0</v>
      </c>
      <c r="DD48" s="91">
        <f>Seniori!DD119</f>
        <v>0</v>
      </c>
      <c r="DE48" s="91">
        <f>Seniori!DE119</f>
        <v>0</v>
      </c>
      <c r="DF48" s="91">
        <f>Seniori!DF119</f>
        <v>0</v>
      </c>
      <c r="DG48" s="91">
        <f>Seniori!DG119</f>
        <v>0</v>
      </c>
      <c r="DH48" s="91">
        <f>Seniori!DH119</f>
        <v>0</v>
      </c>
      <c r="DI48" s="91">
        <f>Seniori!DI119</f>
        <v>0</v>
      </c>
      <c r="DJ48" s="91">
        <f>Seniori!DJ119</f>
        <v>0</v>
      </c>
      <c r="DK48" s="91">
        <f>Seniori!DK119</f>
        <v>0</v>
      </c>
      <c r="DL48" s="91">
        <f>Seniori!DL119</f>
        <v>0</v>
      </c>
      <c r="DM48" s="91">
        <f>Seniori!DM119</f>
        <v>0</v>
      </c>
      <c r="DN48" s="91">
        <f>Seniori!DN119</f>
        <v>0</v>
      </c>
      <c r="DO48" s="91">
        <f>Seniori!DO119</f>
        <v>0</v>
      </c>
      <c r="DP48" s="91">
        <f>Seniori!DP119</f>
        <v>0</v>
      </c>
      <c r="DQ48" s="91">
        <f>Seniori!DQ119</f>
        <v>0</v>
      </c>
      <c r="DR48" s="91">
        <f>Seniori!DR119</f>
        <v>0</v>
      </c>
      <c r="DS48" s="91">
        <f>Seniori!DS119</f>
        <v>0</v>
      </c>
      <c r="DT48" s="91">
        <f>Seniori!DT119</f>
        <v>0</v>
      </c>
      <c r="DU48" s="91">
        <f>Seniori!DU119</f>
        <v>0</v>
      </c>
      <c r="DV48" s="91">
        <f>Seniori!DV119</f>
        <v>0</v>
      </c>
      <c r="DW48" s="91">
        <f>Seniori!DW119</f>
        <v>0</v>
      </c>
      <c r="DX48" s="91">
        <f>Seniori!DX119</f>
        <v>0</v>
      </c>
      <c r="DY48" s="91">
        <f>Seniori!DY119</f>
        <v>0</v>
      </c>
      <c r="DZ48" s="91">
        <f>Seniori!DZ119</f>
        <v>0</v>
      </c>
      <c r="EA48" s="91">
        <f>Seniori!EA119</f>
        <v>0</v>
      </c>
      <c r="EB48" s="91">
        <f>Seniori!EB119</f>
        <v>0</v>
      </c>
      <c r="EC48" s="91">
        <f>Seniori!EC119</f>
        <v>0</v>
      </c>
      <c r="ED48" s="91">
        <f>Seniori!ED119</f>
        <v>0</v>
      </c>
      <c r="EE48" s="91">
        <f>Seniori!EE119</f>
        <v>0</v>
      </c>
      <c r="EF48" s="91">
        <f>Seniori!EF119</f>
        <v>0</v>
      </c>
      <c r="EG48" s="91">
        <f>Seniori!EG119</f>
        <v>0</v>
      </c>
      <c r="EH48" s="91">
        <f>Seniori!EH119</f>
        <v>0</v>
      </c>
      <c r="EI48" s="91">
        <f>Seniori!EI119</f>
        <v>0</v>
      </c>
      <c r="EJ48" s="91">
        <f>Seniori!EJ119</f>
        <v>0</v>
      </c>
      <c r="EK48" s="91">
        <f>Seniori!EK119</f>
        <v>0</v>
      </c>
      <c r="EL48" s="91">
        <f>Seniori!EL119</f>
        <v>0</v>
      </c>
      <c r="EM48" s="91">
        <f>Seniori!EM119</f>
        <v>0</v>
      </c>
      <c r="EN48" s="91">
        <f>Seniori!EN119</f>
        <v>0</v>
      </c>
      <c r="EO48" s="91">
        <f>Seniori!EO119</f>
        <v>0</v>
      </c>
      <c r="EP48" s="91">
        <f>Seniori!EP119</f>
        <v>0</v>
      </c>
      <c r="EQ48" s="91">
        <f>Seniori!EQ119</f>
        <v>0</v>
      </c>
      <c r="ER48" s="91">
        <f>Seniori!ER119</f>
        <v>0</v>
      </c>
      <c r="ES48" s="91">
        <f>Seniori!ES119</f>
        <v>0</v>
      </c>
      <c r="ET48" s="91">
        <f>Seniori!ET119</f>
        <v>0</v>
      </c>
      <c r="EU48" s="91">
        <f>Seniori!EU119</f>
        <v>0</v>
      </c>
      <c r="EV48" s="91">
        <f>Seniori!EV119</f>
        <v>0</v>
      </c>
      <c r="EW48" s="91">
        <f>Seniori!EW119</f>
        <v>0</v>
      </c>
      <c r="EX48" s="91">
        <f>Seniori!EX119</f>
        <v>0</v>
      </c>
      <c r="EY48" s="91">
        <f>Seniori!EY119</f>
        <v>0</v>
      </c>
      <c r="EZ48" s="91">
        <f>Seniori!EZ119</f>
        <v>0</v>
      </c>
      <c r="FA48" s="91">
        <f>Seniori!FA119</f>
        <v>0</v>
      </c>
      <c r="FB48" s="91">
        <f>Seniori!FB119</f>
        <v>0</v>
      </c>
      <c r="FC48" s="91">
        <f>Seniori!FC119</f>
        <v>0</v>
      </c>
      <c r="FD48" s="91">
        <f>Seniori!FD119</f>
        <v>0</v>
      </c>
      <c r="FE48" s="91">
        <f>Seniori!FE119</f>
        <v>0</v>
      </c>
      <c r="FF48" s="91">
        <f>Seniori!FF119</f>
        <v>0</v>
      </c>
      <c r="FG48" s="91">
        <f>Seniori!FG119</f>
        <v>0</v>
      </c>
      <c r="FH48" s="91">
        <f>Seniori!FH119</f>
        <v>0</v>
      </c>
      <c r="FI48" s="91">
        <f>Seniori!FI119</f>
        <v>0</v>
      </c>
      <c r="FJ48" s="91">
        <f>Seniori!FJ119</f>
        <v>0</v>
      </c>
      <c r="FK48" s="91">
        <f>Seniori!FK119</f>
        <v>0</v>
      </c>
      <c r="FL48" s="91">
        <f>Seniori!FL119</f>
        <v>0</v>
      </c>
      <c r="FM48" s="91">
        <f>Seniori!FM119</f>
        <v>0</v>
      </c>
      <c r="FN48" s="91">
        <f>Seniori!FN119</f>
        <v>0</v>
      </c>
      <c r="FO48" s="91">
        <f>Seniori!FO119</f>
        <v>0</v>
      </c>
      <c r="FP48" s="91">
        <f>Seniori!FP119</f>
        <v>0</v>
      </c>
      <c r="FQ48" s="91">
        <f>Seniori!FQ119</f>
        <v>0</v>
      </c>
      <c r="FR48" s="91">
        <f>Seniori!FR119</f>
        <v>0</v>
      </c>
      <c r="FS48" s="91">
        <f>Seniori!FS119</f>
        <v>0</v>
      </c>
      <c r="FT48" s="91">
        <f>Seniori!FT119</f>
        <v>0</v>
      </c>
      <c r="FU48" s="91">
        <f>Seniori!FU119</f>
        <v>0</v>
      </c>
      <c r="FV48" s="91">
        <f>Seniori!FV119</f>
        <v>0</v>
      </c>
      <c r="FW48" s="91">
        <f>Seniori!FW119</f>
        <v>0</v>
      </c>
      <c r="FX48" s="91">
        <f>Seniori!FX119</f>
        <v>0</v>
      </c>
      <c r="FY48" s="91">
        <f>Seniori!FY119</f>
        <v>0</v>
      </c>
      <c r="FZ48" s="91">
        <f>Seniori!FZ119</f>
        <v>0</v>
      </c>
      <c r="GA48" s="91">
        <f>Seniori!GA119</f>
        <v>0</v>
      </c>
      <c r="GB48" s="91">
        <f>Seniori!GB119</f>
        <v>0</v>
      </c>
      <c r="GC48" s="91">
        <f>Seniori!GC119</f>
        <v>0</v>
      </c>
      <c r="GD48" s="91">
        <f>Seniori!GD119</f>
        <v>0</v>
      </c>
      <c r="GE48" s="91">
        <f>Seniori!GE119</f>
        <v>0</v>
      </c>
      <c r="GF48" s="91">
        <f>Seniori!GF119</f>
        <v>0</v>
      </c>
      <c r="GG48" s="91">
        <f>Seniori!GG119</f>
        <v>0</v>
      </c>
      <c r="GH48" s="91">
        <f>Seniori!GH119</f>
        <v>0</v>
      </c>
      <c r="GI48" s="91">
        <f>Seniori!GI119</f>
        <v>0</v>
      </c>
      <c r="GJ48" s="91">
        <f>Seniori!GJ119</f>
        <v>0</v>
      </c>
      <c r="GK48" s="91">
        <f>Seniori!GK119</f>
        <v>0</v>
      </c>
      <c r="GL48" s="91">
        <f>Seniori!GL119</f>
        <v>0</v>
      </c>
      <c r="GM48" s="91">
        <f>Seniori!GM119</f>
        <v>0</v>
      </c>
      <c r="GN48" s="91">
        <f>Seniori!GN119</f>
        <v>0</v>
      </c>
      <c r="GO48" s="91">
        <f>Seniori!GO119</f>
        <v>0</v>
      </c>
      <c r="GP48" s="91">
        <f>Seniori!GP119</f>
        <v>0</v>
      </c>
      <c r="GQ48" s="91">
        <f>Seniori!GQ119</f>
        <v>0</v>
      </c>
      <c r="GR48" s="91">
        <f>Seniori!GR119</f>
        <v>0</v>
      </c>
      <c r="GS48" s="91">
        <f>Seniori!GS119</f>
        <v>0</v>
      </c>
      <c r="GT48" s="91">
        <f>Seniori!GT119</f>
        <v>0</v>
      </c>
      <c r="GU48" s="91">
        <f>Seniori!GU119</f>
        <v>0</v>
      </c>
      <c r="GV48" s="91">
        <f>Seniori!GV119</f>
        <v>0</v>
      </c>
      <c r="GW48" s="91">
        <f>Seniori!GW119</f>
        <v>0</v>
      </c>
      <c r="GX48" s="91">
        <f>Seniori!GX119</f>
        <v>0</v>
      </c>
      <c r="GY48" s="91">
        <f>Seniori!GY119</f>
        <v>0</v>
      </c>
      <c r="GZ48" s="91">
        <f>Seniori!GZ119</f>
        <v>0</v>
      </c>
      <c r="HA48" s="91">
        <f>Seniori!HA119</f>
        <v>0</v>
      </c>
      <c r="HB48" s="91">
        <f>Seniori!HB119</f>
        <v>0</v>
      </c>
      <c r="HC48" s="91">
        <f>Seniori!HC119</f>
        <v>0</v>
      </c>
      <c r="HD48" s="91">
        <f>Seniori!HD119</f>
        <v>0</v>
      </c>
      <c r="HE48" s="91">
        <f>Seniori!HE119</f>
        <v>0</v>
      </c>
      <c r="HF48" s="91">
        <f>Seniori!HF119</f>
        <v>0</v>
      </c>
      <c r="HG48" s="91">
        <f>Seniori!HG119</f>
        <v>0</v>
      </c>
      <c r="HH48" s="91">
        <f>Seniori!HH119</f>
        <v>0</v>
      </c>
      <c r="HI48" s="91">
        <f>Seniori!HI119</f>
        <v>0</v>
      </c>
      <c r="HJ48" s="91">
        <f>Seniori!HJ119</f>
        <v>0</v>
      </c>
      <c r="HK48" s="91">
        <f>Seniori!HK119</f>
        <v>0</v>
      </c>
      <c r="HL48" s="91">
        <f>Seniori!HL119</f>
        <v>0</v>
      </c>
      <c r="HM48" s="91">
        <f>Seniori!HM119</f>
        <v>0</v>
      </c>
      <c r="HN48" s="91">
        <f>Seniori!HN119</f>
        <v>0</v>
      </c>
      <c r="HO48" s="91">
        <f>Seniori!HO119</f>
        <v>0</v>
      </c>
      <c r="HP48" s="91">
        <f>Seniori!HP119</f>
        <v>0</v>
      </c>
      <c r="HQ48" s="91">
        <f>Seniori!HQ119</f>
        <v>0</v>
      </c>
      <c r="HR48" s="91">
        <f>Seniori!HR119</f>
        <v>0</v>
      </c>
      <c r="HS48" s="91">
        <f>Seniori!HS119</f>
        <v>0</v>
      </c>
      <c r="HT48" s="91">
        <f>Seniori!HT119</f>
        <v>0</v>
      </c>
      <c r="HU48" s="91">
        <f>Seniori!HU119</f>
        <v>0</v>
      </c>
      <c r="HV48" s="91">
        <f>Seniori!HV119</f>
        <v>0</v>
      </c>
      <c r="HW48" s="91">
        <f>Seniori!HW119</f>
        <v>0</v>
      </c>
      <c r="HX48" s="91">
        <f>Seniori!HX119</f>
        <v>0</v>
      </c>
      <c r="HY48" s="91">
        <f>Seniori!HY119</f>
        <v>0</v>
      </c>
      <c r="HZ48" s="91">
        <f>Seniori!HZ119</f>
        <v>0</v>
      </c>
      <c r="IA48" s="91">
        <f>Seniori!IA119</f>
        <v>0</v>
      </c>
      <c r="IB48" s="91">
        <f>Seniori!IB119</f>
        <v>0</v>
      </c>
      <c r="IC48" s="91">
        <f>Seniori!IC119</f>
        <v>0</v>
      </c>
      <c r="ID48" s="91">
        <f>Seniori!ID119</f>
        <v>0</v>
      </c>
      <c r="IE48" s="91">
        <f>Seniori!IE119</f>
        <v>0</v>
      </c>
      <c r="IF48" s="91">
        <f>Seniori!IF119</f>
        <v>0</v>
      </c>
      <c r="IG48" s="91">
        <f>Seniori!IG119</f>
        <v>0</v>
      </c>
      <c r="IH48" s="91">
        <f>Seniori!IH119</f>
        <v>0</v>
      </c>
      <c r="II48" s="91">
        <f>Seniori!II119</f>
        <v>0</v>
      </c>
      <c r="IJ48" s="91">
        <f>Seniori!IJ119</f>
        <v>0</v>
      </c>
      <c r="IK48" s="91">
        <f>Seniori!IK119</f>
        <v>0</v>
      </c>
      <c r="IL48" s="91">
        <f>Seniori!IL119</f>
        <v>0</v>
      </c>
      <c r="IM48" s="91">
        <f>Seniori!IM119</f>
        <v>0</v>
      </c>
      <c r="IN48" s="91">
        <f>Seniori!IN119</f>
        <v>0</v>
      </c>
      <c r="IO48" s="91">
        <f>Seniori!IO119</f>
        <v>0</v>
      </c>
      <c r="IP48" s="91">
        <f>Seniori!IP119</f>
        <v>0</v>
      </c>
      <c r="IQ48" s="91">
        <f>Seniori!IQ119</f>
        <v>0</v>
      </c>
      <c r="IR48" s="91">
        <f>Seniori!IR119</f>
        <v>0</v>
      </c>
      <c r="IS48" s="91">
        <f>Seniori!IS119</f>
        <v>0</v>
      </c>
      <c r="IT48" s="91">
        <f>Seniori!IT119</f>
        <v>0</v>
      </c>
      <c r="IU48" s="91">
        <f>Seniori!IU119</f>
        <v>0</v>
      </c>
      <c r="IV48" s="91">
        <f>Seniori!IV119</f>
        <v>0</v>
      </c>
      <c r="IW48" s="91">
        <f>Seniori!IW119</f>
        <v>0</v>
      </c>
      <c r="IX48" s="91">
        <f>Seniori!IX119</f>
        <v>0</v>
      </c>
      <c r="IY48" s="91">
        <f>Seniori!IY119</f>
        <v>0</v>
      </c>
      <c r="IZ48" s="91">
        <f>Seniori!IZ119</f>
        <v>0</v>
      </c>
      <c r="JA48" s="91">
        <f>Seniori!JA119</f>
        <v>0</v>
      </c>
      <c r="JB48" s="91">
        <f>Seniori!JB119</f>
        <v>0</v>
      </c>
      <c r="JC48" s="91">
        <f>Seniori!JC119</f>
        <v>0</v>
      </c>
      <c r="JD48" s="91">
        <f>Seniori!JD119</f>
        <v>0</v>
      </c>
      <c r="JE48" s="91">
        <f>Seniori!JE119</f>
        <v>0</v>
      </c>
      <c r="JF48" s="91">
        <f>Seniori!JF119</f>
        <v>0</v>
      </c>
      <c r="JG48" s="91">
        <f>Seniori!JG119</f>
        <v>0</v>
      </c>
      <c r="JH48" s="91">
        <f>Seniori!JH119</f>
        <v>0</v>
      </c>
      <c r="JI48" s="91">
        <f>Seniori!JI119</f>
        <v>0</v>
      </c>
      <c r="JJ48" s="91">
        <f>Seniori!JJ119</f>
        <v>0</v>
      </c>
      <c r="JK48" s="91">
        <f>Seniori!JK119</f>
        <v>0</v>
      </c>
      <c r="JL48" s="91">
        <f>Seniori!JL119</f>
        <v>0</v>
      </c>
      <c r="JM48" s="91">
        <f>Seniori!JM119</f>
        <v>0</v>
      </c>
      <c r="JN48" s="91">
        <f>Seniori!JN119</f>
        <v>0</v>
      </c>
      <c r="JO48" s="91">
        <f>Seniori!JO119</f>
        <v>0</v>
      </c>
      <c r="JP48" s="91">
        <f>Seniori!JP119</f>
        <v>0</v>
      </c>
      <c r="JQ48" s="91">
        <f>Seniori!JQ119</f>
        <v>0</v>
      </c>
      <c r="JR48" s="91">
        <f>Seniori!JR119</f>
        <v>0</v>
      </c>
      <c r="JS48" s="91">
        <f>Seniori!JS119</f>
        <v>0</v>
      </c>
      <c r="JT48" s="91">
        <f>Seniori!JT119</f>
        <v>0</v>
      </c>
      <c r="JU48" s="91">
        <f>Seniori!JU119</f>
        <v>0</v>
      </c>
      <c r="JV48" s="91">
        <f>Seniori!JV119</f>
        <v>0</v>
      </c>
      <c r="JW48" s="91">
        <f>Seniori!JW119</f>
        <v>0</v>
      </c>
      <c r="JX48" s="91">
        <f>Seniori!JX119</f>
        <v>0</v>
      </c>
      <c r="JY48" s="91">
        <f>Seniori!JY119</f>
        <v>0</v>
      </c>
      <c r="JZ48" s="91">
        <f>Seniori!JZ119</f>
        <v>0</v>
      </c>
      <c r="KA48" s="91">
        <f>Seniori!KA119</f>
        <v>0</v>
      </c>
      <c r="KB48" s="91">
        <f>Seniori!KB119</f>
        <v>0</v>
      </c>
      <c r="KC48" s="91">
        <f>Seniori!KC119</f>
        <v>0</v>
      </c>
      <c r="KD48" s="91">
        <f>Seniori!KD119</f>
        <v>0</v>
      </c>
      <c r="KE48" s="91">
        <f>Seniori!KE119</f>
        <v>0</v>
      </c>
      <c r="KF48" s="91">
        <f>Seniori!KF119</f>
        <v>0</v>
      </c>
      <c r="KG48" s="91">
        <f>Seniori!KG119</f>
        <v>0</v>
      </c>
      <c r="KH48" s="91">
        <f>Seniori!KH119</f>
        <v>0</v>
      </c>
      <c r="KI48" s="91">
        <f>Seniori!KI119</f>
        <v>0</v>
      </c>
      <c r="KJ48" s="91">
        <f>Seniori!KJ119</f>
        <v>0</v>
      </c>
      <c r="KK48" s="91">
        <f>Seniori!KK119</f>
        <v>0</v>
      </c>
      <c r="KL48" s="91">
        <f>Seniori!KL119</f>
        <v>0</v>
      </c>
      <c r="KM48" s="91">
        <f>Seniori!KM119</f>
        <v>0</v>
      </c>
      <c r="KN48" s="91">
        <f>Seniori!KN119</f>
        <v>0</v>
      </c>
      <c r="KO48" s="91" t="str">
        <f>Seniori!KO119</f>
        <v>x</v>
      </c>
      <c r="KQ48" s="91">
        <f>Seniori!KQ119</f>
        <v>0</v>
      </c>
      <c r="KR48" s="91">
        <f>Seniori!KR119</f>
        <v>0</v>
      </c>
      <c r="KS48" s="91">
        <f>Seniori!KS119</f>
        <v>0</v>
      </c>
      <c r="KT48" s="91">
        <f>Seniori!KT119</f>
        <v>0</v>
      </c>
      <c r="KU48" s="91">
        <f>Seniori!KU119</f>
        <v>0</v>
      </c>
      <c r="KV48" s="91" t="str">
        <f>Seniori!KV119</f>
        <v>x</v>
      </c>
      <c r="KX48" s="91">
        <f>Seniori!KX119</f>
        <v>0</v>
      </c>
      <c r="KY48" s="91">
        <f>Seniori!KY119</f>
        <v>0</v>
      </c>
      <c r="KZ48" s="91">
        <f>Seniori!KZ119</f>
        <v>0</v>
      </c>
      <c r="LA48" s="91">
        <f>Seniori!LA119</f>
        <v>0</v>
      </c>
      <c r="LB48" s="91">
        <f>Seniori!LB119</f>
        <v>0</v>
      </c>
      <c r="LC48" s="91">
        <f>Seniori!LC119</f>
        <v>0</v>
      </c>
      <c r="LD48" s="91">
        <f>Seniori!LD119</f>
        <v>0</v>
      </c>
      <c r="LE48" s="91">
        <f>Seniori!LE119</f>
        <v>0</v>
      </c>
      <c r="LF48" s="91">
        <f>Seniori!LF119</f>
        <v>0</v>
      </c>
      <c r="LG48" s="91">
        <f>Seniori!LG119</f>
        <v>0</v>
      </c>
      <c r="LH48" s="91">
        <f>Seniori!LH119</f>
        <v>0</v>
      </c>
      <c r="LI48" s="91">
        <f>Seniori!LI119</f>
        <v>0</v>
      </c>
      <c r="LJ48" s="91">
        <f>Seniori!LJ119</f>
        <v>0</v>
      </c>
      <c r="LK48" s="91">
        <f>Seniori!LK119</f>
        <v>0</v>
      </c>
      <c r="LL48" s="91">
        <f>Seniori!LL119</f>
        <v>0</v>
      </c>
      <c r="LM48" s="91">
        <f>Seniori!LM119</f>
        <v>0</v>
      </c>
      <c r="LN48" s="91">
        <f>Seniori!LN119</f>
        <v>0</v>
      </c>
      <c r="LP48" s="91">
        <f>Seniori!LP119</f>
        <v>0</v>
      </c>
      <c r="LZ48" s="91">
        <f>Seniori!LZ119</f>
        <v>0</v>
      </c>
      <c r="MA48" s="91">
        <f>Seniori!MA119</f>
        <v>0</v>
      </c>
      <c r="MB48" s="91">
        <f>Seniori!MB119</f>
        <v>0</v>
      </c>
      <c r="MC48" s="91">
        <f>Seniori!MC119</f>
        <v>0</v>
      </c>
      <c r="MD48" s="91">
        <f>Seniori!MD119</f>
        <v>0</v>
      </c>
      <c r="ME48" s="91">
        <f>Seniori!ME119</f>
        <v>0</v>
      </c>
    </row>
    <row r="49" spans="1:343" s="10" customFormat="1" ht="18" customHeight="1" x14ac:dyDescent="0.2">
      <c r="A49" s="12">
        <v>41</v>
      </c>
      <c r="B49" s="11" t="s">
        <v>128</v>
      </c>
      <c r="C49" s="1"/>
      <c r="D49" s="1"/>
      <c r="E49" s="4"/>
      <c r="F49" s="9"/>
      <c r="G49" s="9"/>
      <c r="H49" s="4"/>
      <c r="I49" s="1"/>
      <c r="J49" s="39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</row>
    <row r="50" spans="1:343" s="10" customFormat="1" ht="18" customHeight="1" x14ac:dyDescent="0.2">
      <c r="A50" s="12"/>
      <c r="B50" s="11"/>
      <c r="C50" s="1"/>
      <c r="D50" s="1"/>
      <c r="E50" s="4"/>
      <c r="F50" s="9"/>
      <c r="G50" s="9"/>
      <c r="H50" s="4"/>
      <c r="I50" s="1"/>
      <c r="J50" s="39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</row>
    <row r="51" spans="1:343" ht="17.25" customHeight="1" x14ac:dyDescent="0.2"/>
    <row r="52" spans="1:343" s="12" customFormat="1" ht="17.25" customHeight="1" x14ac:dyDescent="0.2">
      <c r="B52" s="11"/>
      <c r="C52" s="1"/>
      <c r="D52" s="25"/>
      <c r="E52"/>
      <c r="F52" s="1"/>
      <c r="G52" s="1"/>
      <c r="H52"/>
      <c r="I52" s="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</row>
    <row r="53" spans="1:343" s="12" customFormat="1" ht="17.25" customHeight="1" x14ac:dyDescent="0.2">
      <c r="B53" s="11"/>
      <c r="C53" s="1"/>
      <c r="D53" s="25"/>
      <c r="E53"/>
      <c r="F53" s="1"/>
      <c r="G53" s="1"/>
      <c r="H53"/>
      <c r="I53" s="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</row>
  </sheetData>
  <mergeCells count="12">
    <mergeCell ref="I5:I7"/>
    <mergeCell ref="J5:J7"/>
    <mergeCell ref="A1:H1"/>
    <mergeCell ref="A3:H3"/>
    <mergeCell ref="A5:A7"/>
    <mergeCell ref="B5:B7"/>
    <mergeCell ref="C5:C7"/>
    <mergeCell ref="D5:D7"/>
    <mergeCell ref="E5:E7"/>
    <mergeCell ref="F5:F7"/>
    <mergeCell ref="G5:G7"/>
    <mergeCell ref="H5:H7"/>
  </mergeCells>
  <conditionalFormatting sqref="K8:EL8 EN8:KU8 KW8:ME8">
    <cfRule type="top10" dxfId="0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1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2023-02-01T08:46:24Z</dcterms:modified>
  <cp:category/>
  <cp:contentStatus/>
</cp:coreProperties>
</file>